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6525" windowHeight="4890" tabRatio="209" firstSheet="15" activeTab="15"/>
  </bookViews>
  <sheets>
    <sheet name="926" sheetId="23" r:id="rId1"/>
    <sheet name="916" sheetId="22" r:id="rId2"/>
    <sheet name="918" sheetId="2" r:id="rId3"/>
    <sheet name="915" sheetId="4" r:id="rId4"/>
    <sheet name="955B" sheetId="8" r:id="rId5"/>
    <sheet name="927" sheetId="9" r:id="rId6"/>
    <sheet name="919" sheetId="11" r:id="rId7"/>
    <sheet name="919-98" sheetId="14" r:id="rId8"/>
    <sheet name="926-98" sheetId="15" r:id="rId9"/>
    <sheet name="925(2)" sheetId="19" r:id="rId10"/>
    <sheet name="925(1)" sheetId="16" r:id="rId11"/>
    <sheet name="955" sheetId="18" r:id="rId12"/>
    <sheet name="954B" sheetId="17" r:id="rId13"/>
    <sheet name="911" sheetId="20" r:id="rId14"/>
    <sheet name="957" sheetId="21" r:id="rId15"/>
    <sheet name="&quot;900&quot; wells' water levels" sheetId="1" r:id="rId16"/>
  </sheets>
  <calcPr calcId="145621"/>
</workbook>
</file>

<file path=xl/calcChain.xml><?xml version="1.0" encoding="utf-8"?>
<calcChain xmlns="http://schemas.openxmlformats.org/spreadsheetml/2006/main">
  <c r="P3695" i="1" l="1"/>
  <c r="P3694" i="1"/>
  <c r="P3693" i="1"/>
  <c r="P3692" i="1"/>
  <c r="P3691" i="1"/>
  <c r="P3690" i="1"/>
  <c r="P3689" i="1"/>
  <c r="P3688" i="1"/>
  <c r="P3687" i="1"/>
  <c r="P3686" i="1"/>
  <c r="P3685" i="1"/>
  <c r="H3695" i="1"/>
  <c r="F3695" i="1"/>
  <c r="F3683" i="1"/>
  <c r="G3242" i="1"/>
  <c r="G1371" i="1"/>
  <c r="L1371" i="1" s="1"/>
  <c r="N1371" i="1" s="1"/>
  <c r="G1370" i="1"/>
  <c r="L1370" i="1"/>
  <c r="N1370" i="1" s="1"/>
  <c r="G1369" i="1"/>
  <c r="L1369" i="1" s="1"/>
  <c r="N1369" i="1"/>
  <c r="G1368" i="1"/>
  <c r="L1368" i="1"/>
  <c r="N1368" i="1" s="1"/>
  <c r="G1367" i="1"/>
  <c r="L1367" i="1" s="1"/>
  <c r="N1367" i="1" s="1"/>
  <c r="G1366" i="1"/>
  <c r="L1366" i="1"/>
  <c r="N1366" i="1" s="1"/>
  <c r="G1365" i="1"/>
  <c r="L1365" i="1" s="1"/>
  <c r="N1365" i="1"/>
  <c r="G781" i="1"/>
  <c r="L781" i="1"/>
  <c r="N781" i="1" s="1"/>
  <c r="G780" i="1"/>
  <c r="L780" i="1" s="1"/>
  <c r="N780" i="1" s="1"/>
  <c r="G779" i="1"/>
  <c r="L779" i="1"/>
  <c r="N779" i="1" s="1"/>
  <c r="G778" i="1"/>
  <c r="L778" i="1" s="1"/>
  <c r="N778" i="1"/>
  <c r="G3630" i="1"/>
  <c r="G3629" i="1"/>
  <c r="G3628" i="1"/>
  <c r="L3628" i="1"/>
  <c r="G3627" i="1"/>
  <c r="G3626" i="1"/>
  <c r="G3625" i="1"/>
  <c r="G3454" i="1"/>
  <c r="L3454" i="1" s="1"/>
  <c r="N3454" i="1" s="1"/>
  <c r="G3453" i="1"/>
  <c r="L3453" i="1"/>
  <c r="N3453" i="1" s="1"/>
  <c r="G3452" i="1"/>
  <c r="L3452" i="1" s="1"/>
  <c r="N3452" i="1"/>
  <c r="G3451" i="1"/>
  <c r="L3451" i="1" s="1"/>
  <c r="N3451" i="1" s="1"/>
  <c r="G3450" i="1"/>
  <c r="L3450" i="1" s="1"/>
  <c r="N3450" i="1" s="1"/>
  <c r="G3449" i="1"/>
  <c r="L3449" i="1"/>
  <c r="N3449" i="1" s="1"/>
  <c r="G3240" i="1"/>
  <c r="L3240" i="1" s="1"/>
  <c r="N3240" i="1"/>
  <c r="G3239" i="1"/>
  <c r="L3239" i="1" s="1"/>
  <c r="N3239" i="1" s="1"/>
  <c r="G3238" i="1"/>
  <c r="L3238" i="1" s="1"/>
  <c r="N3238" i="1" s="1"/>
  <c r="G3237" i="1"/>
  <c r="L3237" i="1"/>
  <c r="N3237" i="1" s="1"/>
  <c r="G3236" i="1"/>
  <c r="L3236" i="1" s="1"/>
  <c r="N3236" i="1"/>
  <c r="G3235" i="1"/>
  <c r="L3235" i="1" s="1"/>
  <c r="N3235" i="1" s="1"/>
  <c r="G3021" i="1"/>
  <c r="L3021" i="1" s="1"/>
  <c r="G2751" i="1"/>
  <c r="G2750" i="1"/>
  <c r="G2749" i="1"/>
  <c r="G2748" i="1"/>
  <c r="G2747" i="1"/>
  <c r="G2746" i="1"/>
  <c r="G2745" i="1"/>
  <c r="G2744" i="1"/>
  <c r="G2743" i="1"/>
  <c r="G2742" i="1"/>
  <c r="L2742" i="1" s="1"/>
  <c r="G2741" i="1"/>
  <c r="G2740" i="1"/>
  <c r="G2739" i="1"/>
  <c r="G2738" i="1"/>
  <c r="G2737" i="1"/>
  <c r="G2736" i="1"/>
  <c r="G2735" i="1"/>
  <c r="G2732" i="1"/>
  <c r="L2732" i="1"/>
  <c r="G2731" i="1"/>
  <c r="G2730" i="1"/>
  <c r="G2729" i="1"/>
  <c r="G2728" i="1"/>
  <c r="G2727" i="1"/>
  <c r="L2727" i="1" s="1"/>
  <c r="G2726" i="1"/>
  <c r="G2725" i="1"/>
  <c r="G2724" i="1"/>
  <c r="L2724" i="1" s="1"/>
  <c r="G2723" i="1"/>
  <c r="L2723" i="1"/>
  <c r="G2722" i="1"/>
  <c r="G2721" i="1"/>
  <c r="G2720" i="1"/>
  <c r="L2720" i="1"/>
  <c r="G2719" i="1"/>
  <c r="L2719" i="1" s="1"/>
  <c r="G2718" i="1"/>
  <c r="G2717" i="1"/>
  <c r="L2717" i="1" s="1"/>
  <c r="G2716" i="1"/>
  <c r="L2716" i="1" s="1"/>
  <c r="G2715" i="1"/>
  <c r="G2714" i="1"/>
  <c r="G2713" i="1"/>
  <c r="G2712" i="1"/>
  <c r="L2712" i="1" s="1"/>
  <c r="G2711" i="1"/>
  <c r="L2711" i="1" s="1"/>
  <c r="G2710" i="1"/>
  <c r="G2709" i="1"/>
  <c r="G2708" i="1"/>
  <c r="L2708" i="1" s="1"/>
  <c r="G2707" i="1"/>
  <c r="L2707" i="1" s="1"/>
  <c r="G2706" i="1"/>
  <c r="G2705" i="1"/>
  <c r="G2704" i="1"/>
  <c r="L2704" i="1" s="1"/>
  <c r="G2703" i="1"/>
  <c r="G2702" i="1"/>
  <c r="G2701" i="1"/>
  <c r="G2700" i="1"/>
  <c r="G2699" i="1"/>
  <c r="G2698" i="1"/>
  <c r="G2697" i="1"/>
  <c r="G2696" i="1"/>
  <c r="L2696" i="1"/>
  <c r="G2695" i="1"/>
  <c r="G2694" i="1"/>
  <c r="G2693" i="1"/>
  <c r="G2692" i="1"/>
  <c r="G2691" i="1"/>
  <c r="G2690" i="1"/>
  <c r="G2689" i="1"/>
  <c r="G2688" i="1"/>
  <c r="L2688" i="1" s="1"/>
  <c r="G2687" i="1"/>
  <c r="G2686" i="1"/>
  <c r="G2685" i="1"/>
  <c r="G2684" i="1"/>
  <c r="L2684" i="1" s="1"/>
  <c r="G2683" i="1"/>
  <c r="G2682" i="1"/>
  <c r="G2681" i="1"/>
  <c r="G2680" i="1"/>
  <c r="L2680" i="1" s="1"/>
  <c r="G2679" i="1"/>
  <c r="G2678" i="1"/>
  <c r="G2677" i="1"/>
  <c r="G2676" i="1"/>
  <c r="L2676" i="1"/>
  <c r="G2675" i="1"/>
  <c r="G2674" i="1"/>
  <c r="G2673" i="1"/>
  <c r="G2672" i="1"/>
  <c r="L2672" i="1" s="1"/>
  <c r="G2671" i="1"/>
  <c r="G2670" i="1"/>
  <c r="G2669" i="1"/>
  <c r="G2643" i="1"/>
  <c r="L2643" i="1" s="1"/>
  <c r="G2642" i="1"/>
  <c r="G2641" i="1"/>
  <c r="G2640" i="1"/>
  <c r="G2639" i="1"/>
  <c r="L2639" i="1" s="1"/>
  <c r="G2638" i="1"/>
  <c r="L2638" i="1" s="1"/>
  <c r="G2637" i="1"/>
  <c r="N2634" i="1"/>
  <c r="N2635" i="1" s="1"/>
  <c r="N2636" i="1" s="1"/>
  <c r="G2752" i="1"/>
  <c r="L2752" i="1"/>
  <c r="G2753" i="1"/>
  <c r="L2753" i="1"/>
  <c r="G2754" i="1"/>
  <c r="G2755" i="1"/>
  <c r="L2755" i="1" s="1"/>
  <c r="G2756" i="1"/>
  <c r="L2756" i="1" s="1"/>
  <c r="L2754" i="1"/>
  <c r="L2751" i="1"/>
  <c r="C2756" i="1"/>
  <c r="C2755" i="1"/>
  <c r="C2754" i="1"/>
  <c r="C2753" i="1"/>
  <c r="C2752" i="1"/>
  <c r="C2751" i="1"/>
  <c r="G2470" i="1"/>
  <c r="L2470" i="1" s="1"/>
  <c r="N2470" i="1"/>
  <c r="G2469" i="1"/>
  <c r="L2469" i="1"/>
  <c r="N2469" i="1" s="1"/>
  <c r="G2468" i="1"/>
  <c r="L2468" i="1" s="1"/>
  <c r="N2468" i="1" s="1"/>
  <c r="G2467" i="1"/>
  <c r="L2467" i="1"/>
  <c r="N2467" i="1" s="1"/>
  <c r="G2466" i="1"/>
  <c r="L2466" i="1" s="1"/>
  <c r="N2466" i="1" s="1"/>
  <c r="G2465" i="1"/>
  <c r="L2465" i="1" s="1"/>
  <c r="N2465" i="1" s="1"/>
  <c r="C2466" i="1"/>
  <c r="C2467" i="1"/>
  <c r="C2468" i="1"/>
  <c r="C2469" i="1"/>
  <c r="C2470" i="1"/>
  <c r="C2465" i="1"/>
  <c r="G2138" i="1"/>
  <c r="G2137" i="1"/>
  <c r="N2137" i="1"/>
  <c r="G2136" i="1"/>
  <c r="N2136" i="1" s="1"/>
  <c r="L2136" i="1"/>
  <c r="G2135" i="1"/>
  <c r="G2134" i="1"/>
  <c r="G2133" i="1"/>
  <c r="L2133" i="1"/>
  <c r="N2133" i="1"/>
  <c r="G1899" i="1"/>
  <c r="L1899" i="1"/>
  <c r="G1898" i="1"/>
  <c r="G1897" i="1"/>
  <c r="G1896" i="1"/>
  <c r="G1895" i="1"/>
  <c r="G1894" i="1"/>
  <c r="L1894" i="1"/>
  <c r="N1894" i="1"/>
  <c r="N1899" i="1"/>
  <c r="G1626" i="1"/>
  <c r="L1626" i="1"/>
  <c r="G1625" i="1"/>
  <c r="G1624" i="1"/>
  <c r="G1623" i="1"/>
  <c r="G1622" i="1"/>
  <c r="G1621" i="1"/>
  <c r="G1620" i="1"/>
  <c r="G1619" i="1"/>
  <c r="G1618" i="1"/>
  <c r="G1617" i="1"/>
  <c r="L1617" i="1"/>
  <c r="G1616" i="1"/>
  <c r="G1615" i="1"/>
  <c r="G1614" i="1"/>
  <c r="G1613" i="1"/>
  <c r="G1612" i="1"/>
  <c r="G1611" i="1"/>
  <c r="L1611" i="1" s="1"/>
  <c r="G1610" i="1"/>
  <c r="G1609" i="1"/>
  <c r="G1608" i="1"/>
  <c r="G1607" i="1"/>
  <c r="L1607" i="1" s="1"/>
  <c r="G1606" i="1"/>
  <c r="G1605" i="1"/>
  <c r="L1605" i="1" s="1"/>
  <c r="G1604" i="1"/>
  <c r="L1604" i="1"/>
  <c r="G1603" i="1"/>
  <c r="L1603" i="1" s="1"/>
  <c r="G1602" i="1"/>
  <c r="G1601" i="1"/>
  <c r="G1600" i="1"/>
  <c r="L1600" i="1" s="1"/>
  <c r="G1599" i="1"/>
  <c r="G1598" i="1"/>
  <c r="G1597" i="1"/>
  <c r="L1597" i="1" s="1"/>
  <c r="G1596" i="1"/>
  <c r="G1595" i="1"/>
  <c r="L1595" i="1" s="1"/>
  <c r="G1594" i="1"/>
  <c r="G1593" i="1"/>
  <c r="G1592" i="1"/>
  <c r="L1592" i="1" s="1"/>
  <c r="G1591" i="1"/>
  <c r="G1590" i="1"/>
  <c r="G1589" i="1"/>
  <c r="L1589" i="1" s="1"/>
  <c r="G1588" i="1"/>
  <c r="G1587" i="1"/>
  <c r="G1586" i="1"/>
  <c r="G1585" i="1"/>
  <c r="G1584" i="1"/>
  <c r="G1583" i="1"/>
  <c r="G1582" i="1"/>
  <c r="G1581" i="1"/>
  <c r="L1581" i="1" s="1"/>
  <c r="G1580" i="1"/>
  <c r="G1579" i="1"/>
  <c r="G1578" i="1"/>
  <c r="G1577" i="1"/>
  <c r="L1577" i="1" s="1"/>
  <c r="G1576" i="1"/>
  <c r="G1575" i="1"/>
  <c r="G1574" i="1"/>
  <c r="G1573" i="1"/>
  <c r="G1572" i="1"/>
  <c r="G1571" i="1"/>
  <c r="G1570" i="1"/>
  <c r="G1569" i="1"/>
  <c r="L1569" i="1" s="1"/>
  <c r="G1568" i="1"/>
  <c r="G1567" i="1"/>
  <c r="G1566" i="1"/>
  <c r="L1566" i="1" s="1"/>
  <c r="G1565" i="1"/>
  <c r="G1564" i="1"/>
  <c r="G1563" i="1"/>
  <c r="G1562" i="1"/>
  <c r="L1562" i="1" s="1"/>
  <c r="G1561" i="1"/>
  <c r="G1560" i="1"/>
  <c r="G1559" i="1"/>
  <c r="G1558" i="1"/>
  <c r="L1558" i="1"/>
  <c r="G1557" i="1"/>
  <c r="G1556" i="1"/>
  <c r="G1555" i="1"/>
  <c r="G1554" i="1"/>
  <c r="G1553" i="1"/>
  <c r="G1552" i="1"/>
  <c r="G1551" i="1"/>
  <c r="G1550" i="1"/>
  <c r="L1550" i="1" s="1"/>
  <c r="G1549" i="1"/>
  <c r="L1549" i="1"/>
  <c r="G1548" i="1"/>
  <c r="G1547" i="1"/>
  <c r="G1546" i="1"/>
  <c r="L1546" i="1"/>
  <c r="G1545" i="1"/>
  <c r="G1544" i="1"/>
  <c r="G1543" i="1"/>
  <c r="G1517" i="1"/>
  <c r="G1516" i="1"/>
  <c r="G1515" i="1"/>
  <c r="G1514" i="1"/>
  <c r="G1513" i="1"/>
  <c r="L1513" i="1"/>
  <c r="G1512" i="1"/>
  <c r="G1511" i="1"/>
  <c r="N1508" i="1"/>
  <c r="N1509" i="1" s="1"/>
  <c r="N1510" i="1" s="1"/>
  <c r="G1627" i="1"/>
  <c r="G1628" i="1"/>
  <c r="G1629" i="1"/>
  <c r="G1630" i="1"/>
  <c r="G1631" i="1"/>
  <c r="L1631" i="1" s="1"/>
  <c r="L1627" i="1"/>
  <c r="C1629" i="1"/>
  <c r="C1628" i="1"/>
  <c r="C1627" i="1"/>
  <c r="C1626" i="1"/>
  <c r="G1364" i="1"/>
  <c r="L1364" i="1"/>
  <c r="N1364" i="1" s="1"/>
  <c r="G1363" i="1"/>
  <c r="L1363" i="1" s="1"/>
  <c r="N1363" i="1"/>
  <c r="G1362" i="1"/>
  <c r="L1362" i="1" s="1"/>
  <c r="N1362" i="1" s="1"/>
  <c r="G1361" i="1"/>
  <c r="L1361" i="1" s="1"/>
  <c r="N1361" i="1" s="1"/>
  <c r="G1083" i="1"/>
  <c r="L1083" i="1"/>
  <c r="N1083" i="1" s="1"/>
  <c r="G1082" i="1"/>
  <c r="L1082" i="1" s="1"/>
  <c r="N1082" i="1"/>
  <c r="G1081" i="1"/>
  <c r="L1081" i="1" s="1"/>
  <c r="N1081" i="1" s="1"/>
  <c r="G1080" i="1"/>
  <c r="L1080" i="1" s="1"/>
  <c r="N1080" i="1" s="1"/>
  <c r="G1079" i="1"/>
  <c r="L1079" i="1"/>
  <c r="N1079" i="1" s="1"/>
  <c r="G1078" i="1"/>
  <c r="L1078" i="1" s="1"/>
  <c r="N1078" i="1"/>
  <c r="G777" i="1"/>
  <c r="L777" i="1" s="1"/>
  <c r="N777" i="1" s="1"/>
  <c r="G776" i="1"/>
  <c r="L776" i="1" s="1"/>
  <c r="N776" i="1" s="1"/>
  <c r="G775" i="1"/>
  <c r="L775" i="1"/>
  <c r="N775" i="1" s="1"/>
  <c r="G774" i="1"/>
  <c r="L774" i="1" s="1"/>
  <c r="N774" i="1"/>
  <c r="G773" i="1"/>
  <c r="L773" i="1" s="1"/>
  <c r="N773" i="1" s="1"/>
  <c r="G772" i="1"/>
  <c r="L772" i="1" s="1"/>
  <c r="N772" i="1" s="1"/>
  <c r="F2358" i="1"/>
  <c r="F2324" i="1"/>
  <c r="F2321" i="1"/>
  <c r="F2320" i="1"/>
  <c r="F2319" i="1"/>
  <c r="F1485" i="1"/>
  <c r="F1484" i="1"/>
  <c r="F1483" i="1"/>
  <c r="F1482" i="1"/>
  <c r="F936" i="1"/>
  <c r="F933" i="1"/>
  <c r="F932" i="1"/>
  <c r="F931" i="1"/>
  <c r="F972" i="1"/>
  <c r="F3518" i="1"/>
  <c r="C3426" i="1"/>
  <c r="C3425" i="1"/>
  <c r="C3424" i="1"/>
  <c r="C3423" i="1"/>
  <c r="F3309" i="1"/>
  <c r="F3306" i="1"/>
  <c r="F3305" i="1"/>
  <c r="F3304" i="1"/>
  <c r="F3095" i="1"/>
  <c r="F3092" i="1"/>
  <c r="F3091" i="1"/>
  <c r="F3090" i="1"/>
  <c r="F629" i="1"/>
  <c r="F628" i="1"/>
  <c r="F627" i="1"/>
  <c r="C3863" i="1"/>
  <c r="C3862" i="1"/>
  <c r="C3861" i="1"/>
  <c r="C3859" i="1"/>
  <c r="C3858" i="1"/>
  <c r="C3857" i="1"/>
  <c r="C3856" i="1"/>
  <c r="C3855" i="1"/>
  <c r="C3854" i="1"/>
  <c r="C3852" i="1"/>
  <c r="C3851" i="1"/>
  <c r="C3850" i="1"/>
  <c r="C3849" i="1"/>
  <c r="C3848" i="1"/>
  <c r="C3846" i="1"/>
  <c r="C3845" i="1"/>
  <c r="C3844" i="1"/>
  <c r="C3843" i="1"/>
  <c r="C3841" i="1"/>
  <c r="C3840" i="1"/>
  <c r="C3839" i="1"/>
  <c r="C3640" i="1"/>
  <c r="C3639" i="1"/>
  <c r="C3638" i="1"/>
  <c r="C3637" i="1"/>
  <c r="C3636" i="1"/>
  <c r="C3635" i="1"/>
  <c r="C3634" i="1"/>
  <c r="C3633" i="1"/>
  <c r="C3632" i="1"/>
  <c r="C3624" i="1"/>
  <c r="C3623" i="1"/>
  <c r="C3622" i="1"/>
  <c r="C3621" i="1"/>
  <c r="C3620" i="1"/>
  <c r="C3619" i="1"/>
  <c r="C3618" i="1"/>
  <c r="C3617" i="1"/>
  <c r="C3616" i="1"/>
  <c r="C3615" i="1"/>
  <c r="C3613" i="1"/>
  <c r="C3612" i="1"/>
  <c r="C3611" i="1"/>
  <c r="C3610" i="1"/>
  <c r="C3609" i="1"/>
  <c r="C3608" i="1"/>
  <c r="C3607" i="1"/>
  <c r="C3606" i="1"/>
  <c r="C3605" i="1"/>
  <c r="C3604" i="1"/>
  <c r="C3602" i="1"/>
  <c r="C3595" i="1"/>
  <c r="C3594" i="1"/>
  <c r="C3592" i="1"/>
  <c r="C3591" i="1"/>
  <c r="C3581" i="1"/>
  <c r="C3576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4" i="1"/>
  <c r="C3463" i="1"/>
  <c r="C3462" i="1"/>
  <c r="C3461" i="1"/>
  <c r="C3460" i="1"/>
  <c r="C3459" i="1"/>
  <c r="C3458" i="1"/>
  <c r="C3457" i="1"/>
  <c r="C3456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2" i="1"/>
  <c r="C3421" i="1"/>
  <c r="C3420" i="1"/>
  <c r="C3419" i="1"/>
  <c r="C3418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7" i="1"/>
  <c r="C3396" i="1"/>
  <c r="C3395" i="1"/>
  <c r="C3394" i="1"/>
  <c r="C3393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34" i="1"/>
  <c r="C3233" i="1"/>
  <c r="C3232" i="1"/>
  <c r="C3231" i="1"/>
  <c r="C3230" i="1"/>
  <c r="C3229" i="1"/>
  <c r="C3228" i="1"/>
  <c r="C3227" i="1"/>
  <c r="C3226" i="1"/>
  <c r="C3225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04" i="1"/>
  <c r="C3202" i="1"/>
  <c r="C3201" i="1"/>
  <c r="C3191" i="1"/>
  <c r="C3184" i="1"/>
  <c r="C3171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8" i="1"/>
  <c r="C3026" i="1"/>
  <c r="C3024" i="1"/>
  <c r="C3016" i="1"/>
  <c r="C3015" i="1"/>
  <c r="C3014" i="1"/>
  <c r="C3013" i="1"/>
  <c r="C3012" i="1"/>
  <c r="C3011" i="1"/>
  <c r="C3010" i="1"/>
  <c r="C3009" i="1"/>
  <c r="C3008" i="1"/>
  <c r="C3007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6" i="1"/>
  <c r="C2975" i="1"/>
  <c r="C2974" i="1"/>
  <c r="C2973" i="1"/>
  <c r="C2972" i="1"/>
  <c r="C2970" i="1"/>
  <c r="C2969" i="1"/>
  <c r="C2968" i="1"/>
  <c r="C2966" i="1"/>
  <c r="C2964" i="1"/>
  <c r="C2963" i="1"/>
  <c r="C2962" i="1"/>
  <c r="C2961" i="1"/>
  <c r="C2960" i="1"/>
  <c r="C2959" i="1"/>
  <c r="C2958" i="1"/>
  <c r="C2957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0" i="1"/>
  <c r="C2749" i="1"/>
  <c r="C2748" i="1"/>
  <c r="C2747" i="1"/>
  <c r="C2746" i="1"/>
  <c r="C2745" i="1"/>
  <c r="C2744" i="1"/>
  <c r="C2743" i="1"/>
  <c r="C2742" i="1"/>
  <c r="C2741" i="1"/>
  <c r="C2739" i="1"/>
  <c r="C2738" i="1"/>
  <c r="C2737" i="1"/>
  <c r="C2736" i="1"/>
  <c r="C2735" i="1"/>
  <c r="C2734" i="1"/>
  <c r="C2733" i="1"/>
  <c r="C2732" i="1"/>
  <c r="C2731" i="1"/>
  <c r="C2730" i="1"/>
  <c r="C2729" i="1"/>
  <c r="C2722" i="1"/>
  <c r="C2721" i="1"/>
  <c r="C2719" i="1"/>
  <c r="C2718" i="1"/>
  <c r="C2708" i="1"/>
  <c r="C2701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64" i="1"/>
  <c r="C2463" i="1"/>
  <c r="C2462" i="1"/>
  <c r="C2461" i="1"/>
  <c r="C2460" i="1"/>
  <c r="C2459" i="1"/>
  <c r="C2458" i="1"/>
  <c r="C2457" i="1"/>
  <c r="C2456" i="1"/>
  <c r="C2455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35" i="1"/>
  <c r="C2434" i="1"/>
  <c r="C2432" i="1"/>
  <c r="C2431" i="1"/>
  <c r="C2421" i="1"/>
  <c r="C2414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2" i="1"/>
  <c r="C2131" i="1"/>
  <c r="C2130" i="1"/>
  <c r="C2129" i="1"/>
  <c r="C2128" i="1"/>
  <c r="C2127" i="1"/>
  <c r="C2126" i="1"/>
  <c r="C2125" i="1"/>
  <c r="C2124" i="1"/>
  <c r="C2123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3" i="1"/>
  <c r="C2102" i="1"/>
  <c r="C2100" i="1"/>
  <c r="C2099" i="1"/>
  <c r="C2089" i="1"/>
  <c r="C2082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893" i="1"/>
  <c r="C1892" i="1"/>
  <c r="C1891" i="1"/>
  <c r="C1890" i="1"/>
  <c r="C1889" i="1"/>
  <c r="C1888" i="1"/>
  <c r="C1887" i="1"/>
  <c r="C1886" i="1"/>
  <c r="C1885" i="1"/>
  <c r="C1884" i="1"/>
  <c r="C1882" i="1"/>
  <c r="C1881" i="1"/>
  <c r="C1880" i="1"/>
  <c r="C1879" i="1"/>
  <c r="C1878" i="1"/>
  <c r="C1877" i="1"/>
  <c r="C1876" i="1"/>
  <c r="C1875" i="1"/>
  <c r="C1874" i="1"/>
  <c r="C1873" i="1"/>
  <c r="C1872" i="1"/>
  <c r="C1865" i="1"/>
  <c r="C1864" i="1"/>
  <c r="C1862" i="1"/>
  <c r="C1861" i="1"/>
  <c r="C1851" i="1"/>
  <c r="C1844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3" i="1"/>
  <c r="C1625" i="1"/>
  <c r="C1624" i="1"/>
  <c r="C1623" i="1"/>
  <c r="C1622" i="1"/>
  <c r="C1621" i="1"/>
  <c r="C1620" i="1"/>
  <c r="C1619" i="1"/>
  <c r="C1618" i="1"/>
  <c r="C1617" i="1"/>
  <c r="C1616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596" i="1"/>
  <c r="C1595" i="1"/>
  <c r="C1593" i="1"/>
  <c r="C1592" i="1"/>
  <c r="C1582" i="1"/>
  <c r="C1577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60" i="1"/>
  <c r="C1359" i="1"/>
  <c r="C1184" i="1"/>
  <c r="C1183" i="1"/>
  <c r="C1182" i="1"/>
  <c r="C1181" i="1"/>
  <c r="C1180" i="1"/>
  <c r="C1179" i="1"/>
  <c r="C1173" i="1"/>
  <c r="C1172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77" i="1"/>
  <c r="C1076" i="1"/>
  <c r="C1075" i="1"/>
  <c r="C1074" i="1"/>
  <c r="C1073" i="1"/>
  <c r="C1072" i="1"/>
  <c r="C1071" i="1"/>
  <c r="C1070" i="1"/>
  <c r="C1069" i="1"/>
  <c r="C1068" i="1"/>
  <c r="C1066" i="1"/>
  <c r="C1065" i="1"/>
  <c r="C1064" i="1"/>
  <c r="C1063" i="1"/>
  <c r="C1062" i="1"/>
  <c r="C1061" i="1"/>
  <c r="C1060" i="1"/>
  <c r="C1059" i="1"/>
  <c r="C1058" i="1"/>
  <c r="C1057" i="1"/>
  <c r="C1056" i="1"/>
  <c r="C1049" i="1"/>
  <c r="C1048" i="1"/>
  <c r="C1046" i="1"/>
  <c r="C1045" i="1"/>
  <c r="C1035" i="1"/>
  <c r="C1030" i="1"/>
  <c r="C1014" i="1"/>
  <c r="C1013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71" i="1"/>
  <c r="C770" i="1"/>
  <c r="C769" i="1"/>
  <c r="C768" i="1"/>
  <c r="C767" i="1"/>
  <c r="C766" i="1"/>
  <c r="C765" i="1"/>
  <c r="C764" i="1"/>
  <c r="C763" i="1"/>
  <c r="C762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2" i="1"/>
  <c r="C741" i="1"/>
  <c r="C739" i="1"/>
  <c r="C738" i="1"/>
  <c r="C728" i="1"/>
  <c r="C723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1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G1360" i="1"/>
  <c r="L1360" i="1"/>
  <c r="N1360" i="1" s="1"/>
  <c r="G1359" i="1"/>
  <c r="L1359" i="1"/>
  <c r="N1359" i="1" s="1"/>
  <c r="G1358" i="1"/>
  <c r="L1358" i="1"/>
  <c r="N1358" i="1"/>
  <c r="G1357" i="1"/>
  <c r="L1357" i="1" s="1"/>
  <c r="N1357" i="1"/>
  <c r="G3624" i="1"/>
  <c r="G3623" i="1"/>
  <c r="G3448" i="1"/>
  <c r="L3448" i="1"/>
  <c r="N3448" i="1" s="1"/>
  <c r="G3447" i="1"/>
  <c r="L3447" i="1" s="1"/>
  <c r="N3447" i="1" s="1"/>
  <c r="G3234" i="1"/>
  <c r="L3234" i="1" s="1"/>
  <c r="N3234" i="1" s="1"/>
  <c r="G3233" i="1"/>
  <c r="L3233" i="1" s="1"/>
  <c r="N3233" i="1"/>
  <c r="G2464" i="1"/>
  <c r="L2464" i="1"/>
  <c r="N2464" i="1" s="1"/>
  <c r="G2463" i="1"/>
  <c r="L2463" i="1" s="1"/>
  <c r="N2463" i="1" s="1"/>
  <c r="G2132" i="1"/>
  <c r="G2131" i="1"/>
  <c r="G1893" i="1"/>
  <c r="L1893" i="1"/>
  <c r="G1892" i="1"/>
  <c r="G1077" i="1"/>
  <c r="L1077" i="1" s="1"/>
  <c r="N1077" i="1"/>
  <c r="G1076" i="1"/>
  <c r="L1076" i="1"/>
  <c r="N1076" i="1" s="1"/>
  <c r="G771" i="1"/>
  <c r="L771" i="1"/>
  <c r="N771" i="1" s="1"/>
  <c r="G770" i="1"/>
  <c r="L770" i="1"/>
  <c r="N770" i="1"/>
  <c r="G1356" i="1"/>
  <c r="L1356" i="1" s="1"/>
  <c r="N1356" i="1"/>
  <c r="G3622" i="1"/>
  <c r="G3446" i="1"/>
  <c r="L3446" i="1" s="1"/>
  <c r="N3446" i="1" s="1"/>
  <c r="G3232" i="1"/>
  <c r="L3232" i="1" s="1"/>
  <c r="N3232" i="1" s="1"/>
  <c r="G2462" i="1"/>
  <c r="L2462" i="1" s="1"/>
  <c r="N2462" i="1" s="1"/>
  <c r="G2130" i="1"/>
  <c r="N2130" i="1"/>
  <c r="G1891" i="1"/>
  <c r="G1075" i="1"/>
  <c r="L1075" i="1" s="1"/>
  <c r="N1075" i="1" s="1"/>
  <c r="G769" i="1"/>
  <c r="L769" i="1" s="1"/>
  <c r="N769" i="1" s="1"/>
  <c r="G3621" i="1"/>
  <c r="G3445" i="1"/>
  <c r="L3445" i="1"/>
  <c r="N3445" i="1" s="1"/>
  <c r="G3231" i="1"/>
  <c r="L3231" i="1"/>
  <c r="N3231" i="1" s="1"/>
  <c r="G2461" i="1"/>
  <c r="L2461" i="1"/>
  <c r="N2461" i="1"/>
  <c r="G2129" i="1"/>
  <c r="L2129" i="1" s="1"/>
  <c r="N2129" i="1"/>
  <c r="G1890" i="1"/>
  <c r="L1890" i="1"/>
  <c r="G1074" i="1"/>
  <c r="L1074" i="1"/>
  <c r="N1074" i="1" s="1"/>
  <c r="G768" i="1"/>
  <c r="L768" i="1" s="1"/>
  <c r="N768" i="1" s="1"/>
  <c r="G1355" i="1"/>
  <c r="L1355" i="1" s="1"/>
  <c r="N1355" i="1" s="1"/>
  <c r="G1354" i="1"/>
  <c r="L1354" i="1" s="1"/>
  <c r="N1354" i="1" s="1"/>
  <c r="G1353" i="1"/>
  <c r="L1353" i="1"/>
  <c r="N1353" i="1" s="1"/>
  <c r="G3620" i="1"/>
  <c r="G3619" i="1"/>
  <c r="G3444" i="1"/>
  <c r="L3444" i="1" s="1"/>
  <c r="N3444" i="1" s="1"/>
  <c r="G3443" i="1"/>
  <c r="L3443" i="1"/>
  <c r="N3443" i="1" s="1"/>
  <c r="G3230" i="1"/>
  <c r="L3230" i="1" s="1"/>
  <c r="N3230" i="1" s="1"/>
  <c r="G3229" i="1"/>
  <c r="L3229" i="1" s="1"/>
  <c r="N3229" i="1"/>
  <c r="G3011" i="1"/>
  <c r="G2460" i="1"/>
  <c r="L2460" i="1" s="1"/>
  <c r="N2460" i="1" s="1"/>
  <c r="G2459" i="1"/>
  <c r="L2459" i="1"/>
  <c r="N2459" i="1" s="1"/>
  <c r="G2128" i="1"/>
  <c r="N2128" i="1" s="1"/>
  <c r="G2127" i="1"/>
  <c r="G1889" i="1"/>
  <c r="G1888" i="1"/>
  <c r="L1888" i="1" s="1"/>
  <c r="G1073" i="1"/>
  <c r="L1073" i="1" s="1"/>
  <c r="N1073" i="1" s="1"/>
  <c r="G1072" i="1"/>
  <c r="L1072" i="1"/>
  <c r="N1072" i="1" s="1"/>
  <c r="G767" i="1"/>
  <c r="L767" i="1" s="1"/>
  <c r="N767" i="1" s="1"/>
  <c r="G766" i="1"/>
  <c r="L766" i="1"/>
  <c r="N766" i="1" s="1"/>
  <c r="M3836" i="1"/>
  <c r="H3836" i="1"/>
  <c r="O3836" i="1"/>
  <c r="G3618" i="1"/>
  <c r="G3442" i="1"/>
  <c r="L3442" i="1" s="1"/>
  <c r="N3442" i="1" s="1"/>
  <c r="G3228" i="1"/>
  <c r="L3228" i="1"/>
  <c r="N3228" i="1" s="1"/>
  <c r="G3010" i="1"/>
  <c r="G2458" i="1"/>
  <c r="L2458" i="1" s="1"/>
  <c r="N2458" i="1" s="1"/>
  <c r="G2126" i="1"/>
  <c r="G1887" i="1"/>
  <c r="G1071" i="1"/>
  <c r="L1071" i="1"/>
  <c r="N1071" i="1" s="1"/>
  <c r="G765" i="1"/>
  <c r="L765" i="1" s="1"/>
  <c r="N765" i="1" s="1"/>
  <c r="G1352" i="1"/>
  <c r="L1352" i="1"/>
  <c r="N1352" i="1" s="1"/>
  <c r="O3835" i="1"/>
  <c r="M3835" i="1"/>
  <c r="H3835" i="1"/>
  <c r="G3617" i="1"/>
  <c r="L3617" i="1"/>
  <c r="G3441" i="1"/>
  <c r="L3441" i="1"/>
  <c r="N3441" i="1" s="1"/>
  <c r="G3227" i="1"/>
  <c r="L3227" i="1" s="1"/>
  <c r="N3227" i="1" s="1"/>
  <c r="F2875" i="1"/>
  <c r="F2874" i="1"/>
  <c r="F2873" i="1"/>
  <c r="F2872" i="1"/>
  <c r="G3009" i="1"/>
  <c r="L3009" i="1"/>
  <c r="G2457" i="1"/>
  <c r="L2457" i="1" s="1"/>
  <c r="N2457" i="1" s="1"/>
  <c r="G2125" i="1"/>
  <c r="N2125" i="1"/>
  <c r="L2125" i="1"/>
  <c r="G1886" i="1"/>
  <c r="G1070" i="1"/>
  <c r="L1070" i="1"/>
  <c r="N1070" i="1" s="1"/>
  <c r="G764" i="1"/>
  <c r="L764" i="1" s="1"/>
  <c r="N764" i="1" s="1"/>
  <c r="G1351" i="1"/>
  <c r="L1351" i="1"/>
  <c r="N1351" i="1" s="1"/>
  <c r="G1350" i="1"/>
  <c r="L1350" i="1" s="1"/>
  <c r="N1350" i="1" s="1"/>
  <c r="M3834" i="1"/>
  <c r="L3834" i="1"/>
  <c r="H3834" i="1"/>
  <c r="O3834" i="1"/>
  <c r="F3834" i="1"/>
  <c r="N3834" i="1"/>
  <c r="G3616" i="1"/>
  <c r="G3440" i="1"/>
  <c r="L3440" i="1" s="1"/>
  <c r="N3440" i="1" s="1"/>
  <c r="G3226" i="1"/>
  <c r="L3226" i="1"/>
  <c r="N3226" i="1" s="1"/>
  <c r="G2456" i="1"/>
  <c r="L2456" i="1" s="1"/>
  <c r="N2456" i="1" s="1"/>
  <c r="G2124" i="1"/>
  <c r="G1885" i="1"/>
  <c r="L1885" i="1" s="1"/>
  <c r="G1069" i="1"/>
  <c r="L1069" i="1" s="1"/>
  <c r="N1069" i="1" s="1"/>
  <c r="G763" i="1"/>
  <c r="L763" i="1"/>
  <c r="N763" i="1" s="1"/>
  <c r="M3833" i="1"/>
  <c r="L3833" i="1"/>
  <c r="H3833" i="1"/>
  <c r="O3833" i="1"/>
  <c r="F3833" i="1"/>
  <c r="N3833" i="1"/>
  <c r="P3833" i="1" s="1"/>
  <c r="G3615" i="1"/>
  <c r="G3614" i="1"/>
  <c r="G3439" i="1"/>
  <c r="L3439" i="1"/>
  <c r="N3439" i="1" s="1"/>
  <c r="G3225" i="1"/>
  <c r="L3225" i="1" s="1"/>
  <c r="N3225" i="1" s="1"/>
  <c r="G3224" i="1"/>
  <c r="L3224" i="1"/>
  <c r="N3224" i="1" s="1"/>
  <c r="G2455" i="1"/>
  <c r="L2455" i="1" s="1"/>
  <c r="N2455" i="1" s="1"/>
  <c r="G2454" i="1"/>
  <c r="L2454" i="1"/>
  <c r="N2454" i="1" s="1"/>
  <c r="G2123" i="1"/>
  <c r="G2122" i="1"/>
  <c r="L2122" i="1"/>
  <c r="G1884" i="1"/>
  <c r="G1883" i="1"/>
  <c r="G1068" i="1"/>
  <c r="L1068" i="1"/>
  <c r="N1068" i="1" s="1"/>
  <c r="G1067" i="1"/>
  <c r="L1067" i="1" s="1"/>
  <c r="N1067" i="1" s="1"/>
  <c r="G762" i="1"/>
  <c r="L762" i="1"/>
  <c r="N762" i="1" s="1"/>
  <c r="G761" i="1"/>
  <c r="L761" i="1" s="1"/>
  <c r="N761" i="1" s="1"/>
  <c r="G1349" i="1"/>
  <c r="L1349" i="1"/>
  <c r="N1349" i="1" s="1"/>
  <c r="G1348" i="1"/>
  <c r="L1348" i="1" s="1"/>
  <c r="N1348" i="1"/>
  <c r="O3832" i="1"/>
  <c r="N3832" i="1"/>
  <c r="M3832" i="1"/>
  <c r="L3832" i="1"/>
  <c r="F3832" i="1"/>
  <c r="H3832" i="1"/>
  <c r="O3831" i="1"/>
  <c r="N3831" i="1"/>
  <c r="P3831" i="1" s="1"/>
  <c r="M3831" i="1"/>
  <c r="L3831" i="1"/>
  <c r="F3831" i="1"/>
  <c r="H3831" i="1"/>
  <c r="O3830" i="1"/>
  <c r="N3830" i="1"/>
  <c r="P3830" i="1"/>
  <c r="M3830" i="1"/>
  <c r="L3830" i="1"/>
  <c r="F3830" i="1"/>
  <c r="H3830" i="1"/>
  <c r="O3829" i="1"/>
  <c r="N3829" i="1"/>
  <c r="M3829" i="1"/>
  <c r="L3829" i="1"/>
  <c r="F3829" i="1"/>
  <c r="H3829" i="1"/>
  <c r="G3613" i="1"/>
  <c r="L3613" i="1"/>
  <c r="G3612" i="1"/>
  <c r="G3611" i="1"/>
  <c r="G3610" i="1"/>
  <c r="G3438" i="1"/>
  <c r="L3438" i="1" s="1"/>
  <c r="N3438" i="1"/>
  <c r="G3437" i="1"/>
  <c r="L3437" i="1"/>
  <c r="N3437" i="1" s="1"/>
  <c r="G3436" i="1"/>
  <c r="L3436" i="1" s="1"/>
  <c r="N3436" i="1"/>
  <c r="G3435" i="1"/>
  <c r="L3435" i="1"/>
  <c r="N3435" i="1" s="1"/>
  <c r="G3223" i="1"/>
  <c r="L3223" i="1" s="1"/>
  <c r="N3223" i="1"/>
  <c r="G3222" i="1"/>
  <c r="L3222" i="1"/>
  <c r="N3222" i="1" s="1"/>
  <c r="G3221" i="1"/>
  <c r="L3221" i="1" s="1"/>
  <c r="N3221" i="1"/>
  <c r="G3220" i="1"/>
  <c r="L3220" i="1"/>
  <c r="N3220" i="1" s="1"/>
  <c r="G2453" i="1"/>
  <c r="L2453" i="1" s="1"/>
  <c r="N2453" i="1"/>
  <c r="G2452" i="1"/>
  <c r="L2452" i="1"/>
  <c r="N2452" i="1" s="1"/>
  <c r="G2451" i="1"/>
  <c r="L2451" i="1" s="1"/>
  <c r="N2451" i="1"/>
  <c r="G2450" i="1"/>
  <c r="L2450" i="1"/>
  <c r="N2450" i="1" s="1"/>
  <c r="G2121" i="1"/>
  <c r="G2120" i="1"/>
  <c r="N2120" i="1"/>
  <c r="L2120" i="1"/>
  <c r="G2119" i="1"/>
  <c r="L2119" i="1" s="1"/>
  <c r="G2118" i="1"/>
  <c r="L2118" i="1" s="1"/>
  <c r="G1882" i="1"/>
  <c r="G1881" i="1"/>
  <c r="L1881" i="1" s="1"/>
  <c r="G1880" i="1"/>
  <c r="L1880" i="1" s="1"/>
  <c r="G1066" i="1"/>
  <c r="L1066" i="1" s="1"/>
  <c r="N1066" i="1" s="1"/>
  <c r="G1065" i="1"/>
  <c r="L1065" i="1"/>
  <c r="N1065" i="1" s="1"/>
  <c r="G1064" i="1"/>
  <c r="L1064" i="1" s="1"/>
  <c r="N1064" i="1" s="1"/>
  <c r="G760" i="1"/>
  <c r="L760" i="1"/>
  <c r="N760" i="1" s="1"/>
  <c r="G759" i="1"/>
  <c r="L759" i="1" s="1"/>
  <c r="N759" i="1" s="1"/>
  <c r="G758" i="1"/>
  <c r="L758" i="1"/>
  <c r="N758" i="1" s="1"/>
  <c r="G757" i="1"/>
  <c r="L757" i="1" s="1"/>
  <c r="N757" i="1" s="1"/>
  <c r="G1347" i="1"/>
  <c r="L1347" i="1"/>
  <c r="N1347" i="1" s="1"/>
  <c r="G1346" i="1"/>
  <c r="L1346" i="1" s="1"/>
  <c r="N1346" i="1" s="1"/>
  <c r="G1345" i="1"/>
  <c r="L1345" i="1"/>
  <c r="N1345" i="1" s="1"/>
  <c r="G1344" i="1"/>
  <c r="L1344" i="1" s="1"/>
  <c r="N1344" i="1" s="1"/>
  <c r="G1343" i="1"/>
  <c r="L1343" i="1"/>
  <c r="N1343" i="1" s="1"/>
  <c r="G1342" i="1"/>
  <c r="L1342" i="1" s="1"/>
  <c r="N1342" i="1" s="1"/>
  <c r="G1341" i="1"/>
  <c r="L1341" i="1"/>
  <c r="N1341" i="1" s="1"/>
  <c r="G1340" i="1"/>
  <c r="L1340" i="1" s="1"/>
  <c r="N1340" i="1" s="1"/>
  <c r="G1339" i="1"/>
  <c r="L1339" i="1"/>
  <c r="N1339" i="1" s="1"/>
  <c r="M3828" i="1"/>
  <c r="H3828" i="1"/>
  <c r="O3828" i="1"/>
  <c r="M3827" i="1"/>
  <c r="O3827" i="1"/>
  <c r="H3827" i="1"/>
  <c r="L3825" i="1"/>
  <c r="M3825" i="1"/>
  <c r="H3825" i="1"/>
  <c r="O3825" i="1"/>
  <c r="F3825" i="1"/>
  <c r="N3825" i="1"/>
  <c r="G3609" i="1"/>
  <c r="G3608" i="1"/>
  <c r="G3607" i="1"/>
  <c r="G3606" i="1"/>
  <c r="G3434" i="1"/>
  <c r="L3434" i="1" s="1"/>
  <c r="N3434" i="1" s="1"/>
  <c r="G3433" i="1"/>
  <c r="L3433" i="1"/>
  <c r="N3433" i="1" s="1"/>
  <c r="G3432" i="1"/>
  <c r="L3432" i="1" s="1"/>
  <c r="N3432" i="1" s="1"/>
  <c r="G3431" i="1"/>
  <c r="L3431" i="1"/>
  <c r="N3431" i="1" s="1"/>
  <c r="G3219" i="1"/>
  <c r="L3219" i="1" s="1"/>
  <c r="N3219" i="1" s="1"/>
  <c r="G3218" i="1"/>
  <c r="L3218" i="1"/>
  <c r="N3218" i="1" s="1"/>
  <c r="G3217" i="1"/>
  <c r="L3217" i="1" s="1"/>
  <c r="N3217" i="1" s="1"/>
  <c r="G3216" i="1"/>
  <c r="L3216" i="1"/>
  <c r="N3216" i="1" s="1"/>
  <c r="G2449" i="1"/>
  <c r="L2449" i="1" s="1"/>
  <c r="N2449" i="1" s="1"/>
  <c r="G2448" i="1"/>
  <c r="L2448" i="1"/>
  <c r="N2448" i="1" s="1"/>
  <c r="G2447" i="1"/>
  <c r="L2447" i="1" s="1"/>
  <c r="N2447" i="1" s="1"/>
  <c r="G2446" i="1"/>
  <c r="L2446" i="1"/>
  <c r="N2446" i="1" s="1"/>
  <c r="G2117" i="1"/>
  <c r="G2116" i="1"/>
  <c r="N2116" i="1"/>
  <c r="G2115" i="1"/>
  <c r="L2115" i="1"/>
  <c r="G2114" i="1"/>
  <c r="N2114" i="1"/>
  <c r="G1879" i="1"/>
  <c r="L1879" i="1"/>
  <c r="G1878" i="1"/>
  <c r="N1878" i="1"/>
  <c r="G1877" i="1"/>
  <c r="N1877" i="1"/>
  <c r="G1876" i="1"/>
  <c r="L1876" i="1"/>
  <c r="N1876" i="1"/>
  <c r="G1063" i="1"/>
  <c r="L1063" i="1" s="1"/>
  <c r="N1063" i="1" s="1"/>
  <c r="G1062" i="1"/>
  <c r="L1062" i="1"/>
  <c r="N1062" i="1" s="1"/>
  <c r="G1061" i="1"/>
  <c r="L1061" i="1" s="1"/>
  <c r="N1061" i="1" s="1"/>
  <c r="G1060" i="1"/>
  <c r="L1060" i="1"/>
  <c r="N1060" i="1" s="1"/>
  <c r="G756" i="1"/>
  <c r="L756" i="1" s="1"/>
  <c r="N756" i="1" s="1"/>
  <c r="G755" i="1"/>
  <c r="L755" i="1"/>
  <c r="N755" i="1" s="1"/>
  <c r="G754" i="1"/>
  <c r="L754" i="1" s="1"/>
  <c r="N754" i="1" s="1"/>
  <c r="G753" i="1"/>
  <c r="L753" i="1"/>
  <c r="N753" i="1" s="1"/>
  <c r="M3824" i="1"/>
  <c r="L3824" i="1"/>
  <c r="H3824" i="1"/>
  <c r="O3824" i="1"/>
  <c r="F3824" i="1"/>
  <c r="N3824" i="1"/>
  <c r="P3824" i="1"/>
  <c r="G3605" i="1"/>
  <c r="G3430" i="1"/>
  <c r="L3430" i="1" s="1"/>
  <c r="N3430" i="1" s="1"/>
  <c r="G3215" i="1"/>
  <c r="L3215" i="1"/>
  <c r="N3215" i="1" s="1"/>
  <c r="G2445" i="1"/>
  <c r="L2445" i="1" s="1"/>
  <c r="N2445" i="1" s="1"/>
  <c r="G2113" i="1"/>
  <c r="L2113" i="1"/>
  <c r="G1875" i="1"/>
  <c r="G1338" i="1"/>
  <c r="L1338" i="1" s="1"/>
  <c r="N1338" i="1" s="1"/>
  <c r="G1059" i="1"/>
  <c r="L1059" i="1"/>
  <c r="N1059" i="1" s="1"/>
  <c r="G752" i="1"/>
  <c r="L752" i="1" s="1"/>
  <c r="N752" i="1" s="1"/>
  <c r="M3823" i="1"/>
  <c r="M3822" i="1"/>
  <c r="L3823" i="1"/>
  <c r="L3822" i="1"/>
  <c r="H3823" i="1"/>
  <c r="O3823" i="1"/>
  <c r="H3822" i="1"/>
  <c r="O3822" i="1"/>
  <c r="F3823" i="1"/>
  <c r="N3823" i="1"/>
  <c r="P3823" i="1" s="1"/>
  <c r="F3822" i="1"/>
  <c r="N3822" i="1"/>
  <c r="P3822" i="1"/>
  <c r="G3604" i="1"/>
  <c r="G3603" i="1"/>
  <c r="G3429" i="1"/>
  <c r="L3429" i="1"/>
  <c r="N3429" i="1" s="1"/>
  <c r="G3428" i="1"/>
  <c r="L3428" i="1" s="1"/>
  <c r="N3428" i="1"/>
  <c r="G3214" i="1"/>
  <c r="L3214" i="1"/>
  <c r="N3214" i="1" s="1"/>
  <c r="G3213" i="1"/>
  <c r="L3213" i="1" s="1"/>
  <c r="N3213" i="1"/>
  <c r="G2444" i="1"/>
  <c r="L2444" i="1"/>
  <c r="N2444" i="1" s="1"/>
  <c r="G2443" i="1"/>
  <c r="L2443" i="1" s="1"/>
  <c r="N2443" i="1"/>
  <c r="G2112" i="1"/>
  <c r="G2111" i="1"/>
  <c r="N2111" i="1" s="1"/>
  <c r="G1874" i="1"/>
  <c r="L1874" i="1" s="1"/>
  <c r="G1873" i="1"/>
  <c r="N1873" i="1" s="1"/>
  <c r="G1337" i="1"/>
  <c r="L1337" i="1" s="1"/>
  <c r="N1337" i="1"/>
  <c r="G1336" i="1"/>
  <c r="L1336" i="1"/>
  <c r="N1336" i="1" s="1"/>
  <c r="G1058" i="1"/>
  <c r="L1058" i="1" s="1"/>
  <c r="N1058" i="1"/>
  <c r="G1057" i="1"/>
  <c r="L1057" i="1"/>
  <c r="N1057" i="1" s="1"/>
  <c r="G751" i="1"/>
  <c r="L751" i="1" s="1"/>
  <c r="N751" i="1"/>
  <c r="G750" i="1"/>
  <c r="L750" i="1"/>
  <c r="N750" i="1" s="1"/>
  <c r="O3821" i="1"/>
  <c r="M3821" i="1"/>
  <c r="N3821" i="1"/>
  <c r="P3821" i="1" s="1"/>
  <c r="N3820" i="1"/>
  <c r="P3820" i="1" s="1"/>
  <c r="O3820" i="1"/>
  <c r="N3819" i="1"/>
  <c r="O3819" i="1"/>
  <c r="M3820" i="1"/>
  <c r="M3819" i="1"/>
  <c r="M3818" i="1"/>
  <c r="L3821" i="1"/>
  <c r="L3820" i="1"/>
  <c r="L3819" i="1"/>
  <c r="L3818" i="1"/>
  <c r="H3821" i="1"/>
  <c r="H3820" i="1"/>
  <c r="H3819" i="1"/>
  <c r="F3821" i="1"/>
  <c r="F3820" i="1"/>
  <c r="F3819" i="1"/>
  <c r="O3818" i="1"/>
  <c r="N3818" i="1"/>
  <c r="G3600" i="1"/>
  <c r="L3600" i="1" s="1"/>
  <c r="G3599" i="1"/>
  <c r="G3598" i="1"/>
  <c r="L3598" i="1" s="1"/>
  <c r="G3597" i="1"/>
  <c r="G3596" i="1"/>
  <c r="G3595" i="1"/>
  <c r="G3594" i="1"/>
  <c r="L3594" i="1"/>
  <c r="G3593" i="1"/>
  <c r="G3592" i="1"/>
  <c r="G3591" i="1"/>
  <c r="G3590" i="1"/>
  <c r="L3590" i="1" s="1"/>
  <c r="G3589" i="1"/>
  <c r="G3588" i="1"/>
  <c r="G3587" i="1"/>
  <c r="L3587" i="1" s="1"/>
  <c r="G3586" i="1"/>
  <c r="L3586" i="1" s="1"/>
  <c r="G3585" i="1"/>
  <c r="G3584" i="1"/>
  <c r="L3584" i="1" s="1"/>
  <c r="G3583" i="1"/>
  <c r="L3583" i="1"/>
  <c r="G3582" i="1"/>
  <c r="G3581" i="1"/>
  <c r="G3580" i="1"/>
  <c r="L3580" i="1"/>
  <c r="G3579" i="1"/>
  <c r="G3578" i="1"/>
  <c r="G3577" i="1"/>
  <c r="G3576" i="1"/>
  <c r="G3575" i="1"/>
  <c r="L3575" i="1" s="1"/>
  <c r="G3574" i="1"/>
  <c r="G3573" i="1"/>
  <c r="G3572" i="1"/>
  <c r="L3572" i="1" s="1"/>
  <c r="G3571" i="1"/>
  <c r="L3571" i="1"/>
  <c r="G3570" i="1"/>
  <c r="G3569" i="1"/>
  <c r="G3568" i="1"/>
  <c r="L3568" i="1"/>
  <c r="G3567" i="1"/>
  <c r="G3566" i="1"/>
  <c r="G3565" i="1"/>
  <c r="G3564" i="1"/>
  <c r="G3563" i="1"/>
  <c r="G3562" i="1"/>
  <c r="G3561" i="1"/>
  <c r="G3560" i="1"/>
  <c r="L3560" i="1" s="1"/>
  <c r="G3559" i="1"/>
  <c r="G3558" i="1"/>
  <c r="G3557" i="1"/>
  <c r="G3556" i="1"/>
  <c r="G3555" i="1"/>
  <c r="G3554" i="1"/>
  <c r="G3553" i="1"/>
  <c r="G3552" i="1"/>
  <c r="G3551" i="1"/>
  <c r="L3551" i="1" s="1"/>
  <c r="G3550" i="1"/>
  <c r="G3549" i="1"/>
  <c r="G3548" i="1"/>
  <c r="G3547" i="1"/>
  <c r="G3546" i="1"/>
  <c r="G3545" i="1"/>
  <c r="G3544" i="1"/>
  <c r="G3543" i="1"/>
  <c r="L3543" i="1"/>
  <c r="G3542" i="1"/>
  <c r="G3515" i="1"/>
  <c r="G3514" i="1"/>
  <c r="G3513" i="1"/>
  <c r="L3513" i="1"/>
  <c r="G3512" i="1"/>
  <c r="G3511" i="1"/>
  <c r="G3510" i="1"/>
  <c r="G3509" i="1"/>
  <c r="N3506" i="1"/>
  <c r="N3507" i="1"/>
  <c r="N3508" i="1" s="1"/>
  <c r="G3601" i="1"/>
  <c r="L3601" i="1"/>
  <c r="G3602" i="1"/>
  <c r="G3427" i="1"/>
  <c r="L3427" i="1"/>
  <c r="N3427" i="1"/>
  <c r="G3426" i="1"/>
  <c r="L3426" i="1" s="1"/>
  <c r="N3426" i="1" s="1"/>
  <c r="G3425" i="1"/>
  <c r="L3425" i="1"/>
  <c r="N3425" i="1" s="1"/>
  <c r="G3212" i="1"/>
  <c r="L3212" i="1" s="1"/>
  <c r="N3212" i="1" s="1"/>
  <c r="G3211" i="1"/>
  <c r="L3211" i="1"/>
  <c r="N3211" i="1" s="1"/>
  <c r="G3210" i="1"/>
  <c r="L3210" i="1" s="1"/>
  <c r="N3210" i="1"/>
  <c r="L2729" i="1"/>
  <c r="L2728" i="1"/>
  <c r="G2442" i="1"/>
  <c r="L2442" i="1"/>
  <c r="N2442" i="1" s="1"/>
  <c r="G2441" i="1"/>
  <c r="L2441" i="1" s="1"/>
  <c r="N2441" i="1"/>
  <c r="G2440" i="1"/>
  <c r="L2440" i="1" s="1"/>
  <c r="N2440" i="1" s="1"/>
  <c r="G2110" i="1"/>
  <c r="L2110" i="1"/>
  <c r="G2109" i="1"/>
  <c r="G2108" i="1"/>
  <c r="L2108" i="1"/>
  <c r="N2110" i="1"/>
  <c r="G1872" i="1"/>
  <c r="G1871" i="1"/>
  <c r="L1871" i="1"/>
  <c r="G1870" i="1"/>
  <c r="N1870" i="1" s="1"/>
  <c r="L1870" i="1"/>
  <c r="L1602" i="1"/>
  <c r="G1335" i="1"/>
  <c r="L1335" i="1"/>
  <c r="N1335" i="1" s="1"/>
  <c r="G1334" i="1"/>
  <c r="L1334" i="1" s="1"/>
  <c r="N1334" i="1" s="1"/>
  <c r="G1333" i="1"/>
  <c r="L1333" i="1"/>
  <c r="N1333" i="1"/>
  <c r="G1332" i="1"/>
  <c r="L1332" i="1" s="1"/>
  <c r="N1332" i="1"/>
  <c r="G1056" i="1"/>
  <c r="L1056" i="1"/>
  <c r="N1056" i="1" s="1"/>
  <c r="G1055" i="1"/>
  <c r="L1055" i="1"/>
  <c r="N1055" i="1"/>
  <c r="G1054" i="1"/>
  <c r="L1054" i="1"/>
  <c r="N1054" i="1"/>
  <c r="G749" i="1"/>
  <c r="L749" i="1" s="1"/>
  <c r="N749" i="1"/>
  <c r="G748" i="1"/>
  <c r="L748" i="1"/>
  <c r="N748" i="1" s="1"/>
  <c r="G747" i="1"/>
  <c r="L747" i="1"/>
  <c r="N747" i="1" s="1"/>
  <c r="M3817" i="1"/>
  <c r="M3816" i="1"/>
  <c r="L3817" i="1"/>
  <c r="L3816" i="1"/>
  <c r="H3817" i="1"/>
  <c r="O3817" i="1"/>
  <c r="N3817" i="1"/>
  <c r="H3816" i="1"/>
  <c r="O3816" i="1"/>
  <c r="N3816" i="1"/>
  <c r="P3816" i="1" s="1"/>
  <c r="F3817" i="1"/>
  <c r="F3816" i="1"/>
  <c r="G3424" i="1"/>
  <c r="L3424" i="1" s="1"/>
  <c r="N3424" i="1" s="1"/>
  <c r="G3423" i="1"/>
  <c r="L3423" i="1"/>
  <c r="N3423" i="1"/>
  <c r="G3209" i="1"/>
  <c r="L3209" i="1"/>
  <c r="N3209" i="1"/>
  <c r="G3208" i="1"/>
  <c r="L3208" i="1" s="1"/>
  <c r="N3208" i="1" s="1"/>
  <c r="L2725" i="1"/>
  <c r="G2439" i="1"/>
  <c r="L2439" i="1" s="1"/>
  <c r="N2439" i="1" s="1"/>
  <c r="G2438" i="1"/>
  <c r="L2438" i="1"/>
  <c r="N2438" i="1" s="1"/>
  <c r="G2107" i="1"/>
  <c r="G2106" i="1"/>
  <c r="G1869" i="1"/>
  <c r="L1869" i="1" s="1"/>
  <c r="G1868" i="1"/>
  <c r="L1599" i="1"/>
  <c r="G1331" i="1"/>
  <c r="L1331" i="1" s="1"/>
  <c r="N1331" i="1" s="1"/>
  <c r="G1330" i="1"/>
  <c r="L1330" i="1"/>
  <c r="N1330" i="1" s="1"/>
  <c r="G1053" i="1"/>
  <c r="L1053" i="1" s="1"/>
  <c r="N1053" i="1" s="1"/>
  <c r="G1052" i="1"/>
  <c r="L1052" i="1"/>
  <c r="N1052" i="1" s="1"/>
  <c r="G746" i="1"/>
  <c r="L746" i="1" s="1"/>
  <c r="N746" i="1"/>
  <c r="G745" i="1"/>
  <c r="L745" i="1" s="1"/>
  <c r="N745" i="1" s="1"/>
  <c r="M3815" i="1"/>
  <c r="M3814" i="1"/>
  <c r="L3815" i="1"/>
  <c r="L3814" i="1"/>
  <c r="H3815" i="1"/>
  <c r="O3815" i="1"/>
  <c r="P3815" i="1"/>
  <c r="N3815" i="1"/>
  <c r="H3814" i="1"/>
  <c r="O3814" i="1"/>
  <c r="P3814" i="1"/>
  <c r="N3814" i="1"/>
  <c r="F3815" i="1"/>
  <c r="F3814" i="1"/>
  <c r="L3597" i="1"/>
  <c r="G3422" i="1"/>
  <c r="L3422" i="1"/>
  <c r="N3422" i="1"/>
  <c r="G3421" i="1"/>
  <c r="L3421" i="1" s="1"/>
  <c r="N3421" i="1" s="1"/>
  <c r="G3207" i="1"/>
  <c r="L3207" i="1"/>
  <c r="N3207" i="1" s="1"/>
  <c r="G3206" i="1"/>
  <c r="L3206" i="1" s="1"/>
  <c r="N3206" i="1" s="1"/>
  <c r="G2437" i="1"/>
  <c r="L2437" i="1"/>
  <c r="N2437" i="1" s="1"/>
  <c r="G2436" i="1"/>
  <c r="L2436" i="1" s="1"/>
  <c r="N2436" i="1"/>
  <c r="G2105" i="1"/>
  <c r="G2104" i="1"/>
  <c r="N2104" i="1"/>
  <c r="G1867" i="1"/>
  <c r="N1867" i="1" s="1"/>
  <c r="G1866" i="1"/>
  <c r="G1865" i="1"/>
  <c r="L1598" i="1"/>
  <c r="G1329" i="1"/>
  <c r="L1329" i="1"/>
  <c r="N1329" i="1"/>
  <c r="G1328" i="1"/>
  <c r="L1328" i="1" s="1"/>
  <c r="N1328" i="1" s="1"/>
  <c r="G1051" i="1"/>
  <c r="L1051" i="1"/>
  <c r="N1051" i="1" s="1"/>
  <c r="G1050" i="1"/>
  <c r="L1050" i="1" s="1"/>
  <c r="N1050" i="1" s="1"/>
  <c r="G744" i="1"/>
  <c r="L744" i="1"/>
  <c r="N744" i="1" s="1"/>
  <c r="G743" i="1"/>
  <c r="L743" i="1" s="1"/>
  <c r="N743" i="1"/>
  <c r="M3813" i="1"/>
  <c r="M3812" i="1"/>
  <c r="M3811" i="1"/>
  <c r="L3813" i="1"/>
  <c r="L3812" i="1"/>
  <c r="L3811" i="1"/>
  <c r="H3813" i="1"/>
  <c r="O3813" i="1"/>
  <c r="N3813" i="1"/>
  <c r="H3812" i="1"/>
  <c r="O3812" i="1"/>
  <c r="N3812" i="1"/>
  <c r="H3811" i="1"/>
  <c r="O3811" i="1"/>
  <c r="N3811" i="1"/>
  <c r="P3811" i="1" s="1"/>
  <c r="F3813" i="1"/>
  <c r="F3812" i="1"/>
  <c r="F3811" i="1"/>
  <c r="L3593" i="1"/>
  <c r="G3420" i="1"/>
  <c r="L3420" i="1"/>
  <c r="N3420" i="1"/>
  <c r="G3419" i="1"/>
  <c r="L3419" i="1" s="1"/>
  <c r="N3419" i="1" s="1"/>
  <c r="G3418" i="1"/>
  <c r="L3418" i="1" s="1"/>
  <c r="N3418" i="1" s="1"/>
  <c r="G3205" i="1"/>
  <c r="L3205" i="1" s="1"/>
  <c r="N3205" i="1" s="1"/>
  <c r="G3204" i="1"/>
  <c r="L3204" i="1"/>
  <c r="N3204" i="1" s="1"/>
  <c r="G3203" i="1"/>
  <c r="L3203" i="1" s="1"/>
  <c r="N3203" i="1" s="1"/>
  <c r="G1327" i="1"/>
  <c r="L1327" i="1" s="1"/>
  <c r="N1327" i="1" s="1"/>
  <c r="G1326" i="1"/>
  <c r="L1326" i="1"/>
  <c r="N1326" i="1" s="1"/>
  <c r="G1325" i="1"/>
  <c r="L1325" i="1"/>
  <c r="N1325" i="1" s="1"/>
  <c r="L2721" i="1"/>
  <c r="G2435" i="1"/>
  <c r="L2435" i="1"/>
  <c r="N2435" i="1" s="1"/>
  <c r="G2434" i="1"/>
  <c r="L2434" i="1" s="1"/>
  <c r="N2434" i="1" s="1"/>
  <c r="G2433" i="1"/>
  <c r="L2433" i="1"/>
  <c r="N2433" i="1" s="1"/>
  <c r="G2103" i="1"/>
  <c r="L2103" i="1" s="1"/>
  <c r="G2102" i="1"/>
  <c r="G2101" i="1"/>
  <c r="N2101" i="1" s="1"/>
  <c r="G1864" i="1"/>
  <c r="N1864" i="1"/>
  <c r="L1864" i="1"/>
  <c r="G1863" i="1"/>
  <c r="L1594" i="1"/>
  <c r="G1049" i="1"/>
  <c r="L1049" i="1" s="1"/>
  <c r="N1049" i="1" s="1"/>
  <c r="G1048" i="1"/>
  <c r="L1048" i="1"/>
  <c r="N1048" i="1" s="1"/>
  <c r="G1047" i="1"/>
  <c r="L1047" i="1" s="1"/>
  <c r="N1047" i="1"/>
  <c r="G742" i="1"/>
  <c r="L742" i="1" s="1"/>
  <c r="N742" i="1" s="1"/>
  <c r="G741" i="1"/>
  <c r="L741" i="1"/>
  <c r="N741" i="1"/>
  <c r="G740" i="1"/>
  <c r="L740" i="1"/>
  <c r="N740" i="1"/>
  <c r="M3810" i="1"/>
  <c r="M3809" i="1"/>
  <c r="L3810" i="1"/>
  <c r="L3809" i="1"/>
  <c r="H3810" i="1"/>
  <c r="O3810" i="1"/>
  <c r="N3810" i="1"/>
  <c r="P3810" i="1"/>
  <c r="H3809" i="1"/>
  <c r="O3809" i="1"/>
  <c r="N3809" i="1"/>
  <c r="P3809" i="1"/>
  <c r="F3810" i="1"/>
  <c r="F3809" i="1"/>
  <c r="G3417" i="1"/>
  <c r="L3417" i="1"/>
  <c r="N3417" i="1"/>
  <c r="G3416" i="1"/>
  <c r="L3416" i="1"/>
  <c r="N3416" i="1"/>
  <c r="G3202" i="1"/>
  <c r="L3202" i="1" s="1"/>
  <c r="N3202" i="1" s="1"/>
  <c r="G3201" i="1"/>
  <c r="L3201" i="1"/>
  <c r="N3201" i="1" s="1"/>
  <c r="G2432" i="1"/>
  <c r="L2432" i="1" s="1"/>
  <c r="N2432" i="1" s="1"/>
  <c r="G2431" i="1"/>
  <c r="L2431" i="1"/>
  <c r="N2431" i="1" s="1"/>
  <c r="G2100" i="1"/>
  <c r="G2099" i="1"/>
  <c r="G1862" i="1"/>
  <c r="G1861" i="1"/>
  <c r="L1593" i="1"/>
  <c r="G1324" i="1"/>
  <c r="L1324" i="1"/>
  <c r="N1324" i="1" s="1"/>
  <c r="G1323" i="1"/>
  <c r="L1323" i="1"/>
  <c r="N1323" i="1" s="1"/>
  <c r="G1046" i="1"/>
  <c r="L1046" i="1"/>
  <c r="N1046" i="1" s="1"/>
  <c r="G1045" i="1"/>
  <c r="L1045" i="1" s="1"/>
  <c r="N1045" i="1"/>
  <c r="G739" i="1"/>
  <c r="L739" i="1" s="1"/>
  <c r="N739" i="1" s="1"/>
  <c r="G738" i="1"/>
  <c r="L738" i="1"/>
  <c r="N738" i="1"/>
  <c r="M3808" i="1"/>
  <c r="L3808" i="1"/>
  <c r="H3808" i="1"/>
  <c r="O3808" i="1"/>
  <c r="P3808" i="1" s="1"/>
  <c r="N3808" i="1"/>
  <c r="F3808" i="1"/>
  <c r="G3415" i="1"/>
  <c r="L3415" i="1" s="1"/>
  <c r="N3415" i="1"/>
  <c r="G3200" i="1"/>
  <c r="L3200" i="1"/>
  <c r="N3200" i="1" s="1"/>
  <c r="G2430" i="1"/>
  <c r="L2430" i="1" s="1"/>
  <c r="N2430" i="1" s="1"/>
  <c r="G2098" i="1"/>
  <c r="G1860" i="1"/>
  <c r="L1591" i="1"/>
  <c r="G1322" i="1"/>
  <c r="L1322" i="1"/>
  <c r="N1322" i="1" s="1"/>
  <c r="G1044" i="1"/>
  <c r="L1044" i="1"/>
  <c r="N1044" i="1"/>
  <c r="G737" i="1"/>
  <c r="L737" i="1" s="1"/>
  <c r="N737" i="1" s="1"/>
  <c r="M3807" i="1"/>
  <c r="M3806" i="1"/>
  <c r="L3807" i="1"/>
  <c r="L3806" i="1"/>
  <c r="H3807" i="1"/>
  <c r="O3807" i="1"/>
  <c r="N3807" i="1"/>
  <c r="P3807" i="1" s="1"/>
  <c r="H3806" i="1"/>
  <c r="O3806" i="1"/>
  <c r="N3806" i="1"/>
  <c r="P3806" i="1" s="1"/>
  <c r="F3807" i="1"/>
  <c r="F3806" i="1"/>
  <c r="G3414" i="1"/>
  <c r="L3414" i="1"/>
  <c r="N3414" i="1"/>
  <c r="G3413" i="1"/>
  <c r="L3413" i="1"/>
  <c r="N3413" i="1"/>
  <c r="G3199" i="1"/>
  <c r="L3199" i="1" s="1"/>
  <c r="N3199" i="1" s="1"/>
  <c r="G3198" i="1"/>
  <c r="L3198" i="1" s="1"/>
  <c r="N3198" i="1" s="1"/>
  <c r="G2981" i="1"/>
  <c r="G2980" i="1"/>
  <c r="L2715" i="1"/>
  <c r="G2429" i="1"/>
  <c r="L2429" i="1"/>
  <c r="N2429" i="1"/>
  <c r="G2428" i="1"/>
  <c r="L2428" i="1" s="1"/>
  <c r="N2428" i="1" s="1"/>
  <c r="G2097" i="1"/>
  <c r="L2097" i="1"/>
  <c r="G2096" i="1"/>
  <c r="L2096" i="1"/>
  <c r="G1859" i="1"/>
  <c r="N1859" i="1"/>
  <c r="G1858" i="1"/>
  <c r="L1590" i="1"/>
  <c r="G1321" i="1"/>
  <c r="L1321" i="1"/>
  <c r="N1321" i="1" s="1"/>
  <c r="G1320" i="1"/>
  <c r="L1320" i="1"/>
  <c r="N1320" i="1" s="1"/>
  <c r="G1043" i="1"/>
  <c r="L1043" i="1" s="1"/>
  <c r="N1043" i="1"/>
  <c r="G1042" i="1"/>
  <c r="L1042" i="1" s="1"/>
  <c r="N1042" i="1" s="1"/>
  <c r="G736" i="1"/>
  <c r="L736" i="1"/>
  <c r="N736" i="1" s="1"/>
  <c r="G735" i="1"/>
  <c r="L735" i="1"/>
  <c r="N735" i="1" s="1"/>
  <c r="M3805" i="1"/>
  <c r="M3804" i="1"/>
  <c r="L3805" i="1"/>
  <c r="L3804" i="1"/>
  <c r="H3805" i="1"/>
  <c r="O3805" i="1"/>
  <c r="N3805" i="1"/>
  <c r="P3805" i="1" s="1"/>
  <c r="H3804" i="1"/>
  <c r="O3804" i="1"/>
  <c r="N3804" i="1"/>
  <c r="P3804" i="1" s="1"/>
  <c r="F3805" i="1"/>
  <c r="F3804" i="1"/>
  <c r="G3412" i="1"/>
  <c r="L3412" i="1" s="1"/>
  <c r="N3412" i="1" s="1"/>
  <c r="G3411" i="1"/>
  <c r="L3411" i="1"/>
  <c r="N3411" i="1" s="1"/>
  <c r="G3197" i="1"/>
  <c r="L3197" i="1"/>
  <c r="N3197" i="1"/>
  <c r="G3196" i="1"/>
  <c r="L3196" i="1" s="1"/>
  <c r="N3196" i="1" s="1"/>
  <c r="G2979" i="1"/>
  <c r="L2979" i="1"/>
  <c r="G2978" i="1"/>
  <c r="L2978" i="1" s="1"/>
  <c r="L2713" i="1"/>
  <c r="G2427" i="1"/>
  <c r="L2427" i="1" s="1"/>
  <c r="N2427" i="1" s="1"/>
  <c r="G2426" i="1"/>
  <c r="L2426" i="1"/>
  <c r="N2426" i="1" s="1"/>
  <c r="G2095" i="1"/>
  <c r="L2095" i="1"/>
  <c r="G2094" i="1"/>
  <c r="N2094" i="1" s="1"/>
  <c r="N2095" i="1"/>
  <c r="G1857" i="1"/>
  <c r="L1857" i="1" s="1"/>
  <c r="G1856" i="1"/>
  <c r="L1587" i="1"/>
  <c r="G1319" i="1"/>
  <c r="L1319" i="1" s="1"/>
  <c r="N1319" i="1" s="1"/>
  <c r="G1318" i="1"/>
  <c r="L1318" i="1"/>
  <c r="N1318" i="1" s="1"/>
  <c r="G1041" i="1"/>
  <c r="L1041" i="1" s="1"/>
  <c r="N1041" i="1"/>
  <c r="G1040" i="1"/>
  <c r="L1040" i="1" s="1"/>
  <c r="N1040" i="1" s="1"/>
  <c r="G734" i="1"/>
  <c r="L734" i="1" s="1"/>
  <c r="N734" i="1" s="1"/>
  <c r="G733" i="1"/>
  <c r="L733" i="1"/>
  <c r="N733" i="1"/>
  <c r="M3803" i="1"/>
  <c r="M3802" i="1"/>
  <c r="L3803" i="1"/>
  <c r="L3802" i="1"/>
  <c r="H3803" i="1"/>
  <c r="O3803" i="1"/>
  <c r="N3803" i="1"/>
  <c r="H3802" i="1"/>
  <c r="O3802" i="1"/>
  <c r="N3802" i="1"/>
  <c r="P3802" i="1"/>
  <c r="F3803" i="1"/>
  <c r="F3802" i="1"/>
  <c r="G3410" i="1"/>
  <c r="L3410" i="1" s="1"/>
  <c r="N3410" i="1" s="1"/>
  <c r="G3409" i="1"/>
  <c r="L3409" i="1"/>
  <c r="N3409" i="1"/>
  <c r="G3195" i="1"/>
  <c r="L3195" i="1" s="1"/>
  <c r="N3195" i="1"/>
  <c r="G3194" i="1"/>
  <c r="L3194" i="1" s="1"/>
  <c r="N3194" i="1" s="1"/>
  <c r="G2977" i="1"/>
  <c r="L2977" i="1" s="1"/>
  <c r="G2976" i="1"/>
  <c r="G2975" i="1"/>
  <c r="G2974" i="1"/>
  <c r="G2973" i="1"/>
  <c r="G2425" i="1"/>
  <c r="L2425" i="1" s="1"/>
  <c r="N2425" i="1" s="1"/>
  <c r="G2424" i="1"/>
  <c r="L2424" i="1" s="1"/>
  <c r="N2424" i="1" s="1"/>
  <c r="G2093" i="1"/>
  <c r="N2093" i="1" s="1"/>
  <c r="G2092" i="1"/>
  <c r="G1855" i="1"/>
  <c r="L1855" i="1"/>
  <c r="G1854" i="1"/>
  <c r="L1586" i="1"/>
  <c r="G1317" i="1"/>
  <c r="L1317" i="1" s="1"/>
  <c r="N1317" i="1" s="1"/>
  <c r="G1316" i="1"/>
  <c r="L1316" i="1" s="1"/>
  <c r="N1316" i="1" s="1"/>
  <c r="G1039" i="1"/>
  <c r="L1039" i="1"/>
  <c r="N1039" i="1"/>
  <c r="G1038" i="1"/>
  <c r="L1038" i="1" s="1"/>
  <c r="N1038" i="1" s="1"/>
  <c r="G732" i="1"/>
  <c r="L732" i="1" s="1"/>
  <c r="N732" i="1" s="1"/>
  <c r="G731" i="1"/>
  <c r="L731" i="1"/>
  <c r="N731" i="1" s="1"/>
  <c r="M3801" i="1"/>
  <c r="M3800" i="1"/>
  <c r="L3801" i="1"/>
  <c r="L3800" i="1"/>
  <c r="H3801" i="1"/>
  <c r="H3800" i="1"/>
  <c r="O3801" i="1"/>
  <c r="N3801" i="1"/>
  <c r="P3801" i="1" s="1"/>
  <c r="O3800" i="1"/>
  <c r="P3800" i="1"/>
  <c r="N3800" i="1"/>
  <c r="F3801" i="1"/>
  <c r="F3800" i="1"/>
  <c r="L3582" i="1"/>
  <c r="L3581" i="1"/>
  <c r="G3408" i="1"/>
  <c r="L3408" i="1"/>
  <c r="N3408" i="1"/>
  <c r="G3407" i="1"/>
  <c r="L3407" i="1" s="1"/>
  <c r="N3407" i="1"/>
  <c r="G3193" i="1"/>
  <c r="L3193" i="1" s="1"/>
  <c r="N3193" i="1" s="1"/>
  <c r="G3192" i="1"/>
  <c r="L3192" i="1" s="1"/>
  <c r="N3192" i="1" s="1"/>
  <c r="L2709" i="1"/>
  <c r="G2423" i="1"/>
  <c r="L2423" i="1"/>
  <c r="N2423" i="1" s="1"/>
  <c r="G2422" i="1"/>
  <c r="L2422" i="1"/>
  <c r="N2422" i="1" s="1"/>
  <c r="G2091" i="1"/>
  <c r="L2091" i="1"/>
  <c r="G2090" i="1"/>
  <c r="N2090" i="1" s="1"/>
  <c r="G1853" i="1"/>
  <c r="N1853" i="1" s="1"/>
  <c r="L1853" i="1"/>
  <c r="G1852" i="1"/>
  <c r="L1852" i="1" s="1"/>
  <c r="L1584" i="1"/>
  <c r="L1583" i="1"/>
  <c r="G1315" i="1"/>
  <c r="L1315" i="1" s="1"/>
  <c r="N1315" i="1" s="1"/>
  <c r="G1314" i="1"/>
  <c r="L1314" i="1" s="1"/>
  <c r="N1314" i="1" s="1"/>
  <c r="G1037" i="1"/>
  <c r="L1037" i="1"/>
  <c r="N1037" i="1" s="1"/>
  <c r="G1036" i="1"/>
  <c r="L1036" i="1" s="1"/>
  <c r="N1036" i="1"/>
  <c r="G730" i="1"/>
  <c r="L730" i="1" s="1"/>
  <c r="N730" i="1" s="1"/>
  <c r="G729" i="1"/>
  <c r="L729" i="1" s="1"/>
  <c r="N729" i="1" s="1"/>
  <c r="M3799" i="1"/>
  <c r="L3799" i="1"/>
  <c r="H3799" i="1"/>
  <c r="O3799" i="1"/>
  <c r="N3799" i="1"/>
  <c r="P3799" i="1"/>
  <c r="F3799" i="1"/>
  <c r="G3406" i="1"/>
  <c r="L3406" i="1" s="1"/>
  <c r="N3406" i="1"/>
  <c r="G3191" i="1"/>
  <c r="L3191" i="1" s="1"/>
  <c r="N3191" i="1" s="1"/>
  <c r="G2421" i="1"/>
  <c r="L2421" i="1" s="1"/>
  <c r="N2421" i="1" s="1"/>
  <c r="G2089" i="1"/>
  <c r="G1851" i="1"/>
  <c r="L1851" i="1" s="1"/>
  <c r="G1313" i="1"/>
  <c r="L1313" i="1"/>
  <c r="N1313" i="1"/>
  <c r="L1582" i="1"/>
  <c r="G1035" i="1"/>
  <c r="L1035" i="1"/>
  <c r="N1035" i="1"/>
  <c r="G728" i="1"/>
  <c r="L728" i="1" s="1"/>
  <c r="N728" i="1" s="1"/>
  <c r="M3798" i="1"/>
  <c r="M3797" i="1"/>
  <c r="L3798" i="1"/>
  <c r="L3797" i="1"/>
  <c r="H3798" i="1"/>
  <c r="H3797" i="1"/>
  <c r="O3798" i="1"/>
  <c r="N3798" i="1"/>
  <c r="O3797" i="1"/>
  <c r="N3797" i="1"/>
  <c r="P3797" i="1" s="1"/>
  <c r="F3798" i="1"/>
  <c r="F3797" i="1"/>
  <c r="G3405" i="1"/>
  <c r="L3405" i="1" s="1"/>
  <c r="N3405" i="1" s="1"/>
  <c r="G3190" i="1"/>
  <c r="L3190" i="1"/>
  <c r="N3190" i="1" s="1"/>
  <c r="G3189" i="1"/>
  <c r="L3189" i="1"/>
  <c r="N3189" i="1"/>
  <c r="G2971" i="1"/>
  <c r="L2971" i="1" s="1"/>
  <c r="G2972" i="1"/>
  <c r="G2420" i="1"/>
  <c r="L2420" i="1" s="1"/>
  <c r="N2420" i="1" s="1"/>
  <c r="G2419" i="1"/>
  <c r="L2419" i="1"/>
  <c r="N2419" i="1" s="1"/>
  <c r="G2088" i="1"/>
  <c r="G2087" i="1"/>
  <c r="N2087" i="1"/>
  <c r="G1850" i="1"/>
  <c r="N1850" i="1" s="1"/>
  <c r="G1849" i="1"/>
  <c r="L1580" i="1"/>
  <c r="G1312" i="1"/>
  <c r="L1312" i="1" s="1"/>
  <c r="N1312" i="1"/>
  <c r="G1311" i="1"/>
  <c r="L1311" i="1" s="1"/>
  <c r="N1311" i="1" s="1"/>
  <c r="G1034" i="1"/>
  <c r="L1034" i="1"/>
  <c r="N1034" i="1"/>
  <c r="G1033" i="1"/>
  <c r="L1033" i="1" s="1"/>
  <c r="N1033" i="1"/>
  <c r="G727" i="1"/>
  <c r="L727" i="1"/>
  <c r="N727" i="1" s="1"/>
  <c r="G726" i="1"/>
  <c r="L726" i="1"/>
  <c r="N726" i="1" s="1"/>
  <c r="G725" i="1"/>
  <c r="L725" i="1"/>
  <c r="N725" i="1"/>
  <c r="G724" i="1"/>
  <c r="L724" i="1" s="1"/>
  <c r="N724" i="1"/>
  <c r="M3796" i="1"/>
  <c r="M3795" i="1"/>
  <c r="L3796" i="1"/>
  <c r="L3795" i="1"/>
  <c r="O3796" i="1"/>
  <c r="N3796" i="1"/>
  <c r="P3796" i="1" s="1"/>
  <c r="O3795" i="1"/>
  <c r="N3795" i="1"/>
  <c r="P3795" i="1" s="1"/>
  <c r="F3796" i="1"/>
  <c r="F3795" i="1"/>
  <c r="L3578" i="1"/>
  <c r="L3577" i="1"/>
  <c r="G3188" i="1"/>
  <c r="L3188" i="1"/>
  <c r="N3188" i="1"/>
  <c r="G3187" i="1"/>
  <c r="L3187" i="1" s="1"/>
  <c r="N3187" i="1"/>
  <c r="G2970" i="1"/>
  <c r="G2969" i="1"/>
  <c r="L2705" i="1"/>
  <c r="G2418" i="1"/>
  <c r="L2418" i="1" s="1"/>
  <c r="N2418" i="1"/>
  <c r="G2417" i="1"/>
  <c r="L2417" i="1"/>
  <c r="N2417" i="1" s="1"/>
  <c r="G2086" i="1"/>
  <c r="N2086" i="1" s="1"/>
  <c r="G2085" i="1"/>
  <c r="N2085" i="1"/>
  <c r="G1848" i="1"/>
  <c r="N1848" i="1"/>
  <c r="G1847" i="1"/>
  <c r="L1847" i="1"/>
  <c r="L1579" i="1"/>
  <c r="L1578" i="1"/>
  <c r="G1310" i="1"/>
  <c r="L1310" i="1"/>
  <c r="N1310" i="1" s="1"/>
  <c r="G1309" i="1"/>
  <c r="L1309" i="1" s="1"/>
  <c r="N1309" i="1" s="1"/>
  <c r="G1032" i="1"/>
  <c r="L1032" i="1" s="1"/>
  <c r="N1032" i="1" s="1"/>
  <c r="G1031" i="1"/>
  <c r="L1031" i="1" s="1"/>
  <c r="N1031" i="1" s="1"/>
  <c r="M3794" i="1"/>
  <c r="M3793" i="1"/>
  <c r="L3794" i="1"/>
  <c r="L3793" i="1"/>
  <c r="O3794" i="1"/>
  <c r="N3794" i="1"/>
  <c r="P3794" i="1" s="1"/>
  <c r="F3794" i="1"/>
  <c r="O3793" i="1"/>
  <c r="N3793" i="1"/>
  <c r="P3793" i="1" s="1"/>
  <c r="F3793" i="1"/>
  <c r="G3186" i="1"/>
  <c r="L3186" i="1"/>
  <c r="N3186" i="1" s="1"/>
  <c r="G3185" i="1"/>
  <c r="L3185" i="1" s="1"/>
  <c r="N3185" i="1" s="1"/>
  <c r="G2968" i="1"/>
  <c r="G2967" i="1"/>
  <c r="L2703" i="1"/>
  <c r="G2416" i="1"/>
  <c r="L2416" i="1"/>
  <c r="N2416" i="1" s="1"/>
  <c r="G2415" i="1"/>
  <c r="L2415" i="1"/>
  <c r="N2415" i="1"/>
  <c r="G2084" i="1"/>
  <c r="G2083" i="1"/>
  <c r="N2083" i="1"/>
  <c r="G1846" i="1"/>
  <c r="G1845" i="1"/>
  <c r="N1845" i="1" s="1"/>
  <c r="G1308" i="1"/>
  <c r="L1308" i="1" s="1"/>
  <c r="N1308" i="1" s="1"/>
  <c r="G1307" i="1"/>
  <c r="L1307" i="1" s="1"/>
  <c r="N1307" i="1" s="1"/>
  <c r="G1030" i="1"/>
  <c r="L1030" i="1" s="1"/>
  <c r="N1030" i="1"/>
  <c r="G1029" i="1"/>
  <c r="L1029" i="1"/>
  <c r="N1029" i="1" s="1"/>
  <c r="G723" i="1"/>
  <c r="L723" i="1" s="1"/>
  <c r="N723" i="1" s="1"/>
  <c r="G722" i="1"/>
  <c r="L722" i="1" s="1"/>
  <c r="N722" i="1" s="1"/>
  <c r="M3792" i="1"/>
  <c r="M3791" i="1"/>
  <c r="L3792" i="1"/>
  <c r="L3791" i="1"/>
  <c r="O3792" i="1"/>
  <c r="P3792" i="1" s="1"/>
  <c r="N3792" i="1"/>
  <c r="O3791" i="1"/>
  <c r="N3791" i="1"/>
  <c r="P3791" i="1" s="1"/>
  <c r="F3792" i="1"/>
  <c r="F3791" i="1"/>
  <c r="L3574" i="1"/>
  <c r="G3184" i="1"/>
  <c r="L3184" i="1" s="1"/>
  <c r="N3184" i="1" s="1"/>
  <c r="G3183" i="1"/>
  <c r="L3183" i="1" s="1"/>
  <c r="N3183" i="1" s="1"/>
  <c r="G2965" i="1"/>
  <c r="L2965" i="1" s="1"/>
  <c r="G2966" i="1"/>
  <c r="L2701" i="1"/>
  <c r="L2700" i="1"/>
  <c r="G2414" i="1"/>
  <c r="L2414" i="1"/>
  <c r="N2414" i="1" s="1"/>
  <c r="G2413" i="1"/>
  <c r="L2413" i="1"/>
  <c r="N2413" i="1" s="1"/>
  <c r="G2082" i="1"/>
  <c r="L2082" i="1"/>
  <c r="G2081" i="1"/>
  <c r="L2081" i="1" s="1"/>
  <c r="N2082" i="1"/>
  <c r="G1844" i="1"/>
  <c r="G1843" i="1"/>
  <c r="L1843" i="1" s="1"/>
  <c r="L1575" i="1"/>
  <c r="L1574" i="1"/>
  <c r="G1306" i="1"/>
  <c r="L1306" i="1"/>
  <c r="N1306" i="1" s="1"/>
  <c r="G1305" i="1"/>
  <c r="L1305" i="1"/>
  <c r="N1305" i="1"/>
  <c r="G1028" i="1"/>
  <c r="L1028" i="1" s="1"/>
  <c r="N1028" i="1"/>
  <c r="G1027" i="1"/>
  <c r="L1027" i="1"/>
  <c r="N1027" i="1" s="1"/>
  <c r="F478" i="1"/>
  <c r="G721" i="1"/>
  <c r="L721" i="1" s="1"/>
  <c r="N721" i="1" s="1"/>
  <c r="G720" i="1"/>
  <c r="L720" i="1" s="1"/>
  <c r="N720" i="1" s="1"/>
  <c r="M3790" i="1"/>
  <c r="L3790" i="1"/>
  <c r="O3790" i="1"/>
  <c r="N3790" i="1"/>
  <c r="P3790" i="1" s="1"/>
  <c r="F3790" i="1"/>
  <c r="G3182" i="1"/>
  <c r="L3182" i="1" s="1"/>
  <c r="N3182" i="1" s="1"/>
  <c r="G2964" i="1"/>
  <c r="L2699" i="1"/>
  <c r="G2412" i="1"/>
  <c r="L2412" i="1" s="1"/>
  <c r="N2412" i="1" s="1"/>
  <c r="G2080" i="1"/>
  <c r="N2080" i="1" s="1"/>
  <c r="G1842" i="1"/>
  <c r="L1842" i="1" s="1"/>
  <c r="G1304" i="1"/>
  <c r="L1304" i="1" s="1"/>
  <c r="N1304" i="1"/>
  <c r="G1026" i="1"/>
  <c r="L1026" i="1"/>
  <c r="N1026" i="1" s="1"/>
  <c r="G719" i="1"/>
  <c r="L719" i="1" s="1"/>
  <c r="N719" i="1" s="1"/>
  <c r="M3789" i="1"/>
  <c r="M3788" i="1"/>
  <c r="L3789" i="1"/>
  <c r="L3788" i="1"/>
  <c r="H3789" i="1"/>
  <c r="H3788" i="1"/>
  <c r="O3789" i="1"/>
  <c r="N3789" i="1"/>
  <c r="P3789" i="1"/>
  <c r="O3788" i="1"/>
  <c r="N3788" i="1"/>
  <c r="P3788" i="1"/>
  <c r="F3789" i="1"/>
  <c r="F3788" i="1"/>
  <c r="G3181" i="1"/>
  <c r="L3181" i="1" s="1"/>
  <c r="N3181" i="1" s="1"/>
  <c r="G3180" i="1"/>
  <c r="L3180" i="1"/>
  <c r="N3180" i="1" s="1"/>
  <c r="G2963" i="1"/>
  <c r="G2962" i="1"/>
  <c r="L2697" i="1"/>
  <c r="G2411" i="1"/>
  <c r="L2411" i="1"/>
  <c r="N2411" i="1" s="1"/>
  <c r="G2410" i="1"/>
  <c r="L2410" i="1"/>
  <c r="N2410" i="1" s="1"/>
  <c r="G2079" i="1"/>
  <c r="N2079" i="1"/>
  <c r="L2079" i="1"/>
  <c r="G2078" i="1"/>
  <c r="G1841" i="1"/>
  <c r="L1841" i="1"/>
  <c r="G1840" i="1"/>
  <c r="L1572" i="1"/>
  <c r="L1571" i="1"/>
  <c r="G1303" i="1"/>
  <c r="L1303" i="1" s="1"/>
  <c r="N1303" i="1" s="1"/>
  <c r="G1302" i="1"/>
  <c r="L1302" i="1" s="1"/>
  <c r="N1302" i="1" s="1"/>
  <c r="G1025" i="1"/>
  <c r="L1025" i="1" s="1"/>
  <c r="N1025" i="1"/>
  <c r="G1024" i="1"/>
  <c r="L1024" i="1"/>
  <c r="N1024" i="1" s="1"/>
  <c r="G718" i="1"/>
  <c r="L718" i="1" s="1"/>
  <c r="N718" i="1" s="1"/>
  <c r="G717" i="1"/>
  <c r="L717" i="1" s="1"/>
  <c r="N717" i="1" s="1"/>
  <c r="M3787" i="1"/>
  <c r="M3786" i="1"/>
  <c r="L3787" i="1"/>
  <c r="L3786" i="1"/>
  <c r="O3787" i="1"/>
  <c r="N3787" i="1"/>
  <c r="P3787" i="1"/>
  <c r="O3786" i="1"/>
  <c r="P3786" i="1"/>
  <c r="N3786" i="1"/>
  <c r="F3787" i="1"/>
  <c r="F3786" i="1"/>
  <c r="L3569" i="1"/>
  <c r="G3392" i="1"/>
  <c r="L3392" i="1"/>
  <c r="N3392" i="1" s="1"/>
  <c r="G3179" i="1"/>
  <c r="L3179" i="1"/>
  <c r="N3179" i="1" s="1"/>
  <c r="G3178" i="1"/>
  <c r="L3178" i="1"/>
  <c r="N3178" i="1"/>
  <c r="G2961" i="1"/>
  <c r="L2961" i="1" s="1"/>
  <c r="G2960" i="1"/>
  <c r="L2960" i="1" s="1"/>
  <c r="L2695" i="1"/>
  <c r="G2409" i="1"/>
  <c r="L2409" i="1"/>
  <c r="N2409" i="1" s="1"/>
  <c r="G2408" i="1"/>
  <c r="L2408" i="1" s="1"/>
  <c r="N2408" i="1" s="1"/>
  <c r="G2077" i="1"/>
  <c r="L2077" i="1" s="1"/>
  <c r="G2076" i="1"/>
  <c r="L2076" i="1"/>
  <c r="N2076" i="1"/>
  <c r="G1839" i="1"/>
  <c r="L1839" i="1" s="1"/>
  <c r="G1838" i="1"/>
  <c r="N1838" i="1" s="1"/>
  <c r="L1570" i="1"/>
  <c r="G1301" i="1"/>
  <c r="L1301" i="1" s="1"/>
  <c r="N1301" i="1" s="1"/>
  <c r="G1300" i="1"/>
  <c r="L1300" i="1" s="1"/>
  <c r="N1300" i="1" s="1"/>
  <c r="G1023" i="1"/>
  <c r="L1023" i="1" s="1"/>
  <c r="N1023" i="1" s="1"/>
  <c r="G1022" i="1"/>
  <c r="L1022" i="1"/>
  <c r="N1022" i="1" s="1"/>
  <c r="G716" i="1"/>
  <c r="L716" i="1" s="1"/>
  <c r="N716" i="1" s="1"/>
  <c r="G715" i="1"/>
  <c r="L715" i="1" s="1"/>
  <c r="N715" i="1" s="1"/>
  <c r="M3785" i="1"/>
  <c r="L3785" i="1"/>
  <c r="O3785" i="1"/>
  <c r="P3785" i="1" s="1"/>
  <c r="N3785" i="1"/>
  <c r="F3785" i="1"/>
  <c r="G3391" i="1"/>
  <c r="L3391" i="1" s="1"/>
  <c r="N3391" i="1" s="1"/>
  <c r="G3177" i="1"/>
  <c r="L3177" i="1" s="1"/>
  <c r="N3177" i="1" s="1"/>
  <c r="G2959" i="1"/>
  <c r="G2407" i="1"/>
  <c r="L2407" i="1"/>
  <c r="N2407" i="1" s="1"/>
  <c r="G2075" i="1"/>
  <c r="G1837" i="1"/>
  <c r="N1837" i="1" s="1"/>
  <c r="L1568" i="1"/>
  <c r="G1299" i="1"/>
  <c r="L1299" i="1"/>
  <c r="N1299" i="1" s="1"/>
  <c r="G1021" i="1"/>
  <c r="L1021" i="1"/>
  <c r="N1021" i="1"/>
  <c r="G714" i="1"/>
  <c r="L714" i="1" s="1"/>
  <c r="N714" i="1"/>
  <c r="N3784" i="1"/>
  <c r="O3784" i="1"/>
  <c r="N3783" i="1"/>
  <c r="P3783" i="1"/>
  <c r="O3783" i="1"/>
  <c r="M3784" i="1"/>
  <c r="M3783" i="1"/>
  <c r="L3784" i="1"/>
  <c r="L3783" i="1"/>
  <c r="F3784" i="1"/>
  <c r="F3783" i="1"/>
  <c r="L3566" i="1"/>
  <c r="L3565" i="1"/>
  <c r="G3390" i="1"/>
  <c r="L3390" i="1"/>
  <c r="N3390" i="1"/>
  <c r="G3389" i="1"/>
  <c r="L3389" i="1" s="1"/>
  <c r="N3389" i="1"/>
  <c r="G3176" i="1"/>
  <c r="L3176" i="1"/>
  <c r="N3176" i="1" s="1"/>
  <c r="G3175" i="1"/>
  <c r="L3175" i="1"/>
  <c r="N3175" i="1" s="1"/>
  <c r="G2958" i="1"/>
  <c r="G2957" i="1"/>
  <c r="L2693" i="1"/>
  <c r="L2692" i="1"/>
  <c r="G2406" i="1"/>
  <c r="L2406" i="1"/>
  <c r="N2406" i="1"/>
  <c r="G2405" i="1"/>
  <c r="L2405" i="1" s="1"/>
  <c r="N2405" i="1"/>
  <c r="G2074" i="1"/>
  <c r="L2074" i="1"/>
  <c r="G2073" i="1"/>
  <c r="N2073" i="1"/>
  <c r="N2074" i="1"/>
  <c r="G1836" i="1"/>
  <c r="G1835" i="1"/>
  <c r="N1835" i="1"/>
  <c r="L1567" i="1"/>
  <c r="G1298" i="1"/>
  <c r="L1298" i="1"/>
  <c r="N1298" i="1" s="1"/>
  <c r="G1297" i="1"/>
  <c r="L1297" i="1"/>
  <c r="N1297" i="1"/>
  <c r="G1020" i="1"/>
  <c r="L1020" i="1" s="1"/>
  <c r="N1020" i="1"/>
  <c r="G1019" i="1"/>
  <c r="L1019" i="1"/>
  <c r="N1019" i="1" s="1"/>
  <c r="G713" i="1"/>
  <c r="L713" i="1"/>
  <c r="N713" i="1" s="1"/>
  <c r="G712" i="1"/>
  <c r="L712" i="1"/>
  <c r="N712" i="1"/>
  <c r="L3782" i="1"/>
  <c r="F3782" i="1"/>
  <c r="N3782" i="1"/>
  <c r="L3564" i="1"/>
  <c r="G3388" i="1"/>
  <c r="L3388" i="1" s="1"/>
  <c r="N3388" i="1"/>
  <c r="G3174" i="1"/>
  <c r="L3174" i="1"/>
  <c r="N3174" i="1" s="1"/>
  <c r="G2956" i="1"/>
  <c r="L2691" i="1"/>
  <c r="G2404" i="1"/>
  <c r="L2404" i="1" s="1"/>
  <c r="N2404" i="1"/>
  <c r="G2072" i="1"/>
  <c r="L2072" i="1"/>
  <c r="G1834" i="1"/>
  <c r="N1834" i="1"/>
  <c r="G1296" i="1"/>
  <c r="L1296" i="1"/>
  <c r="N1296" i="1" s="1"/>
  <c r="G1018" i="1"/>
  <c r="L1018" i="1"/>
  <c r="N1018" i="1" s="1"/>
  <c r="G711" i="1"/>
  <c r="L711" i="1"/>
  <c r="N711" i="1"/>
  <c r="M3781" i="1"/>
  <c r="L3781" i="1"/>
  <c r="H3781" i="1"/>
  <c r="O3781" i="1"/>
  <c r="N3781" i="1"/>
  <c r="F3781" i="1"/>
  <c r="G3387" i="1"/>
  <c r="L3387" i="1"/>
  <c r="N3387" i="1" s="1"/>
  <c r="G3173" i="1"/>
  <c r="L3173" i="1"/>
  <c r="N3173" i="1" s="1"/>
  <c r="G2955" i="1"/>
  <c r="G2403" i="1"/>
  <c r="L2403" i="1"/>
  <c r="N2403" i="1" s="1"/>
  <c r="G2071" i="1"/>
  <c r="L2071" i="1"/>
  <c r="N2071" i="1"/>
  <c r="G1833" i="1"/>
  <c r="L1564" i="1"/>
  <c r="G1295" i="1"/>
  <c r="L1295" i="1"/>
  <c r="N1295" i="1" s="1"/>
  <c r="G1017" i="1"/>
  <c r="L1017" i="1"/>
  <c r="N1017" i="1"/>
  <c r="G710" i="1"/>
  <c r="L710" i="1" s="1"/>
  <c r="N710" i="1"/>
  <c r="M3780" i="1"/>
  <c r="L3780" i="1"/>
  <c r="H3780" i="1"/>
  <c r="O3780" i="1"/>
  <c r="P3780" i="1" s="1"/>
  <c r="N3780" i="1"/>
  <c r="F3780" i="1"/>
  <c r="L3562" i="1"/>
  <c r="G3386" i="1"/>
  <c r="L3386" i="1"/>
  <c r="N3386" i="1" s="1"/>
  <c r="G3172" i="1"/>
  <c r="L3172" i="1"/>
  <c r="N3172" i="1" s="1"/>
  <c r="G2954" i="1"/>
  <c r="L2689" i="1"/>
  <c r="G2402" i="1"/>
  <c r="L2402" i="1" s="1"/>
  <c r="N2402" i="1" s="1"/>
  <c r="G2070" i="1"/>
  <c r="N2070" i="1" s="1"/>
  <c r="G1832" i="1"/>
  <c r="N1832" i="1"/>
  <c r="L1563" i="1"/>
  <c r="G1294" i="1"/>
  <c r="L1294" i="1" s="1"/>
  <c r="N1294" i="1" s="1"/>
  <c r="G1016" i="1"/>
  <c r="L1016" i="1"/>
  <c r="N1016" i="1" s="1"/>
  <c r="G709" i="1"/>
  <c r="L709" i="1" s="1"/>
  <c r="N709" i="1" s="1"/>
  <c r="M3779" i="1"/>
  <c r="L3779" i="1"/>
  <c r="H3779" i="1"/>
  <c r="O3779" i="1"/>
  <c r="N3779" i="1"/>
  <c r="P3779" i="1" s="1"/>
  <c r="F3779" i="1"/>
  <c r="L3561" i="1"/>
  <c r="G3385" i="1"/>
  <c r="L3385" i="1" s="1"/>
  <c r="N3385" i="1" s="1"/>
  <c r="G3171" i="1"/>
  <c r="L3171" i="1" s="1"/>
  <c r="N3171" i="1" s="1"/>
  <c r="G2953" i="1"/>
  <c r="L2953" i="1"/>
  <c r="G2952" i="1"/>
  <c r="L2952" i="1"/>
  <c r="G2951" i="1"/>
  <c r="L2951" i="1"/>
  <c r="G2950" i="1"/>
  <c r="G2949" i="1"/>
  <c r="G2948" i="1"/>
  <c r="L2948" i="1"/>
  <c r="G2947" i="1"/>
  <c r="L2947" i="1" s="1"/>
  <c r="G2946" i="1"/>
  <c r="G2945" i="1"/>
  <c r="L2945" i="1" s="1"/>
  <c r="G2944" i="1"/>
  <c r="L2944" i="1" s="1"/>
  <c r="G2943" i="1"/>
  <c r="L2943" i="1"/>
  <c r="G2942" i="1"/>
  <c r="G2941" i="1"/>
  <c r="G2940" i="1"/>
  <c r="L2940" i="1"/>
  <c r="G2939" i="1"/>
  <c r="L2939" i="1" s="1"/>
  <c r="G2938" i="1"/>
  <c r="G2937" i="1"/>
  <c r="L2937" i="1"/>
  <c r="G2936" i="1"/>
  <c r="L2936" i="1"/>
  <c r="G2935" i="1"/>
  <c r="L2935" i="1"/>
  <c r="G2934" i="1"/>
  <c r="G2908" i="1"/>
  <c r="G2907" i="1"/>
  <c r="L2907" i="1"/>
  <c r="G2906" i="1"/>
  <c r="L2906" i="1"/>
  <c r="G2905" i="1"/>
  <c r="G2904" i="1"/>
  <c r="L2904" i="1" s="1"/>
  <c r="G2903" i="1"/>
  <c r="L2903" i="1" s="1"/>
  <c r="G2902" i="1"/>
  <c r="L2902" i="1" s="1"/>
  <c r="N2899" i="1"/>
  <c r="N2900" i="1" s="1"/>
  <c r="N2901" i="1" s="1"/>
  <c r="N2902" i="1" s="1"/>
  <c r="N2903" i="1" s="1"/>
  <c r="N2904" i="1" s="1"/>
  <c r="G2401" i="1"/>
  <c r="L2401" i="1"/>
  <c r="N2401" i="1" s="1"/>
  <c r="G2069" i="1"/>
  <c r="G1831" i="1"/>
  <c r="N1831" i="1" s="1"/>
  <c r="L1831" i="1"/>
  <c r="G1293" i="1"/>
  <c r="L1293" i="1"/>
  <c r="N1293" i="1"/>
  <c r="G1015" i="1"/>
  <c r="L1015" i="1" s="1"/>
  <c r="N1015" i="1" s="1"/>
  <c r="G708" i="1"/>
  <c r="L708" i="1"/>
  <c r="N708" i="1" s="1"/>
  <c r="M3778" i="1"/>
  <c r="L3778" i="1"/>
  <c r="H3778" i="1"/>
  <c r="O3778" i="1"/>
  <c r="P3778" i="1"/>
  <c r="N3778" i="1"/>
  <c r="F3778" i="1"/>
  <c r="G3384" i="1"/>
  <c r="L3384" i="1"/>
  <c r="N3384" i="1" s="1"/>
  <c r="G3170" i="1"/>
  <c r="L3170" i="1" s="1"/>
  <c r="N3170" i="1"/>
  <c r="L2687" i="1"/>
  <c r="G2400" i="1"/>
  <c r="L2400" i="1" s="1"/>
  <c r="N2400" i="1" s="1"/>
  <c r="G2068" i="1"/>
  <c r="L2068" i="1"/>
  <c r="G1830" i="1"/>
  <c r="G1292" i="1"/>
  <c r="L1292" i="1"/>
  <c r="N1292" i="1"/>
  <c r="G1014" i="1"/>
  <c r="L1014" i="1"/>
  <c r="N1014" i="1"/>
  <c r="G707" i="1"/>
  <c r="L707" i="1" s="1"/>
  <c r="N707" i="1"/>
  <c r="M3777" i="1"/>
  <c r="M3776" i="1"/>
  <c r="M3775" i="1"/>
  <c r="L3777" i="1"/>
  <c r="L3776" i="1"/>
  <c r="L3775" i="1"/>
  <c r="H3777" i="1"/>
  <c r="O3777" i="1"/>
  <c r="P3777" i="1" s="1"/>
  <c r="N3777" i="1"/>
  <c r="H3776" i="1"/>
  <c r="O3776" i="1"/>
  <c r="P3776" i="1" s="1"/>
  <c r="N3776" i="1"/>
  <c r="H3775" i="1"/>
  <c r="O3775" i="1"/>
  <c r="P3775" i="1" s="1"/>
  <c r="N3775" i="1"/>
  <c r="F3777" i="1"/>
  <c r="F3776" i="1"/>
  <c r="F3775" i="1"/>
  <c r="L3558" i="1"/>
  <c r="L3557" i="1"/>
  <c r="G3383" i="1"/>
  <c r="L3383" i="1" s="1"/>
  <c r="N3383" i="1" s="1"/>
  <c r="G3382" i="1"/>
  <c r="L3382" i="1"/>
  <c r="N3382" i="1" s="1"/>
  <c r="G3381" i="1"/>
  <c r="L3381" i="1" s="1"/>
  <c r="N3381" i="1" s="1"/>
  <c r="G3169" i="1"/>
  <c r="L3169" i="1" s="1"/>
  <c r="N3169" i="1" s="1"/>
  <c r="G3168" i="1"/>
  <c r="L3168" i="1"/>
  <c r="N3168" i="1" s="1"/>
  <c r="G3167" i="1"/>
  <c r="L3167" i="1"/>
  <c r="N3167" i="1"/>
  <c r="L2949" i="1"/>
  <c r="L2685" i="1"/>
  <c r="G2399" i="1"/>
  <c r="L2399" i="1"/>
  <c r="N2399" i="1" s="1"/>
  <c r="G2398" i="1"/>
  <c r="L2398" i="1"/>
  <c r="N2398" i="1"/>
  <c r="G2397" i="1"/>
  <c r="L2397" i="1" s="1"/>
  <c r="N2397" i="1" s="1"/>
  <c r="G2067" i="1"/>
  <c r="L2067" i="1"/>
  <c r="G2066" i="1"/>
  <c r="G2065" i="1"/>
  <c r="G1829" i="1"/>
  <c r="L1829" i="1"/>
  <c r="G1828" i="1"/>
  <c r="G1827" i="1"/>
  <c r="N1827" i="1" s="1"/>
  <c r="L1827" i="1"/>
  <c r="N1829" i="1"/>
  <c r="L1560" i="1"/>
  <c r="L1559" i="1"/>
  <c r="G1291" i="1"/>
  <c r="L1291" i="1" s="1"/>
  <c r="N1291" i="1"/>
  <c r="G1290" i="1"/>
  <c r="L1290" i="1" s="1"/>
  <c r="N1290" i="1" s="1"/>
  <c r="G1289" i="1"/>
  <c r="L1289" i="1" s="1"/>
  <c r="N1289" i="1" s="1"/>
  <c r="G1288" i="1"/>
  <c r="L1288" i="1"/>
  <c r="N1288" i="1" s="1"/>
  <c r="G1013" i="1"/>
  <c r="L1013" i="1" s="1"/>
  <c r="N1013" i="1" s="1"/>
  <c r="G1012" i="1"/>
  <c r="L1012" i="1" s="1"/>
  <c r="N1012" i="1" s="1"/>
  <c r="G1011" i="1"/>
  <c r="L1011" i="1" s="1"/>
  <c r="N1011" i="1"/>
  <c r="G706" i="1"/>
  <c r="L706" i="1"/>
  <c r="N706" i="1" s="1"/>
  <c r="G705" i="1"/>
  <c r="L705" i="1" s="1"/>
  <c r="N705" i="1"/>
  <c r="G704" i="1"/>
  <c r="L704" i="1" s="1"/>
  <c r="N704" i="1" s="1"/>
  <c r="M3774" i="1"/>
  <c r="L3774" i="1"/>
  <c r="H3774" i="1"/>
  <c r="O3774" i="1"/>
  <c r="N3774" i="1"/>
  <c r="P3774" i="1" s="1"/>
  <c r="F3774" i="1"/>
  <c r="G3380" i="1"/>
  <c r="L3380" i="1"/>
  <c r="N3380" i="1" s="1"/>
  <c r="G3166" i="1"/>
  <c r="L3166" i="1"/>
  <c r="N3166" i="1"/>
  <c r="L2683" i="1"/>
  <c r="G2396" i="1"/>
  <c r="L2396" i="1"/>
  <c r="N2396" i="1"/>
  <c r="G2064" i="1"/>
  <c r="G1826" i="1"/>
  <c r="N1826" i="1"/>
  <c r="G1287" i="1"/>
  <c r="L1287" i="1" s="1"/>
  <c r="N1287" i="1" s="1"/>
  <c r="G1010" i="1"/>
  <c r="L1010" i="1" s="1"/>
  <c r="N1010" i="1"/>
  <c r="G703" i="1"/>
  <c r="L703" i="1"/>
  <c r="N703" i="1" s="1"/>
  <c r="M3773" i="1"/>
  <c r="M3772" i="1"/>
  <c r="M3771" i="1"/>
  <c r="M3770" i="1"/>
  <c r="L3773" i="1"/>
  <c r="L3772" i="1"/>
  <c r="L3771" i="1"/>
  <c r="L3770" i="1"/>
  <c r="H3773" i="1"/>
  <c r="O3773" i="1"/>
  <c r="P3773" i="1"/>
  <c r="N3773" i="1"/>
  <c r="H3772" i="1"/>
  <c r="O3772" i="1"/>
  <c r="P3772" i="1"/>
  <c r="N3772" i="1"/>
  <c r="H3771" i="1"/>
  <c r="O3771" i="1"/>
  <c r="P3771" i="1"/>
  <c r="N3771" i="1"/>
  <c r="H3770" i="1"/>
  <c r="O3770" i="1"/>
  <c r="P3770" i="1"/>
  <c r="N3770" i="1"/>
  <c r="F3773" i="1"/>
  <c r="F3772" i="1"/>
  <c r="F3771" i="1"/>
  <c r="F3770" i="1"/>
  <c r="L3554" i="1"/>
  <c r="L3552" i="1"/>
  <c r="G3379" i="1"/>
  <c r="L3379" i="1" s="1"/>
  <c r="N3379" i="1" s="1"/>
  <c r="G3378" i="1"/>
  <c r="L3378" i="1"/>
  <c r="N3378" i="1"/>
  <c r="G3377" i="1"/>
  <c r="L3377" i="1"/>
  <c r="N3377" i="1"/>
  <c r="G3376" i="1"/>
  <c r="L3376" i="1" s="1"/>
  <c r="N3376" i="1" s="1"/>
  <c r="G3165" i="1"/>
  <c r="L3165" i="1" s="1"/>
  <c r="N3165" i="1" s="1"/>
  <c r="G3164" i="1"/>
  <c r="L3164" i="1" s="1"/>
  <c r="N3164" i="1"/>
  <c r="G3163" i="1"/>
  <c r="L3163" i="1"/>
  <c r="N3163" i="1" s="1"/>
  <c r="G3162" i="1"/>
  <c r="L3162" i="1" s="1"/>
  <c r="N3162" i="1"/>
  <c r="L2681" i="1"/>
  <c r="L2679" i="1"/>
  <c r="G2395" i="1"/>
  <c r="L2395" i="1"/>
  <c r="N2395" i="1" s="1"/>
  <c r="G2394" i="1"/>
  <c r="L2394" i="1" s="1"/>
  <c r="N2394" i="1"/>
  <c r="G2393" i="1"/>
  <c r="L2393" i="1" s="1"/>
  <c r="N2393" i="1" s="1"/>
  <c r="G2392" i="1"/>
  <c r="L2392" i="1"/>
  <c r="N2392" i="1"/>
  <c r="G2063" i="1"/>
  <c r="L2063" i="1"/>
  <c r="G2062" i="1"/>
  <c r="N2062" i="1" s="1"/>
  <c r="L2062" i="1"/>
  <c r="G2061" i="1"/>
  <c r="G2060" i="1"/>
  <c r="N2060" i="1"/>
  <c r="L2060" i="1"/>
  <c r="G1825" i="1"/>
  <c r="L1825" i="1"/>
  <c r="G1824" i="1"/>
  <c r="L1824" i="1" s="1"/>
  <c r="N1824" i="1"/>
  <c r="G1823" i="1"/>
  <c r="L1823" i="1"/>
  <c r="N1823" i="1"/>
  <c r="G1822" i="1"/>
  <c r="L1822" i="1" s="1"/>
  <c r="G1286" i="1"/>
  <c r="L1286" i="1"/>
  <c r="N1286" i="1"/>
  <c r="G1285" i="1"/>
  <c r="L1285" i="1" s="1"/>
  <c r="N1285" i="1" s="1"/>
  <c r="G1284" i="1"/>
  <c r="L1284" i="1"/>
  <c r="N1284" i="1" s="1"/>
  <c r="G1283" i="1"/>
  <c r="L1283" i="1" s="1"/>
  <c r="N1283" i="1" s="1"/>
  <c r="G1282" i="1"/>
  <c r="L1282" i="1"/>
  <c r="N1282" i="1"/>
  <c r="G1281" i="1"/>
  <c r="L1281" i="1" s="1"/>
  <c r="N1281" i="1"/>
  <c r="G1280" i="1"/>
  <c r="L1280" i="1"/>
  <c r="N1280" i="1" s="1"/>
  <c r="G1279" i="1"/>
  <c r="L1279" i="1"/>
  <c r="N1279" i="1"/>
  <c r="G1278" i="1"/>
  <c r="L1278" i="1"/>
  <c r="N1278" i="1"/>
  <c r="G1277" i="1"/>
  <c r="L1277" i="1" s="1"/>
  <c r="N1277" i="1"/>
  <c r="L1556" i="1"/>
  <c r="L1555" i="1"/>
  <c r="G1009" i="1"/>
  <c r="L1009" i="1"/>
  <c r="N1009" i="1" s="1"/>
  <c r="G1008" i="1"/>
  <c r="L1008" i="1" s="1"/>
  <c r="N1008" i="1" s="1"/>
  <c r="G1007" i="1"/>
  <c r="L1007" i="1" s="1"/>
  <c r="N1007" i="1" s="1"/>
  <c r="G1006" i="1"/>
  <c r="L1006" i="1" s="1"/>
  <c r="N1006" i="1" s="1"/>
  <c r="G702" i="1"/>
  <c r="L702" i="1"/>
  <c r="N702" i="1" s="1"/>
  <c r="G701" i="1"/>
  <c r="L701" i="1" s="1"/>
  <c r="N701" i="1" s="1"/>
  <c r="G700" i="1"/>
  <c r="L700" i="1"/>
  <c r="N700" i="1" s="1"/>
  <c r="G699" i="1"/>
  <c r="L699" i="1" s="1"/>
  <c r="N699" i="1" s="1"/>
  <c r="N3769" i="1"/>
  <c r="O3769" i="1"/>
  <c r="P3769" i="1" s="1"/>
  <c r="M3769" i="1"/>
  <c r="L3769" i="1"/>
  <c r="H3769" i="1"/>
  <c r="H3768" i="1"/>
  <c r="H3767" i="1"/>
  <c r="H3766" i="1"/>
  <c r="F3769" i="1"/>
  <c r="G3375" i="1"/>
  <c r="L3375" i="1"/>
  <c r="N3375" i="1" s="1"/>
  <c r="G3161" i="1"/>
  <c r="L3161" i="1"/>
  <c r="N3161" i="1" s="1"/>
  <c r="G2391" i="1"/>
  <c r="L2391" i="1"/>
  <c r="N2391" i="1" s="1"/>
  <c r="G2059" i="1"/>
  <c r="L2059" i="1" s="1"/>
  <c r="G1821" i="1"/>
  <c r="N1821" i="1" s="1"/>
  <c r="L1552" i="1"/>
  <c r="G1276" i="1"/>
  <c r="L1276" i="1"/>
  <c r="N1276" i="1" s="1"/>
  <c r="G1005" i="1"/>
  <c r="L1005" i="1" s="1"/>
  <c r="N1005" i="1" s="1"/>
  <c r="G698" i="1"/>
  <c r="L698" i="1"/>
  <c r="N698" i="1" s="1"/>
  <c r="N3768" i="1"/>
  <c r="O3768" i="1"/>
  <c r="N3767" i="1"/>
  <c r="O3767" i="1"/>
  <c r="M3768" i="1"/>
  <c r="M3767" i="1"/>
  <c r="L3768" i="1"/>
  <c r="L3767" i="1"/>
  <c r="F3768" i="1"/>
  <c r="F3767" i="1"/>
  <c r="L3550" i="1"/>
  <c r="L3549" i="1"/>
  <c r="G3374" i="1"/>
  <c r="L3374" i="1" s="1"/>
  <c r="N3374" i="1" s="1"/>
  <c r="G3373" i="1"/>
  <c r="L3373" i="1"/>
  <c r="N3373" i="1"/>
  <c r="G3160" i="1"/>
  <c r="L3160" i="1"/>
  <c r="N3160" i="1"/>
  <c r="G3159" i="1"/>
  <c r="L3159" i="1" s="1"/>
  <c r="N3159" i="1" s="1"/>
  <c r="L2942" i="1"/>
  <c r="L2941" i="1"/>
  <c r="L2677" i="1"/>
  <c r="G2390" i="1"/>
  <c r="L2390" i="1"/>
  <c r="N2390" i="1" s="1"/>
  <c r="G2389" i="1"/>
  <c r="L2389" i="1"/>
  <c r="N2389" i="1"/>
  <c r="G2058" i="1"/>
  <c r="G2057" i="1"/>
  <c r="N2057" i="1" s="1"/>
  <c r="L2057" i="1"/>
  <c r="G1820" i="1"/>
  <c r="L1820" i="1" s="1"/>
  <c r="G1819" i="1"/>
  <c r="N1819" i="1" s="1"/>
  <c r="N1820" i="1"/>
  <c r="L1551" i="1"/>
  <c r="G1275" i="1"/>
  <c r="L1275" i="1" s="1"/>
  <c r="N1275" i="1" s="1"/>
  <c r="G1274" i="1"/>
  <c r="L1274" i="1"/>
  <c r="N1274" i="1" s="1"/>
  <c r="G1004" i="1"/>
  <c r="L1004" i="1" s="1"/>
  <c r="N1004" i="1" s="1"/>
  <c r="G1003" i="1"/>
  <c r="L1003" i="1"/>
  <c r="N1003" i="1" s="1"/>
  <c r="G697" i="1"/>
  <c r="L697" i="1" s="1"/>
  <c r="N697" i="1" s="1"/>
  <c r="G696" i="1"/>
  <c r="L696" i="1" s="1"/>
  <c r="N696" i="1" s="1"/>
  <c r="N3766" i="1"/>
  <c r="P3766" i="1" s="1"/>
  <c r="O3766" i="1"/>
  <c r="M3766" i="1"/>
  <c r="L3766" i="1"/>
  <c r="L3765" i="1"/>
  <c r="F3766" i="1"/>
  <c r="F3765" i="1"/>
  <c r="N3765" i="1"/>
  <c r="L3548" i="1"/>
  <c r="G3372" i="1"/>
  <c r="L3372" i="1" s="1"/>
  <c r="N3372" i="1" s="1"/>
  <c r="G3371" i="1"/>
  <c r="L3371" i="1"/>
  <c r="N3371" i="1" s="1"/>
  <c r="G3158" i="1"/>
  <c r="L3158" i="1"/>
  <c r="N3158" i="1"/>
  <c r="G3157" i="1"/>
  <c r="L3157" i="1" s="1"/>
  <c r="N3157" i="1" s="1"/>
  <c r="L2675" i="1"/>
  <c r="G2388" i="1"/>
  <c r="L2388" i="1" s="1"/>
  <c r="N2388" i="1" s="1"/>
  <c r="G2387" i="1"/>
  <c r="L2387" i="1" s="1"/>
  <c r="N2387" i="1" s="1"/>
  <c r="G2056" i="1"/>
  <c r="L2056" i="1" s="1"/>
  <c r="N2056" i="1"/>
  <c r="G2055" i="1"/>
  <c r="L2055" i="1"/>
  <c r="G1818" i="1"/>
  <c r="L1818" i="1" s="1"/>
  <c r="G1817" i="1"/>
  <c r="L1817" i="1"/>
  <c r="L1548" i="1"/>
  <c r="G1273" i="1"/>
  <c r="L1273" i="1" s="1"/>
  <c r="N1273" i="1" s="1"/>
  <c r="G1272" i="1"/>
  <c r="L1272" i="1"/>
  <c r="N1272" i="1" s="1"/>
  <c r="G1002" i="1"/>
  <c r="L1002" i="1" s="1"/>
  <c r="N1002" i="1" s="1"/>
  <c r="G1001" i="1"/>
  <c r="L1001" i="1"/>
  <c r="N1001" i="1" s="1"/>
  <c r="G695" i="1"/>
  <c r="L695" i="1" s="1"/>
  <c r="N695" i="1" s="1"/>
  <c r="G694" i="1"/>
  <c r="L694" i="1" s="1"/>
  <c r="N694" i="1" s="1"/>
  <c r="L3764" i="1"/>
  <c r="F3764" i="1"/>
  <c r="N3764" i="1"/>
  <c r="L3546" i="1"/>
  <c r="G3370" i="1"/>
  <c r="L3370" i="1"/>
  <c r="N3370" i="1" s="1"/>
  <c r="G3156" i="1"/>
  <c r="L3156" i="1"/>
  <c r="N3156" i="1"/>
  <c r="L2673" i="1"/>
  <c r="G2386" i="1"/>
  <c r="L2386" i="1"/>
  <c r="N2386" i="1"/>
  <c r="G2054" i="1"/>
  <c r="G1816" i="1"/>
  <c r="N1816" i="1"/>
  <c r="L1816" i="1"/>
  <c r="L1547" i="1"/>
  <c r="G1271" i="1"/>
  <c r="L1271" i="1"/>
  <c r="N1271" i="1"/>
  <c r="G1000" i="1"/>
  <c r="L1000" i="1" s="1"/>
  <c r="N1000" i="1" s="1"/>
  <c r="G693" i="1"/>
  <c r="L693" i="1"/>
  <c r="N693" i="1" s="1"/>
  <c r="L2506" i="1"/>
  <c r="L2322" i="1"/>
  <c r="N2322" i="1"/>
  <c r="L2321" i="1"/>
  <c r="L2320" i="1"/>
  <c r="L2319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627" i="1"/>
  <c r="L650" i="1"/>
  <c r="N650" i="1" s="1"/>
  <c r="L649" i="1"/>
  <c r="L648" i="1"/>
  <c r="L647" i="1"/>
  <c r="L646" i="1"/>
  <c r="L645" i="1"/>
  <c r="L644" i="1"/>
  <c r="N644" i="1"/>
  <c r="L643" i="1"/>
  <c r="N643" i="1"/>
  <c r="L642" i="1"/>
  <c r="N642" i="1"/>
  <c r="L641" i="1"/>
  <c r="N641" i="1"/>
  <c r="L640" i="1"/>
  <c r="N640" i="1"/>
  <c r="L639" i="1"/>
  <c r="N639" i="1"/>
  <c r="L638" i="1"/>
  <c r="N638" i="1"/>
  <c r="L637" i="1"/>
  <c r="N637" i="1"/>
  <c r="L636" i="1"/>
  <c r="N636" i="1"/>
  <c r="L635" i="1"/>
  <c r="N635" i="1"/>
  <c r="L634" i="1"/>
  <c r="N634" i="1"/>
  <c r="L633" i="1"/>
  <c r="N633" i="1"/>
  <c r="L632" i="1"/>
  <c r="N632" i="1"/>
  <c r="L631" i="1"/>
  <c r="N631" i="1"/>
  <c r="L630" i="1"/>
  <c r="N630" i="1"/>
  <c r="L629" i="1"/>
  <c r="L628" i="1"/>
  <c r="L3763" i="1"/>
  <c r="F3763" i="1"/>
  <c r="N3763" i="1"/>
  <c r="L3545" i="1"/>
  <c r="G3369" i="1"/>
  <c r="L3369" i="1"/>
  <c r="N3369" i="1" s="1"/>
  <c r="G3155" i="1"/>
  <c r="L3155" i="1" s="1"/>
  <c r="N3155" i="1" s="1"/>
  <c r="G2385" i="1"/>
  <c r="L2385" i="1" s="1"/>
  <c r="N2385" i="1" s="1"/>
  <c r="G2053" i="1"/>
  <c r="N2053" i="1" s="1"/>
  <c r="L2053" i="1"/>
  <c r="G1815" i="1"/>
  <c r="L1815" i="1"/>
  <c r="G1269" i="1"/>
  <c r="L1269" i="1" s="1"/>
  <c r="N1269" i="1" s="1"/>
  <c r="G1270" i="1"/>
  <c r="L1270" i="1"/>
  <c r="N1270" i="1"/>
  <c r="G999" i="1"/>
  <c r="L999" i="1"/>
  <c r="N999" i="1"/>
  <c r="G692" i="1"/>
  <c r="L692" i="1" s="1"/>
  <c r="N692" i="1" s="1"/>
  <c r="N3762" i="1"/>
  <c r="O3762" i="1"/>
  <c r="M3762" i="1"/>
  <c r="L3762" i="1"/>
  <c r="L3761" i="1"/>
  <c r="H3762" i="1"/>
  <c r="F3762" i="1"/>
  <c r="F3761" i="1"/>
  <c r="N3761" i="1"/>
  <c r="G1268" i="1"/>
  <c r="L1268" i="1" s="1"/>
  <c r="N1268" i="1"/>
  <c r="G3368" i="1"/>
  <c r="L3368" i="1" s="1"/>
  <c r="N3368" i="1" s="1"/>
  <c r="G3367" i="1"/>
  <c r="L3367" i="1"/>
  <c r="N3367" i="1" s="1"/>
  <c r="G3154" i="1"/>
  <c r="L3154" i="1"/>
  <c r="N3154" i="1"/>
  <c r="L2671" i="1"/>
  <c r="G2384" i="1"/>
  <c r="L2384" i="1"/>
  <c r="N2384" i="1"/>
  <c r="G2052" i="1"/>
  <c r="N2052" i="1" s="1"/>
  <c r="G1814" i="1"/>
  <c r="L1814" i="1" s="1"/>
  <c r="N1814" i="1"/>
  <c r="G998" i="1"/>
  <c r="L998" i="1"/>
  <c r="N998" i="1"/>
  <c r="G691" i="1"/>
  <c r="L691" i="1" s="1"/>
  <c r="N691" i="1" s="1"/>
  <c r="G3153" i="1"/>
  <c r="L3153" i="1"/>
  <c r="N3153" i="1" s="1"/>
  <c r="G2383" i="1"/>
  <c r="L2383" i="1" s="1"/>
  <c r="N2383" i="1" s="1"/>
  <c r="G2382" i="1"/>
  <c r="L2382" i="1"/>
  <c r="N2382" i="1" s="1"/>
  <c r="G2051" i="1"/>
  <c r="N2051" i="1" s="1"/>
  <c r="G1813" i="1"/>
  <c r="N1813" i="1"/>
  <c r="L1544" i="1"/>
  <c r="G1267" i="1"/>
  <c r="L1267" i="1"/>
  <c r="N1267" i="1"/>
  <c r="G997" i="1"/>
  <c r="L997" i="1" s="1"/>
  <c r="N997" i="1" s="1"/>
  <c r="G690" i="1"/>
  <c r="L690" i="1"/>
  <c r="N690" i="1" s="1"/>
  <c r="M3760" i="1"/>
  <c r="L3760" i="1"/>
  <c r="H3760" i="1"/>
  <c r="O3760" i="1"/>
  <c r="N3760" i="1"/>
  <c r="P3760" i="1" s="1"/>
  <c r="F3760" i="1"/>
  <c r="G3366" i="1"/>
  <c r="L3366" i="1" s="1"/>
  <c r="N3366" i="1" s="1"/>
  <c r="G3152" i="1"/>
  <c r="L3152" i="1"/>
  <c r="N3152" i="1" s="1"/>
  <c r="L2934" i="1"/>
  <c r="L2669" i="1"/>
  <c r="G2050" i="1"/>
  <c r="N2050" i="1" s="1"/>
  <c r="G1812" i="1"/>
  <c r="L1543" i="1"/>
  <c r="G1266" i="1"/>
  <c r="L1266" i="1"/>
  <c r="N1266" i="1" s="1"/>
  <c r="G996" i="1"/>
  <c r="L996" i="1" s="1"/>
  <c r="N996" i="1"/>
  <c r="G689" i="1"/>
  <c r="L689" i="1" s="1"/>
  <c r="N689" i="1" s="1"/>
  <c r="N3759" i="1"/>
  <c r="O3759" i="1"/>
  <c r="P3759" i="1"/>
  <c r="M3759" i="1"/>
  <c r="L3759" i="1"/>
  <c r="L3758" i="1"/>
  <c r="N3758" i="1"/>
  <c r="L3541" i="1"/>
  <c r="L3540" i="1"/>
  <c r="L3365" i="1"/>
  <c r="N3365" i="1"/>
  <c r="L3364" i="1"/>
  <c r="N3364" i="1"/>
  <c r="L3151" i="1"/>
  <c r="N3151" i="1"/>
  <c r="L3150" i="1"/>
  <c r="N3150" i="1"/>
  <c r="L2933" i="1"/>
  <c r="L2932" i="1"/>
  <c r="L2668" i="1"/>
  <c r="L2667" i="1"/>
  <c r="L2381" i="1"/>
  <c r="N2381" i="1"/>
  <c r="L2380" i="1"/>
  <c r="N2380" i="1"/>
  <c r="L1542" i="1"/>
  <c r="L1541" i="1"/>
  <c r="G1265" i="1"/>
  <c r="L1265" i="1"/>
  <c r="N1265" i="1"/>
  <c r="G1264" i="1"/>
  <c r="L1264" i="1" s="1"/>
  <c r="N1264" i="1" s="1"/>
  <c r="L995" i="1"/>
  <c r="N995" i="1"/>
  <c r="L994" i="1"/>
  <c r="N994" i="1"/>
  <c r="L688" i="1"/>
  <c r="N688" i="1"/>
  <c r="L687" i="1"/>
  <c r="N687" i="1"/>
  <c r="N3757" i="1"/>
  <c r="O3757" i="1"/>
  <c r="M3757" i="1"/>
  <c r="L3757" i="1"/>
  <c r="G1263" i="1"/>
  <c r="L1263" i="1" s="1"/>
  <c r="N1263" i="1"/>
  <c r="L3539" i="1"/>
  <c r="L3363" i="1"/>
  <c r="N3363" i="1" s="1"/>
  <c r="L3149" i="1"/>
  <c r="N3149" i="1"/>
  <c r="L2931" i="1"/>
  <c r="L2666" i="1"/>
  <c r="L2379" i="1"/>
  <c r="N2379" i="1"/>
  <c r="L1540" i="1"/>
  <c r="L993" i="1"/>
  <c r="N993" i="1"/>
  <c r="L686" i="1"/>
  <c r="N686" i="1"/>
  <c r="N3756" i="1"/>
  <c r="O3756" i="1"/>
  <c r="M3756" i="1"/>
  <c r="L3756" i="1"/>
  <c r="F3756" i="1"/>
  <c r="G1262" i="1"/>
  <c r="L1262" i="1"/>
  <c r="N1262" i="1"/>
  <c r="L3538" i="1"/>
  <c r="L3362" i="1"/>
  <c r="N3362" i="1"/>
  <c r="L3148" i="1"/>
  <c r="N3148" i="1" s="1"/>
  <c r="L2930" i="1"/>
  <c r="L2665" i="1"/>
  <c r="L2378" i="1"/>
  <c r="N2378" i="1" s="1"/>
  <c r="L1539" i="1"/>
  <c r="L992" i="1"/>
  <c r="N992" i="1" s="1"/>
  <c r="L685" i="1"/>
  <c r="N685" i="1"/>
  <c r="N3755" i="1"/>
  <c r="P3755" i="1" s="1"/>
  <c r="O3755" i="1"/>
  <c r="N3750" i="1"/>
  <c r="P3750" i="1" s="1"/>
  <c r="O3750" i="1"/>
  <c r="N3749" i="1"/>
  <c r="O3749" i="1"/>
  <c r="P3749" i="1" s="1"/>
  <c r="N3748" i="1"/>
  <c r="O3748" i="1"/>
  <c r="N3747" i="1"/>
  <c r="P3747" i="1" s="1"/>
  <c r="O3747" i="1"/>
  <c r="N3746" i="1"/>
  <c r="O3746" i="1"/>
  <c r="P3746" i="1"/>
  <c r="N3745" i="1"/>
  <c r="O3745" i="1"/>
  <c r="P3745" i="1" s="1"/>
  <c r="N3744" i="1"/>
  <c r="P3744" i="1" s="1"/>
  <c r="O3744" i="1"/>
  <c r="N3743" i="1"/>
  <c r="O3743" i="1"/>
  <c r="P3743" i="1"/>
  <c r="N3742" i="1"/>
  <c r="O3742" i="1"/>
  <c r="P3742" i="1"/>
  <c r="N3741" i="1"/>
  <c r="P3741" i="1" s="1"/>
  <c r="O3741" i="1"/>
  <c r="N3740" i="1"/>
  <c r="O3740" i="1"/>
  <c r="N3739" i="1"/>
  <c r="P3739" i="1"/>
  <c r="O3739" i="1"/>
  <c r="N3738" i="1"/>
  <c r="P3738" i="1" s="1"/>
  <c r="O3738" i="1"/>
  <c r="N3737" i="1"/>
  <c r="O3737" i="1"/>
  <c r="N3736" i="1"/>
  <c r="O3736" i="1"/>
  <c r="N3735" i="1"/>
  <c r="O3735" i="1"/>
  <c r="N3734" i="1"/>
  <c r="P3734" i="1" s="1"/>
  <c r="O3734" i="1"/>
  <c r="N3733" i="1"/>
  <c r="O3733" i="1"/>
  <c r="P3733" i="1"/>
  <c r="N3732" i="1"/>
  <c r="O3732" i="1"/>
  <c r="P3732" i="1" s="1"/>
  <c r="N3731" i="1"/>
  <c r="P3731" i="1" s="1"/>
  <c r="O3731" i="1"/>
  <c r="N3730" i="1"/>
  <c r="O3730" i="1"/>
  <c r="N3729" i="1"/>
  <c r="P3729" i="1" s="1"/>
  <c r="O3729" i="1"/>
  <c r="N3728" i="1"/>
  <c r="O3728" i="1"/>
  <c r="N3727" i="1"/>
  <c r="O3727" i="1"/>
  <c r="N3726" i="1"/>
  <c r="P3726" i="1" s="1"/>
  <c r="O3726" i="1"/>
  <c r="N3725" i="1"/>
  <c r="P3725" i="1"/>
  <c r="O3725" i="1"/>
  <c r="N3724" i="1"/>
  <c r="O3724" i="1"/>
  <c r="N3723" i="1"/>
  <c r="P3723" i="1" s="1"/>
  <c r="O3723" i="1"/>
  <c r="N3722" i="1"/>
  <c r="O3722" i="1"/>
  <c r="P3722" i="1" s="1"/>
  <c r="N3721" i="1"/>
  <c r="O3721" i="1"/>
  <c r="P3721" i="1"/>
  <c r="N3720" i="1"/>
  <c r="O3720" i="1"/>
  <c r="N3719" i="1"/>
  <c r="P3719" i="1"/>
  <c r="O3719" i="1"/>
  <c r="N3718" i="1"/>
  <c r="O3718" i="1"/>
  <c r="P3718" i="1"/>
  <c r="M3755" i="1"/>
  <c r="L3755" i="1"/>
  <c r="F3755" i="1"/>
  <c r="L3537" i="1"/>
  <c r="L3361" i="1"/>
  <c r="N3361" i="1" s="1"/>
  <c r="L3147" i="1"/>
  <c r="N3147" i="1"/>
  <c r="L2929" i="1"/>
  <c r="L2664" i="1"/>
  <c r="L2377" i="1"/>
  <c r="N2377" i="1"/>
  <c r="L1538" i="1"/>
  <c r="G1261" i="1"/>
  <c r="L1261" i="1" s="1"/>
  <c r="N1261" i="1"/>
  <c r="L991" i="1"/>
  <c r="N991" i="1" s="1"/>
  <c r="L684" i="1"/>
  <c r="N684" i="1"/>
  <c r="L3754" i="1"/>
  <c r="L3753" i="1"/>
  <c r="F3754" i="1"/>
  <c r="N3754" i="1"/>
  <c r="F3753" i="1"/>
  <c r="N3753" i="1"/>
  <c r="L3536" i="1"/>
  <c r="L3535" i="1"/>
  <c r="L3360" i="1"/>
  <c r="N3360" i="1" s="1"/>
  <c r="L3359" i="1"/>
  <c r="N3359" i="1"/>
  <c r="L3146" i="1"/>
  <c r="N3146" i="1" s="1"/>
  <c r="L3145" i="1"/>
  <c r="N3145" i="1"/>
  <c r="L2928" i="1"/>
  <c r="L2927" i="1"/>
  <c r="L2663" i="1"/>
  <c r="L2662" i="1"/>
  <c r="L2376" i="1"/>
  <c r="N2376" i="1" s="1"/>
  <c r="L2375" i="1"/>
  <c r="N2375" i="1"/>
  <c r="L1537" i="1"/>
  <c r="L1536" i="1"/>
  <c r="G1260" i="1"/>
  <c r="L1260" i="1"/>
  <c r="N1260" i="1"/>
  <c r="G1259" i="1"/>
  <c r="L1259" i="1" s="1"/>
  <c r="N1259" i="1" s="1"/>
  <c r="L990" i="1"/>
  <c r="N990" i="1"/>
  <c r="L989" i="1"/>
  <c r="N989" i="1"/>
  <c r="L683" i="1"/>
  <c r="N683" i="1"/>
  <c r="L682" i="1"/>
  <c r="N682" i="1"/>
  <c r="L3752" i="1"/>
  <c r="F3752" i="1"/>
  <c r="N3752" i="1"/>
  <c r="L3534" i="1"/>
  <c r="L3358" i="1"/>
  <c r="N3358" i="1"/>
  <c r="L3144" i="1"/>
  <c r="N3144" i="1"/>
  <c r="L2926" i="1"/>
  <c r="L2661" i="1"/>
  <c r="L2374" i="1"/>
  <c r="N2374" i="1"/>
  <c r="L1535" i="1"/>
  <c r="G1258" i="1"/>
  <c r="L1258" i="1" s="1"/>
  <c r="N1258" i="1" s="1"/>
  <c r="L988" i="1"/>
  <c r="N988" i="1"/>
  <c r="L681" i="1"/>
  <c r="N681" i="1"/>
  <c r="L3751" i="1"/>
  <c r="F3751" i="1"/>
  <c r="N3751" i="1"/>
  <c r="L3533" i="1"/>
  <c r="L3357" i="1"/>
  <c r="N3357" i="1"/>
  <c r="L3143" i="1"/>
  <c r="N3143" i="1"/>
  <c r="L2925" i="1"/>
  <c r="L2660" i="1"/>
  <c r="L2373" i="1"/>
  <c r="N2373" i="1"/>
  <c r="L1534" i="1"/>
  <c r="G1257" i="1"/>
  <c r="L1257" i="1" s="1"/>
  <c r="N1257" i="1"/>
  <c r="L987" i="1"/>
  <c r="N987" i="1" s="1"/>
  <c r="L680" i="1"/>
  <c r="N680" i="1"/>
  <c r="M3750" i="1"/>
  <c r="M3749" i="1"/>
  <c r="L3750" i="1"/>
  <c r="L3749" i="1"/>
  <c r="H3750" i="1"/>
  <c r="F3750" i="1"/>
  <c r="H3749" i="1"/>
  <c r="F3749" i="1"/>
  <c r="L3532" i="1"/>
  <c r="L3531" i="1"/>
  <c r="L3356" i="1"/>
  <c r="N3356" i="1"/>
  <c r="L3355" i="1"/>
  <c r="N3355" i="1" s="1"/>
  <c r="L3142" i="1"/>
  <c r="N3142" i="1"/>
  <c r="L3141" i="1"/>
  <c r="N3141" i="1" s="1"/>
  <c r="L2924" i="1"/>
  <c r="L2923" i="1"/>
  <c r="L2659" i="1"/>
  <c r="L2658" i="1"/>
  <c r="L2372" i="1"/>
  <c r="N2372" i="1"/>
  <c r="L2371" i="1"/>
  <c r="N2371" i="1" s="1"/>
  <c r="L1533" i="1"/>
  <c r="L1532" i="1"/>
  <c r="G1256" i="1"/>
  <c r="L1256" i="1" s="1"/>
  <c r="N1256" i="1" s="1"/>
  <c r="G1255" i="1"/>
  <c r="L1255" i="1"/>
  <c r="N1255" i="1" s="1"/>
  <c r="L986" i="1"/>
  <c r="N986" i="1"/>
  <c r="L985" i="1"/>
  <c r="N985" i="1" s="1"/>
  <c r="L679" i="1"/>
  <c r="N679" i="1"/>
  <c r="L678" i="1"/>
  <c r="N678" i="1" s="1"/>
  <c r="M3748" i="1"/>
  <c r="L3748" i="1"/>
  <c r="H3748" i="1"/>
  <c r="F3748" i="1"/>
  <c r="G1254" i="1"/>
  <c r="L1254" i="1"/>
  <c r="N1254" i="1"/>
  <c r="L3530" i="1"/>
  <c r="L3354" i="1"/>
  <c r="N3354" i="1"/>
  <c r="L3140" i="1"/>
  <c r="N3140" i="1" s="1"/>
  <c r="L2922" i="1"/>
  <c r="L2657" i="1"/>
  <c r="L2370" i="1"/>
  <c r="N2370" i="1" s="1"/>
  <c r="L1531" i="1"/>
  <c r="L984" i="1"/>
  <c r="N984" i="1"/>
  <c r="L677" i="1"/>
  <c r="N677" i="1" s="1"/>
  <c r="M3747" i="1"/>
  <c r="M3746" i="1"/>
  <c r="L3747" i="1"/>
  <c r="L3746" i="1"/>
  <c r="H3747" i="1"/>
  <c r="F3747" i="1"/>
  <c r="H3746" i="1"/>
  <c r="F3746" i="1"/>
  <c r="L3529" i="1"/>
  <c r="L3528" i="1"/>
  <c r="L3353" i="1"/>
  <c r="N3353" i="1" s="1"/>
  <c r="L3352" i="1"/>
  <c r="N3352" i="1" s="1"/>
  <c r="L3139" i="1"/>
  <c r="N3139" i="1" s="1"/>
  <c r="L3138" i="1"/>
  <c r="N3138" i="1" s="1"/>
  <c r="L2921" i="1"/>
  <c r="L2920" i="1"/>
  <c r="L2656" i="1"/>
  <c r="L2655" i="1"/>
  <c r="L2369" i="1"/>
  <c r="N2369" i="1" s="1"/>
  <c r="L2368" i="1"/>
  <c r="N2368" i="1"/>
  <c r="L1530" i="1"/>
  <c r="L1529" i="1"/>
  <c r="G1253" i="1"/>
  <c r="L1253" i="1"/>
  <c r="N1253" i="1" s="1"/>
  <c r="G1252" i="1"/>
  <c r="L1252" i="1"/>
  <c r="N1252" i="1"/>
  <c r="L983" i="1"/>
  <c r="N983" i="1" s="1"/>
  <c r="L982" i="1"/>
  <c r="N982" i="1"/>
  <c r="L676" i="1"/>
  <c r="N676" i="1" s="1"/>
  <c r="L675" i="1"/>
  <c r="N675" i="1" s="1"/>
  <c r="M3745" i="1"/>
  <c r="L3745" i="1"/>
  <c r="H3745" i="1"/>
  <c r="F3745" i="1"/>
  <c r="L3527" i="1"/>
  <c r="L3351" i="1"/>
  <c r="N3351" i="1"/>
  <c r="L3137" i="1"/>
  <c r="N3137" i="1"/>
  <c r="L2919" i="1"/>
  <c r="L2654" i="1"/>
  <c r="L2367" i="1"/>
  <c r="N2367" i="1"/>
  <c r="L1528" i="1"/>
  <c r="G1251" i="1"/>
  <c r="L1251" i="1" s="1"/>
  <c r="N1251" i="1" s="1"/>
  <c r="L981" i="1"/>
  <c r="N981" i="1"/>
  <c r="L674" i="1"/>
  <c r="N674" i="1"/>
  <c r="M3744" i="1"/>
  <c r="L3744" i="1"/>
  <c r="H3744" i="1"/>
  <c r="F3744" i="1"/>
  <c r="L3526" i="1"/>
  <c r="L3350" i="1"/>
  <c r="N3350" i="1" s="1"/>
  <c r="L3136" i="1"/>
  <c r="N3136" i="1" s="1"/>
  <c r="L2918" i="1"/>
  <c r="L2653" i="1"/>
  <c r="L2366" i="1"/>
  <c r="N2366" i="1" s="1"/>
  <c r="L1527" i="1"/>
  <c r="G1250" i="1"/>
  <c r="L1250" i="1" s="1"/>
  <c r="N1250" i="1" s="1"/>
  <c r="L980" i="1"/>
  <c r="N980" i="1"/>
  <c r="L673" i="1"/>
  <c r="N673" i="1" s="1"/>
  <c r="M3743" i="1"/>
  <c r="L3743" i="1"/>
  <c r="H3743" i="1"/>
  <c r="F3743" i="1"/>
  <c r="L3525" i="1"/>
  <c r="L3349" i="1"/>
  <c r="N3349" i="1"/>
  <c r="L3135" i="1"/>
  <c r="N3135" i="1"/>
  <c r="L2917" i="1"/>
  <c r="L2652" i="1"/>
  <c r="L2365" i="1"/>
  <c r="N2365" i="1"/>
  <c r="L1526" i="1"/>
  <c r="G1249" i="1"/>
  <c r="L1249" i="1" s="1"/>
  <c r="N1249" i="1"/>
  <c r="L979" i="1"/>
  <c r="N979" i="1" s="1"/>
  <c r="L672" i="1"/>
  <c r="N672" i="1"/>
  <c r="M3742" i="1"/>
  <c r="L3742" i="1"/>
  <c r="H3742" i="1"/>
  <c r="F3742" i="1"/>
  <c r="L3524" i="1"/>
  <c r="L3348" i="1"/>
  <c r="N3348" i="1" s="1"/>
  <c r="L3134" i="1"/>
  <c r="N3134" i="1"/>
  <c r="L2916" i="1"/>
  <c r="L2651" i="1"/>
  <c r="L2364" i="1"/>
  <c r="N2364" i="1"/>
  <c r="L1525" i="1"/>
  <c r="G1248" i="1"/>
  <c r="L1248" i="1"/>
  <c r="N1248" i="1"/>
  <c r="L978" i="1"/>
  <c r="N978" i="1" s="1"/>
  <c r="L671" i="1"/>
  <c r="N671" i="1"/>
  <c r="M3741" i="1"/>
  <c r="L3741" i="1"/>
  <c r="H3741" i="1"/>
  <c r="F3741" i="1"/>
  <c r="L3523" i="1"/>
  <c r="L3347" i="1"/>
  <c r="N3347" i="1"/>
  <c r="L3133" i="1"/>
  <c r="N3133" i="1"/>
  <c r="L2915" i="1"/>
  <c r="L2650" i="1"/>
  <c r="L2363" i="1"/>
  <c r="N2363" i="1"/>
  <c r="L1524" i="1"/>
  <c r="G1247" i="1"/>
  <c r="L1247" i="1"/>
  <c r="N1247" i="1"/>
  <c r="L977" i="1"/>
  <c r="N977" i="1"/>
  <c r="L670" i="1"/>
  <c r="N670" i="1"/>
  <c r="M3740" i="1"/>
  <c r="L3740" i="1"/>
  <c r="H3740" i="1"/>
  <c r="F3740" i="1"/>
  <c r="L3522" i="1"/>
  <c r="L3346" i="1"/>
  <c r="N3346" i="1"/>
  <c r="L3132" i="1"/>
  <c r="N3132" i="1" s="1"/>
  <c r="L2914" i="1"/>
  <c r="L2649" i="1"/>
  <c r="L2362" i="1"/>
  <c r="N2362" i="1" s="1"/>
  <c r="L1523" i="1"/>
  <c r="G1246" i="1"/>
  <c r="L1246" i="1" s="1"/>
  <c r="N1246" i="1" s="1"/>
  <c r="L976" i="1"/>
  <c r="N976" i="1"/>
  <c r="L669" i="1"/>
  <c r="N669" i="1" s="1"/>
  <c r="M3739" i="1"/>
  <c r="L3739" i="1"/>
  <c r="H3739" i="1"/>
  <c r="F3739" i="1"/>
  <c r="L3521" i="1"/>
  <c r="L3345" i="1"/>
  <c r="N3345" i="1"/>
  <c r="L3131" i="1"/>
  <c r="N3131" i="1"/>
  <c r="L2913" i="1"/>
  <c r="L2648" i="1"/>
  <c r="L2361" i="1"/>
  <c r="N2361" i="1"/>
  <c r="L1522" i="1"/>
  <c r="G1245" i="1"/>
  <c r="L1245" i="1" s="1"/>
  <c r="N1245" i="1" s="1"/>
  <c r="L975" i="1"/>
  <c r="N975" i="1"/>
  <c r="L668" i="1"/>
  <c r="N668" i="1"/>
  <c r="M3738" i="1"/>
  <c r="L3738" i="1"/>
  <c r="H3738" i="1"/>
  <c r="F3738" i="1"/>
  <c r="L3520" i="1"/>
  <c r="L3344" i="1"/>
  <c r="N3344" i="1" s="1"/>
  <c r="L3130" i="1"/>
  <c r="N3130" i="1" s="1"/>
  <c r="L2912" i="1"/>
  <c r="L2647" i="1"/>
  <c r="L2360" i="1"/>
  <c r="N2360" i="1" s="1"/>
  <c r="L1521" i="1"/>
  <c r="G1244" i="1"/>
  <c r="L1244" i="1"/>
  <c r="N1244" i="1" s="1"/>
  <c r="L974" i="1"/>
  <c r="N974" i="1" s="1"/>
  <c r="L667" i="1"/>
  <c r="N667" i="1"/>
  <c r="L3737" i="1"/>
  <c r="M3737" i="1"/>
  <c r="H3737" i="1"/>
  <c r="F3737" i="1"/>
  <c r="L3519" i="1"/>
  <c r="L3343" i="1"/>
  <c r="N3343" i="1"/>
  <c r="L3129" i="1"/>
  <c r="N3129" i="1" s="1"/>
  <c r="L2911" i="1"/>
  <c r="L2646" i="1"/>
  <c r="L2359" i="1"/>
  <c r="N2359" i="1" s="1"/>
  <c r="L2358" i="1"/>
  <c r="N2358" i="1"/>
  <c r="L1520" i="1"/>
  <c r="G1243" i="1"/>
  <c r="L1243" i="1" s="1"/>
  <c r="N1243" i="1" s="1"/>
  <c r="L973" i="1"/>
  <c r="N973" i="1"/>
  <c r="L972" i="1"/>
  <c r="N972" i="1"/>
  <c r="L666" i="1"/>
  <c r="N666" i="1"/>
  <c r="L948" i="1"/>
  <c r="N948" i="1"/>
  <c r="L949" i="1"/>
  <c r="N949" i="1"/>
  <c r="L950" i="1"/>
  <c r="L951" i="1"/>
  <c r="L952" i="1"/>
  <c r="N952" i="1" s="1"/>
  <c r="L953" i="1"/>
  <c r="N953" i="1" s="1"/>
  <c r="L954" i="1"/>
  <c r="L955" i="1"/>
  <c r="N955" i="1"/>
  <c r="L956" i="1"/>
  <c r="N956" i="1"/>
  <c r="L957" i="1"/>
  <c r="N957" i="1"/>
  <c r="L958" i="1"/>
  <c r="N958" i="1"/>
  <c r="L959" i="1"/>
  <c r="N959" i="1"/>
  <c r="L960" i="1"/>
  <c r="N960" i="1"/>
  <c r="L961" i="1"/>
  <c r="N961" i="1"/>
  <c r="L962" i="1"/>
  <c r="N962" i="1"/>
  <c r="G963" i="1"/>
  <c r="L963" i="1"/>
  <c r="N963" i="1" s="1"/>
  <c r="G964" i="1"/>
  <c r="L964" i="1" s="1"/>
  <c r="N964" i="1" s="1"/>
  <c r="G965" i="1"/>
  <c r="L965" i="1"/>
  <c r="N965" i="1" s="1"/>
  <c r="G966" i="1"/>
  <c r="L966" i="1" s="1"/>
  <c r="N966" i="1"/>
  <c r="G967" i="1"/>
  <c r="L967" i="1" s="1"/>
  <c r="N967" i="1" s="1"/>
  <c r="G968" i="1"/>
  <c r="L968" i="1"/>
  <c r="N968" i="1"/>
  <c r="G969" i="1"/>
  <c r="L969" i="1"/>
  <c r="N969" i="1"/>
  <c r="L970" i="1"/>
  <c r="N970" i="1" s="1"/>
  <c r="L971" i="1"/>
  <c r="N971" i="1" s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40" i="1"/>
  <c r="L2642" i="1"/>
  <c r="L2644" i="1"/>
  <c r="L2645" i="1"/>
  <c r="L2334" i="1"/>
  <c r="N2334" i="1"/>
  <c r="L2335" i="1"/>
  <c r="N2335" i="1"/>
  <c r="L2336" i="1"/>
  <c r="L2337" i="1"/>
  <c r="N2337" i="1" s="1"/>
  <c r="L2338" i="1"/>
  <c r="L2339" i="1"/>
  <c r="N2339" i="1" s="1"/>
  <c r="L2340" i="1"/>
  <c r="L2341" i="1"/>
  <c r="N2341" i="1"/>
  <c r="L2342" i="1"/>
  <c r="L2343" i="1"/>
  <c r="N2343" i="1" s="1"/>
  <c r="L2344" i="1"/>
  <c r="N2344" i="1" s="1"/>
  <c r="L2345" i="1"/>
  <c r="N2345" i="1" s="1"/>
  <c r="L2346" i="1"/>
  <c r="N2346" i="1"/>
  <c r="L2347" i="1"/>
  <c r="N2347" i="1" s="1"/>
  <c r="L2348" i="1"/>
  <c r="G2349" i="1"/>
  <c r="L2349" i="1"/>
  <c r="N2349" i="1" s="1"/>
  <c r="G2350" i="1"/>
  <c r="L2350" i="1" s="1"/>
  <c r="N2350" i="1" s="1"/>
  <c r="G2351" i="1"/>
  <c r="L2351" i="1"/>
  <c r="N2351" i="1" s="1"/>
  <c r="G2352" i="1"/>
  <c r="L2352" i="1" s="1"/>
  <c r="N2352" i="1"/>
  <c r="G2353" i="1"/>
  <c r="L2353" i="1" s="1"/>
  <c r="N2353" i="1" s="1"/>
  <c r="G2354" i="1"/>
  <c r="L2354" i="1"/>
  <c r="N2354" i="1" s="1"/>
  <c r="G2355" i="1"/>
  <c r="L2355" i="1"/>
  <c r="N2355" i="1"/>
  <c r="L2356" i="1"/>
  <c r="N2356" i="1" s="1"/>
  <c r="L2357" i="1"/>
  <c r="N2357" i="1"/>
  <c r="L3319" i="1"/>
  <c r="N3319" i="1" s="1"/>
  <c r="L3320" i="1"/>
  <c r="L3321" i="1"/>
  <c r="L3322" i="1"/>
  <c r="N3322" i="1"/>
  <c r="L3323" i="1"/>
  <c r="L3324" i="1"/>
  <c r="N3324" i="1"/>
  <c r="L3325" i="1"/>
  <c r="N3325" i="1" s="1"/>
  <c r="L3326" i="1"/>
  <c r="N3326" i="1"/>
  <c r="L3327" i="1"/>
  <c r="N3327" i="1"/>
  <c r="L3328" i="1"/>
  <c r="N3328" i="1"/>
  <c r="L3329" i="1"/>
  <c r="N3329" i="1" s="1"/>
  <c r="L3330" i="1"/>
  <c r="N3330" i="1" s="1"/>
  <c r="L3331" i="1"/>
  <c r="N3331" i="1" s="1"/>
  <c r="L3332" i="1"/>
  <c r="N3332" i="1" s="1"/>
  <c r="L3333" i="1"/>
  <c r="N3333" i="1" s="1"/>
  <c r="G3334" i="1"/>
  <c r="L3334" i="1"/>
  <c r="N3334" i="1"/>
  <c r="G3335" i="1"/>
  <c r="L3335" i="1" s="1"/>
  <c r="N3335" i="1" s="1"/>
  <c r="G3336" i="1"/>
  <c r="L3336" i="1" s="1"/>
  <c r="N3336" i="1" s="1"/>
  <c r="G3337" i="1"/>
  <c r="L3337" i="1"/>
  <c r="N3337" i="1" s="1"/>
  <c r="G3338" i="1"/>
  <c r="L3338" i="1"/>
  <c r="N3338" i="1"/>
  <c r="G3339" i="1"/>
  <c r="L3339" i="1" s="1"/>
  <c r="N3339" i="1" s="1"/>
  <c r="G3340" i="1"/>
  <c r="L3340" i="1" s="1"/>
  <c r="N3340" i="1" s="1"/>
  <c r="L3341" i="1"/>
  <c r="N3341" i="1"/>
  <c r="L3342" i="1"/>
  <c r="N3342" i="1" s="1"/>
  <c r="L3105" i="1"/>
  <c r="N3105" i="1"/>
  <c r="L3106" i="1"/>
  <c r="N3106" i="1" s="1"/>
  <c r="L3107" i="1"/>
  <c r="N3107" i="1" s="1"/>
  <c r="L3108" i="1"/>
  <c r="N3108" i="1" s="1"/>
  <c r="L3109" i="1"/>
  <c r="N3109" i="1" s="1"/>
  <c r="L3110" i="1"/>
  <c r="N3110" i="1"/>
  <c r="L3111" i="1"/>
  <c r="L3112" i="1"/>
  <c r="L3113" i="1"/>
  <c r="N3113" i="1"/>
  <c r="L3114" i="1"/>
  <c r="N3114" i="1" s="1"/>
  <c r="L3115" i="1"/>
  <c r="N3115" i="1"/>
  <c r="L3116" i="1"/>
  <c r="N3116" i="1" s="1"/>
  <c r="L3117" i="1"/>
  <c r="N3117" i="1"/>
  <c r="L3118" i="1"/>
  <c r="N3118" i="1" s="1"/>
  <c r="L3119" i="1"/>
  <c r="N3119" i="1"/>
  <c r="G3120" i="1"/>
  <c r="L3120" i="1" s="1"/>
  <c r="N3120" i="1" s="1"/>
  <c r="G3121" i="1"/>
  <c r="L3121" i="1" s="1"/>
  <c r="N3121" i="1" s="1"/>
  <c r="G3122" i="1"/>
  <c r="L3122" i="1"/>
  <c r="G3123" i="1"/>
  <c r="L3123" i="1" s="1"/>
  <c r="N3123" i="1" s="1"/>
  <c r="G3124" i="1"/>
  <c r="L3124" i="1" s="1"/>
  <c r="N3124" i="1" s="1"/>
  <c r="G3125" i="1"/>
  <c r="L3125" i="1"/>
  <c r="N3125" i="1" s="1"/>
  <c r="G3126" i="1"/>
  <c r="L3126" i="1"/>
  <c r="N3126" i="1"/>
  <c r="L3127" i="1"/>
  <c r="N3127" i="1" s="1"/>
  <c r="L3128" i="1"/>
  <c r="N3128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493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30" i="1"/>
  <c r="F3042" i="1"/>
  <c r="L3518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68" i="1"/>
  <c r="L3469" i="1"/>
  <c r="L3467" i="1"/>
  <c r="L3466" i="1"/>
  <c r="L3502" i="1"/>
  <c r="L3503" i="1"/>
  <c r="L3504" i="1"/>
  <c r="L3505" i="1"/>
  <c r="L3506" i="1"/>
  <c r="L3507" i="1"/>
  <c r="L3508" i="1"/>
  <c r="L3510" i="1"/>
  <c r="L3511" i="1"/>
  <c r="L3512" i="1"/>
  <c r="L3514" i="1"/>
  <c r="L3515" i="1"/>
  <c r="L3516" i="1"/>
  <c r="L3517" i="1"/>
  <c r="L3501" i="1"/>
  <c r="L3492" i="1"/>
  <c r="L3493" i="1"/>
  <c r="L3494" i="1"/>
  <c r="L3495" i="1"/>
  <c r="L3496" i="1"/>
  <c r="L3497" i="1"/>
  <c r="L3498" i="1"/>
  <c r="L3499" i="1"/>
  <c r="L3500" i="1"/>
  <c r="L3491" i="1"/>
  <c r="L3490" i="1"/>
  <c r="M3736" i="1"/>
  <c r="L3736" i="1"/>
  <c r="H3736" i="1"/>
  <c r="F3736" i="1"/>
  <c r="L2910" i="1"/>
  <c r="L1519" i="1"/>
  <c r="G1242" i="1"/>
  <c r="L1242" i="1" s="1"/>
  <c r="N1242" i="1" s="1"/>
  <c r="L665" i="1"/>
  <c r="N665" i="1"/>
  <c r="M3735" i="1"/>
  <c r="L3735" i="1"/>
  <c r="H3735" i="1"/>
  <c r="F3735" i="1"/>
  <c r="L2909" i="1"/>
  <c r="G1241" i="1"/>
  <c r="L1241" i="1"/>
  <c r="N1241" i="1"/>
  <c r="L1518" i="1"/>
  <c r="L664" i="1"/>
  <c r="N664" i="1"/>
  <c r="M3734" i="1"/>
  <c r="M3733" i="1"/>
  <c r="L3734" i="1"/>
  <c r="L3733" i="1"/>
  <c r="H3734" i="1"/>
  <c r="H3733" i="1"/>
  <c r="F3734" i="1"/>
  <c r="F3733" i="1"/>
  <c r="L2908" i="1"/>
  <c r="G1240" i="1"/>
  <c r="L1240" i="1" s="1"/>
  <c r="N1240" i="1" s="1"/>
  <c r="G1239" i="1"/>
  <c r="L1239" i="1" s="1"/>
  <c r="N1239" i="1" s="1"/>
  <c r="G663" i="1"/>
  <c r="L663" i="1"/>
  <c r="N663" i="1" s="1"/>
  <c r="G662" i="1"/>
  <c r="L662" i="1"/>
  <c r="N662" i="1"/>
  <c r="M3732" i="1"/>
  <c r="L3732" i="1"/>
  <c r="H3732" i="1"/>
  <c r="F3732" i="1"/>
  <c r="L1515" i="1"/>
  <c r="G1238" i="1"/>
  <c r="L1238" i="1"/>
  <c r="N1238" i="1"/>
  <c r="G661" i="1"/>
  <c r="L661" i="1" s="1"/>
  <c r="N661" i="1" s="1"/>
  <c r="L3718" i="1"/>
  <c r="M3718" i="1"/>
  <c r="L3719" i="1"/>
  <c r="M3719" i="1"/>
  <c r="L3720" i="1"/>
  <c r="M3720" i="1"/>
  <c r="H3718" i="1"/>
  <c r="H3719" i="1"/>
  <c r="H3720" i="1"/>
  <c r="F3718" i="1"/>
  <c r="F3719" i="1"/>
  <c r="F3720" i="1"/>
  <c r="N3321" i="1"/>
  <c r="N3323" i="1"/>
  <c r="F3321" i="1"/>
  <c r="F3322" i="1"/>
  <c r="F3323" i="1"/>
  <c r="F3324" i="1"/>
  <c r="F3325" i="1"/>
  <c r="F3326" i="1"/>
  <c r="N3111" i="1"/>
  <c r="F3107" i="1"/>
  <c r="F3108" i="1"/>
  <c r="F3109" i="1"/>
  <c r="F3110" i="1"/>
  <c r="F3111" i="1"/>
  <c r="F3484" i="1"/>
  <c r="F3485" i="1"/>
  <c r="F3486" i="1"/>
  <c r="F3487" i="1"/>
  <c r="F3488" i="1"/>
  <c r="F2625" i="1"/>
  <c r="F2626" i="1"/>
  <c r="F2627" i="1"/>
  <c r="F2628" i="1"/>
  <c r="F2889" i="1"/>
  <c r="F2890" i="1"/>
  <c r="F2891" i="1"/>
  <c r="F2892" i="1"/>
  <c r="F2893" i="1"/>
  <c r="F1498" i="1"/>
  <c r="F1499" i="1"/>
  <c r="F1500" i="1"/>
  <c r="F1501" i="1"/>
  <c r="F1502" i="1"/>
  <c r="N950" i="1"/>
  <c r="N951" i="1"/>
  <c r="N954" i="1"/>
  <c r="F950" i="1"/>
  <c r="F951" i="1"/>
  <c r="F952" i="1"/>
  <c r="F953" i="1"/>
  <c r="F954" i="1"/>
  <c r="N2336" i="1"/>
  <c r="N2338" i="1"/>
  <c r="N2340" i="1"/>
  <c r="F2336" i="1"/>
  <c r="F2337" i="1"/>
  <c r="F2338" i="1"/>
  <c r="F2339" i="1"/>
  <c r="F2340" i="1"/>
  <c r="F645" i="1"/>
  <c r="F646" i="1"/>
  <c r="F647" i="1"/>
  <c r="F648" i="1"/>
  <c r="F649" i="1"/>
  <c r="M3731" i="1"/>
  <c r="L3731" i="1"/>
  <c r="H3731" i="1"/>
  <c r="F3731" i="1"/>
  <c r="L2905" i="1"/>
  <c r="L1514" i="1"/>
  <c r="G1237" i="1"/>
  <c r="L1237" i="1" s="1"/>
  <c r="N1237" i="1" s="1"/>
  <c r="G660" i="1"/>
  <c r="L660" i="1" s="1"/>
  <c r="N660" i="1" s="1"/>
  <c r="G659" i="1"/>
  <c r="L659" i="1"/>
  <c r="N659" i="1" s="1"/>
  <c r="G1236" i="1"/>
  <c r="L1236" i="1"/>
  <c r="N1236" i="1"/>
  <c r="M3730" i="1"/>
  <c r="L3730" i="1"/>
  <c r="H3730" i="1"/>
  <c r="F3730" i="1"/>
  <c r="M3728" i="1"/>
  <c r="M3727" i="1"/>
  <c r="M3726" i="1"/>
  <c r="M3725" i="1"/>
  <c r="M3724" i="1"/>
  <c r="M3723" i="1"/>
  <c r="M3722" i="1"/>
  <c r="M3721" i="1"/>
  <c r="M3717" i="1"/>
  <c r="M3716" i="1"/>
  <c r="M3715" i="1"/>
  <c r="M3714" i="1"/>
  <c r="M3713" i="1"/>
  <c r="M3712" i="1"/>
  <c r="M3711" i="1"/>
  <c r="M3710" i="1"/>
  <c r="M3709" i="1"/>
  <c r="M3708" i="1"/>
  <c r="L3728" i="1"/>
  <c r="L3727" i="1"/>
  <c r="L3726" i="1"/>
  <c r="L3725" i="1"/>
  <c r="L3724" i="1"/>
  <c r="L3723" i="1"/>
  <c r="L3722" i="1"/>
  <c r="L3721" i="1"/>
  <c r="L3717" i="1"/>
  <c r="L3716" i="1"/>
  <c r="L3715" i="1"/>
  <c r="L3714" i="1"/>
  <c r="L3713" i="1"/>
  <c r="L3712" i="1"/>
  <c r="L3711" i="1"/>
  <c r="L3710" i="1"/>
  <c r="L3709" i="1"/>
  <c r="L3708" i="1"/>
  <c r="N3717" i="1"/>
  <c r="P3717" i="1" s="1"/>
  <c r="N3716" i="1"/>
  <c r="N3715" i="1"/>
  <c r="P3715" i="1" s="1"/>
  <c r="N3714" i="1"/>
  <c r="P3714" i="1" s="1"/>
  <c r="N3713" i="1"/>
  <c r="N3712" i="1"/>
  <c r="N3711" i="1"/>
  <c r="P3711" i="1" s="1"/>
  <c r="N3710" i="1"/>
  <c r="P3710" i="1" s="1"/>
  <c r="N3709" i="1"/>
  <c r="N3708" i="1"/>
  <c r="P3708" i="1" s="1"/>
  <c r="O3717" i="1"/>
  <c r="O3716" i="1"/>
  <c r="P3716" i="1"/>
  <c r="O3715" i="1"/>
  <c r="O3714" i="1"/>
  <c r="O3713" i="1"/>
  <c r="P3713" i="1" s="1"/>
  <c r="O3712" i="1"/>
  <c r="P3712" i="1"/>
  <c r="O3711" i="1"/>
  <c r="O3710" i="1"/>
  <c r="O3709" i="1"/>
  <c r="P3709" i="1"/>
  <c r="O3708" i="1"/>
  <c r="M3729" i="1"/>
  <c r="L3729" i="1"/>
  <c r="H3729" i="1"/>
  <c r="F3729" i="1"/>
  <c r="L1512" i="1"/>
  <c r="G1235" i="1"/>
  <c r="L1235" i="1" s="1"/>
  <c r="N1235" i="1" s="1"/>
  <c r="G658" i="1"/>
  <c r="L658" i="1"/>
  <c r="N658" i="1" s="1"/>
  <c r="L1511" i="1"/>
  <c r="G657" i="1"/>
  <c r="L657" i="1"/>
  <c r="N657" i="1" s="1"/>
  <c r="G1234" i="1"/>
  <c r="L1234" i="1"/>
  <c r="N1234" i="1"/>
  <c r="H3728" i="1"/>
  <c r="F3728" i="1"/>
  <c r="F3508" i="1"/>
  <c r="F3333" i="1"/>
  <c r="F3119" i="1"/>
  <c r="L2901" i="1"/>
  <c r="F2901" i="1"/>
  <c r="F2636" i="1"/>
  <c r="N2348" i="1"/>
  <c r="F2348" i="1"/>
  <c r="G1233" i="1"/>
  <c r="L1233" i="1"/>
  <c r="N1233" i="1" s="1"/>
  <c r="L1510" i="1"/>
  <c r="F1510" i="1"/>
  <c r="F962" i="1"/>
  <c r="L656" i="1"/>
  <c r="N656" i="1" s="1"/>
  <c r="F656" i="1"/>
  <c r="H3727" i="1"/>
  <c r="H3726" i="1"/>
  <c r="F3727" i="1"/>
  <c r="F3726" i="1"/>
  <c r="F3507" i="1"/>
  <c r="F3332" i="1"/>
  <c r="F3118" i="1"/>
  <c r="L2900" i="1"/>
  <c r="F2900" i="1"/>
  <c r="F2635" i="1"/>
  <c r="F2347" i="1"/>
  <c r="L1509" i="1"/>
  <c r="F1509" i="1"/>
  <c r="G1232" i="1"/>
  <c r="L1232" i="1" s="1"/>
  <c r="N1232" i="1" s="1"/>
  <c r="F961" i="1"/>
  <c r="L655" i="1"/>
  <c r="N655" i="1" s="1"/>
  <c r="F655" i="1"/>
  <c r="F3506" i="1"/>
  <c r="L3318" i="1"/>
  <c r="N3318" i="1"/>
  <c r="L3317" i="1"/>
  <c r="N3317" i="1" s="1"/>
  <c r="L3316" i="1"/>
  <c r="N3316" i="1"/>
  <c r="L3315" i="1"/>
  <c r="N3315" i="1" s="1"/>
  <c r="L3314" i="1"/>
  <c r="N3314" i="1"/>
  <c r="L3313" i="1"/>
  <c r="N3313" i="1" s="1"/>
  <c r="L3312" i="1"/>
  <c r="N3312" i="1"/>
  <c r="L3311" i="1"/>
  <c r="N3311" i="1" s="1"/>
  <c r="L3310" i="1"/>
  <c r="N3310" i="1"/>
  <c r="L3309" i="1"/>
  <c r="N3309" i="1" s="1"/>
  <c r="L3308" i="1"/>
  <c r="N3308" i="1"/>
  <c r="L3307" i="1"/>
  <c r="N3307" i="1" s="1"/>
  <c r="L3306" i="1"/>
  <c r="N3306" i="1"/>
  <c r="L3305" i="1"/>
  <c r="N3305" i="1" s="1"/>
  <c r="L3304" i="1"/>
  <c r="N3304" i="1"/>
  <c r="F3331" i="1"/>
  <c r="L3104" i="1"/>
  <c r="N3104" i="1" s="1"/>
  <c r="L3103" i="1"/>
  <c r="N3103" i="1"/>
  <c r="L3102" i="1"/>
  <c r="N3102" i="1" s="1"/>
  <c r="L3101" i="1"/>
  <c r="N3101" i="1"/>
  <c r="L3100" i="1"/>
  <c r="N3100" i="1" s="1"/>
  <c r="L3099" i="1"/>
  <c r="N3099" i="1"/>
  <c r="L3098" i="1"/>
  <c r="N3098" i="1" s="1"/>
  <c r="L3097" i="1"/>
  <c r="N3097" i="1"/>
  <c r="L3095" i="1"/>
  <c r="N3095" i="1" s="1"/>
  <c r="L3092" i="1"/>
  <c r="N3092" i="1"/>
  <c r="L3091" i="1"/>
  <c r="N3091" i="1" s="1"/>
  <c r="L3090" i="1"/>
  <c r="N3090" i="1"/>
  <c r="F3117" i="1"/>
  <c r="L2899" i="1"/>
  <c r="F2899" i="1"/>
  <c r="F2634" i="1"/>
  <c r="L2333" i="1"/>
  <c r="N2333" i="1" s="1"/>
  <c r="L2332" i="1"/>
  <c r="N2332" i="1"/>
  <c r="L2331" i="1"/>
  <c r="N2331" i="1" s="1"/>
  <c r="L2330" i="1"/>
  <c r="N2330" i="1"/>
  <c r="L2329" i="1"/>
  <c r="N2329" i="1" s="1"/>
  <c r="L2328" i="1"/>
  <c r="N2328" i="1"/>
  <c r="L2327" i="1"/>
  <c r="N2327" i="1" s="1"/>
  <c r="L2326" i="1"/>
  <c r="N2326" i="1"/>
  <c r="L2324" i="1"/>
  <c r="N2324" i="1" s="1"/>
  <c r="F2346" i="1"/>
  <c r="L1508" i="1"/>
  <c r="F1508" i="1"/>
  <c r="G1231" i="1"/>
  <c r="L1231" i="1"/>
  <c r="N1231" i="1"/>
  <c r="L947" i="1"/>
  <c r="N947" i="1" s="1"/>
  <c r="L946" i="1"/>
  <c r="N946" i="1"/>
  <c r="L945" i="1"/>
  <c r="N945" i="1" s="1"/>
  <c r="L944" i="1"/>
  <c r="N944" i="1"/>
  <c r="L943" i="1"/>
  <c r="N943" i="1" s="1"/>
  <c r="L942" i="1"/>
  <c r="N942" i="1"/>
  <c r="L941" i="1"/>
  <c r="N941" i="1" s="1"/>
  <c r="L940" i="1"/>
  <c r="N940" i="1"/>
  <c r="L939" i="1"/>
  <c r="N939" i="1" s="1"/>
  <c r="L938" i="1"/>
  <c r="N938" i="1"/>
  <c r="L936" i="1"/>
  <c r="N936" i="1" s="1"/>
  <c r="F960" i="1"/>
  <c r="L654" i="1"/>
  <c r="N654" i="1" s="1"/>
  <c r="F654" i="1"/>
  <c r="H3725" i="1"/>
  <c r="F3725" i="1"/>
  <c r="F3505" i="1"/>
  <c r="F3330" i="1"/>
  <c r="F3116" i="1"/>
  <c r="F2898" i="1"/>
  <c r="F2633" i="1"/>
  <c r="F2345" i="1"/>
  <c r="F1507" i="1"/>
  <c r="L1230" i="1"/>
  <c r="N1230" i="1" s="1"/>
  <c r="F959" i="1"/>
  <c r="H3724" i="1"/>
  <c r="H3722" i="1"/>
  <c r="H3721" i="1"/>
  <c r="F3724" i="1"/>
  <c r="F3722" i="1"/>
  <c r="F3721" i="1"/>
  <c r="F3504" i="1"/>
  <c r="F3503" i="1"/>
  <c r="F3502" i="1"/>
  <c r="F3501" i="1"/>
  <c r="F3329" i="1"/>
  <c r="N3112" i="1"/>
  <c r="F3115" i="1"/>
  <c r="F3112" i="1"/>
  <c r="F2897" i="1"/>
  <c r="F2894" i="1"/>
  <c r="F2632" i="1"/>
  <c r="F2629" i="1"/>
  <c r="N2342" i="1"/>
  <c r="F2344" i="1"/>
  <c r="F2342" i="1"/>
  <c r="F2341" i="1"/>
  <c r="F1506" i="1"/>
  <c r="F1503" i="1"/>
  <c r="L1229" i="1"/>
  <c r="N1229" i="1" s="1"/>
  <c r="L1228" i="1"/>
  <c r="N1228" i="1"/>
  <c r="L1227" i="1"/>
  <c r="N1227" i="1" s="1"/>
  <c r="L1226" i="1"/>
  <c r="N1226" i="1"/>
  <c r="F958" i="1"/>
  <c r="F955" i="1"/>
  <c r="L653" i="1"/>
  <c r="N653" i="1"/>
  <c r="L652" i="1"/>
  <c r="N652" i="1" s="1"/>
  <c r="L651" i="1"/>
  <c r="N651" i="1"/>
  <c r="F653" i="1"/>
  <c r="F650" i="1"/>
  <c r="F3723" i="1"/>
  <c r="H3723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328" i="1"/>
  <c r="F3327" i="1"/>
  <c r="F3320" i="1"/>
  <c r="F3319" i="1"/>
  <c r="F3318" i="1"/>
  <c r="F3317" i="1"/>
  <c r="F3316" i="1"/>
  <c r="F3315" i="1"/>
  <c r="F3314" i="1"/>
  <c r="F3313" i="1"/>
  <c r="F3312" i="1"/>
  <c r="F3311" i="1"/>
  <c r="I3085" i="1"/>
  <c r="F3114" i="1"/>
  <c r="F3113" i="1"/>
  <c r="F3106" i="1"/>
  <c r="F3105" i="1"/>
  <c r="F3104" i="1"/>
  <c r="F3103" i="1"/>
  <c r="F3102" i="1"/>
  <c r="F3101" i="1"/>
  <c r="F3100" i="1"/>
  <c r="F3099" i="1"/>
  <c r="F3098" i="1"/>
  <c r="F3097" i="1"/>
  <c r="F2896" i="1"/>
  <c r="F2895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631" i="1"/>
  <c r="F2630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343" i="1"/>
  <c r="F2335" i="1"/>
  <c r="F2334" i="1"/>
  <c r="F2333" i="1"/>
  <c r="F2332" i="1"/>
  <c r="F2331" i="1"/>
  <c r="F2330" i="1"/>
  <c r="F2329" i="1"/>
  <c r="F2328" i="1"/>
  <c r="F2327" i="1"/>
  <c r="F2326" i="1"/>
  <c r="F1505" i="1"/>
  <c r="F1504" i="1"/>
  <c r="F1497" i="1"/>
  <c r="F1496" i="1"/>
  <c r="F1495" i="1"/>
  <c r="F1494" i="1"/>
  <c r="F1493" i="1"/>
  <c r="F1492" i="1"/>
  <c r="F1491" i="1"/>
  <c r="F1490" i="1"/>
  <c r="F1489" i="1"/>
  <c r="F1488" i="1"/>
  <c r="F1487" i="1"/>
  <c r="F957" i="1"/>
  <c r="F956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652" i="1"/>
  <c r="F651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L937" i="1"/>
  <c r="N937" i="1"/>
  <c r="L935" i="1"/>
  <c r="N935" i="1" s="1"/>
  <c r="L934" i="1"/>
  <c r="N934" i="1"/>
  <c r="L933" i="1"/>
  <c r="L932" i="1"/>
  <c r="L931" i="1"/>
  <c r="F3308" i="1"/>
  <c r="F3307" i="1"/>
  <c r="L3302" i="1"/>
  <c r="N3302" i="1" s="1"/>
  <c r="F3302" i="1"/>
  <c r="L3295" i="1"/>
  <c r="N3295" i="1" s="1"/>
  <c r="F3295" i="1"/>
  <c r="L3303" i="1"/>
  <c r="N3303" i="1"/>
  <c r="L3301" i="1"/>
  <c r="N3301" i="1" s="1"/>
  <c r="L3300" i="1"/>
  <c r="N3300" i="1"/>
  <c r="L3299" i="1"/>
  <c r="N3299" i="1" s="1"/>
  <c r="L3298" i="1"/>
  <c r="N3298" i="1"/>
  <c r="L3297" i="1"/>
  <c r="N3297" i="1" s="1"/>
  <c r="L3296" i="1"/>
  <c r="N3296" i="1"/>
  <c r="L3094" i="1"/>
  <c r="N3094" i="1" s="1"/>
  <c r="L3093" i="1"/>
  <c r="N3093" i="1"/>
  <c r="F3094" i="1"/>
  <c r="F3093" i="1"/>
  <c r="L3088" i="1"/>
  <c r="N3088" i="1"/>
  <c r="F3088" i="1"/>
  <c r="L3081" i="1"/>
  <c r="N3081" i="1"/>
  <c r="F3081" i="1"/>
  <c r="L3096" i="1"/>
  <c r="N3096" i="1" s="1"/>
  <c r="L3089" i="1"/>
  <c r="N3089" i="1"/>
  <c r="L3087" i="1"/>
  <c r="N3087" i="1" s="1"/>
  <c r="L3086" i="1"/>
  <c r="N3086" i="1"/>
  <c r="L3085" i="1"/>
  <c r="N3085" i="1" s="1"/>
  <c r="L3084" i="1"/>
  <c r="N3084" i="1"/>
  <c r="L3083" i="1"/>
  <c r="N3083" i="1" s="1"/>
  <c r="L3082" i="1"/>
  <c r="N3082" i="1"/>
  <c r="L2323" i="1"/>
  <c r="N2323" i="1" s="1"/>
  <c r="F2323" i="1"/>
  <c r="F2322" i="1"/>
  <c r="L2317" i="1"/>
  <c r="N2317" i="1" s="1"/>
  <c r="F2317" i="1"/>
  <c r="L2310" i="1"/>
  <c r="N2310" i="1" s="1"/>
  <c r="F2310" i="1"/>
  <c r="L2302" i="1"/>
  <c r="N2302" i="1"/>
  <c r="L2318" i="1"/>
  <c r="N2318" i="1" s="1"/>
  <c r="L2316" i="1"/>
  <c r="N2316" i="1"/>
  <c r="L2315" i="1"/>
  <c r="N2315" i="1" s="1"/>
  <c r="L2314" i="1"/>
  <c r="N2314" i="1"/>
  <c r="L2313" i="1"/>
  <c r="N2313" i="1" s="1"/>
  <c r="L2312" i="1"/>
  <c r="N2312" i="1"/>
  <c r="L2311" i="1"/>
  <c r="N2311" i="1" s="1"/>
  <c r="L2309" i="1"/>
  <c r="N2309" i="1"/>
  <c r="L2308" i="1"/>
  <c r="N2308" i="1" s="1"/>
  <c r="L2307" i="1"/>
  <c r="N2307" i="1"/>
  <c r="L2306" i="1"/>
  <c r="N2306" i="1" s="1"/>
  <c r="L2305" i="1"/>
  <c r="N2305" i="1"/>
  <c r="L2304" i="1"/>
  <c r="N2304" i="1" s="1"/>
  <c r="L2303" i="1"/>
  <c r="N2303" i="1"/>
  <c r="L2325" i="1"/>
  <c r="N2325" i="1" s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L1221" i="1"/>
  <c r="N1221" i="1"/>
  <c r="F1225" i="1"/>
  <c r="F1224" i="1"/>
  <c r="F1223" i="1"/>
  <c r="F1222" i="1"/>
  <c r="F1221" i="1"/>
  <c r="L1224" i="1"/>
  <c r="N1224" i="1" s="1"/>
  <c r="L1223" i="1"/>
  <c r="N1223" i="1"/>
  <c r="L1222" i="1"/>
  <c r="N1222" i="1" s="1"/>
  <c r="L1225" i="1"/>
  <c r="N1225" i="1"/>
  <c r="L929" i="1"/>
  <c r="N929" i="1" s="1"/>
  <c r="L928" i="1"/>
  <c r="N928" i="1"/>
  <c r="L927" i="1"/>
  <c r="N927" i="1" s="1"/>
  <c r="L926" i="1"/>
  <c r="N926" i="1"/>
  <c r="L925" i="1"/>
  <c r="N925" i="1" s="1"/>
  <c r="L924" i="1"/>
  <c r="N924" i="1"/>
  <c r="L923" i="1"/>
  <c r="N923" i="1" s="1"/>
  <c r="L922" i="1"/>
  <c r="N922" i="1"/>
  <c r="L921" i="1"/>
  <c r="N921" i="1" s="1"/>
  <c r="L920" i="1"/>
  <c r="N920" i="1"/>
  <c r="L919" i="1"/>
  <c r="N919" i="1" s="1"/>
  <c r="L918" i="1"/>
  <c r="N918" i="1"/>
  <c r="L917" i="1"/>
  <c r="N917" i="1" s="1"/>
  <c r="F928" i="1"/>
  <c r="F927" i="1"/>
  <c r="F926" i="1"/>
  <c r="F925" i="1"/>
  <c r="F924" i="1"/>
  <c r="F923" i="1"/>
  <c r="F922" i="1"/>
  <c r="F935" i="1"/>
  <c r="F934" i="1"/>
  <c r="L930" i="1"/>
  <c r="N930" i="1" s="1"/>
  <c r="L624" i="1"/>
  <c r="N624" i="1"/>
  <c r="F624" i="1"/>
  <c r="L617" i="1"/>
  <c r="N617" i="1" s="1"/>
  <c r="F617" i="1"/>
  <c r="F631" i="1"/>
  <c r="F630" i="1"/>
  <c r="L626" i="1"/>
  <c r="N626" i="1"/>
  <c r="L625" i="1"/>
  <c r="N625" i="1" s="1"/>
  <c r="L623" i="1"/>
  <c r="N623" i="1"/>
  <c r="L622" i="1"/>
  <c r="N622" i="1" s="1"/>
  <c r="L621" i="1"/>
  <c r="N621" i="1"/>
  <c r="L620" i="1"/>
  <c r="N620" i="1" s="1"/>
  <c r="L619" i="1"/>
  <c r="N619" i="1"/>
  <c r="L618" i="1"/>
  <c r="N618" i="1" s="1"/>
  <c r="L616" i="1"/>
  <c r="L615" i="1"/>
  <c r="L614" i="1"/>
  <c r="L613" i="1"/>
  <c r="L612" i="1"/>
  <c r="L611" i="1"/>
  <c r="L610" i="1"/>
  <c r="F1486" i="1"/>
  <c r="F2609" i="1"/>
  <c r="F2608" i="1"/>
  <c r="F2607" i="1"/>
  <c r="F2606" i="1"/>
  <c r="F2605" i="1"/>
  <c r="F2604" i="1"/>
  <c r="F2876" i="1"/>
  <c r="F3706" i="1"/>
  <c r="H3706" i="1"/>
  <c r="F3310" i="1"/>
  <c r="F3096" i="1"/>
  <c r="F2325" i="1"/>
  <c r="F937" i="1"/>
  <c r="H3672" i="1"/>
  <c r="H3681" i="1"/>
  <c r="H3680" i="1"/>
  <c r="H3679" i="1"/>
  <c r="F3681" i="1"/>
  <c r="H3648" i="1"/>
  <c r="F3648" i="1"/>
  <c r="H3693" i="1"/>
  <c r="F3693" i="1"/>
  <c r="H3705" i="1"/>
  <c r="F3705" i="1"/>
  <c r="H3716" i="1"/>
  <c r="F3716" i="1"/>
  <c r="F3840" i="1"/>
  <c r="H3669" i="1"/>
  <c r="H3666" i="1"/>
  <c r="H3664" i="1"/>
  <c r="H3663" i="1"/>
  <c r="H3661" i="1"/>
  <c r="H3658" i="1"/>
  <c r="H3657" i="1"/>
  <c r="H3656" i="1"/>
  <c r="H3655" i="1"/>
  <c r="H3653" i="1"/>
  <c r="H3652" i="1"/>
  <c r="H3651" i="1"/>
  <c r="H3650" i="1"/>
  <c r="H3647" i="1"/>
  <c r="H3646" i="1"/>
  <c r="H3639" i="1"/>
  <c r="H3638" i="1"/>
  <c r="H3637" i="1"/>
  <c r="F3639" i="1"/>
  <c r="F475" i="1"/>
  <c r="F244" i="1"/>
  <c r="F3500" i="1"/>
  <c r="F3470" i="1"/>
  <c r="F3303" i="1"/>
  <c r="F3089" i="1"/>
  <c r="F2318" i="1"/>
  <c r="F3863" i="1"/>
  <c r="F3862" i="1"/>
  <c r="F3859" i="1"/>
  <c r="F3846" i="1"/>
  <c r="F3841" i="1"/>
  <c r="F3861" i="1"/>
  <c r="F3858" i="1"/>
  <c r="F3857" i="1"/>
  <c r="F3855" i="1"/>
  <c r="F3854" i="1"/>
  <c r="F3852" i="1"/>
  <c r="F3851" i="1"/>
  <c r="H3717" i="1"/>
  <c r="H3715" i="1"/>
  <c r="H3714" i="1"/>
  <c r="H3713" i="1"/>
  <c r="F3849" i="1"/>
  <c r="F3848" i="1"/>
  <c r="F3845" i="1"/>
  <c r="F3844" i="1"/>
  <c r="F3843" i="1"/>
  <c r="F3839" i="1"/>
  <c r="F3717" i="1"/>
  <c r="F3715" i="1"/>
  <c r="F3714" i="1"/>
  <c r="F3713" i="1"/>
  <c r="H3704" i="1"/>
  <c r="H3703" i="1"/>
  <c r="H3702" i="1"/>
  <c r="F3704" i="1"/>
  <c r="F3703" i="1"/>
  <c r="F3702" i="1"/>
  <c r="H3694" i="1"/>
  <c r="H3692" i="1"/>
  <c r="H3691" i="1"/>
  <c r="H3690" i="1"/>
  <c r="F3694" i="1"/>
  <c r="F3692" i="1"/>
  <c r="F3691" i="1"/>
  <c r="F3690" i="1"/>
  <c r="H3682" i="1"/>
  <c r="F3682" i="1"/>
  <c r="F3640" i="1"/>
  <c r="F3464" i="1"/>
  <c r="F2871" i="1"/>
  <c r="F1633" i="1"/>
  <c r="F1481" i="1"/>
  <c r="F1480" i="1"/>
  <c r="F1479" i="1"/>
  <c r="F1478" i="1"/>
  <c r="F930" i="1"/>
  <c r="F929" i="1"/>
  <c r="F626" i="1"/>
  <c r="F625" i="1"/>
  <c r="F477" i="1"/>
  <c r="F3680" i="1"/>
  <c r="F3679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7" i="1"/>
  <c r="F3646" i="1"/>
  <c r="F3638" i="1"/>
  <c r="F3637" i="1"/>
  <c r="F3633" i="1"/>
  <c r="F3499" i="1"/>
  <c r="F3498" i="1"/>
  <c r="F3497" i="1"/>
  <c r="F3496" i="1"/>
  <c r="F3495" i="1"/>
  <c r="F3494" i="1"/>
  <c r="F3493" i="1"/>
  <c r="F3492" i="1"/>
  <c r="F3490" i="1"/>
  <c r="F3469" i="1"/>
  <c r="F3468" i="1"/>
  <c r="F3301" i="1"/>
  <c r="F3300" i="1"/>
  <c r="F3299" i="1"/>
  <c r="F3298" i="1"/>
  <c r="F3297" i="1"/>
  <c r="F3296" i="1"/>
  <c r="F3087" i="1"/>
  <c r="F3086" i="1"/>
  <c r="F3085" i="1"/>
  <c r="F3084" i="1"/>
  <c r="F3083" i="1"/>
  <c r="F3082" i="1"/>
  <c r="F3466" i="1"/>
  <c r="F3463" i="1"/>
  <c r="F3462" i="1"/>
  <c r="F3460" i="1"/>
  <c r="F3459" i="1"/>
  <c r="F3458" i="1"/>
  <c r="F3457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5" i="1"/>
  <c r="F3254" i="1"/>
  <c r="F3253" i="1"/>
  <c r="F3252" i="1"/>
  <c r="F3251" i="1"/>
  <c r="F3250" i="1"/>
  <c r="F3249" i="1"/>
  <c r="F3248" i="1"/>
  <c r="F3247" i="1"/>
  <c r="F3246" i="1"/>
  <c r="F3245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8" i="1"/>
  <c r="F3026" i="1"/>
  <c r="F3024" i="1"/>
  <c r="F2870" i="1"/>
  <c r="F2869" i="1"/>
  <c r="F2868" i="1"/>
  <c r="F2867" i="1"/>
  <c r="F2866" i="1"/>
  <c r="F2865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315" i="1"/>
  <c r="F2314" i="1"/>
  <c r="F2313" i="1"/>
  <c r="F2312" i="1"/>
  <c r="F2311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316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1" i="1"/>
  <c r="F623" i="1"/>
  <c r="F622" i="1"/>
  <c r="F621" i="1"/>
  <c r="F620" i="1"/>
  <c r="F619" i="1"/>
  <c r="F618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476" i="1"/>
  <c r="F474" i="1"/>
  <c r="F473" i="1"/>
  <c r="F472" i="1"/>
  <c r="F471" i="1"/>
  <c r="F359" i="1"/>
  <c r="F358" i="1"/>
  <c r="F357" i="1"/>
  <c r="F356" i="1"/>
  <c r="F245" i="1"/>
  <c r="F243" i="1"/>
  <c r="F242" i="1"/>
  <c r="F241" i="1"/>
  <c r="F240" i="1"/>
  <c r="F130" i="1"/>
  <c r="F129" i="1"/>
  <c r="F128" i="1"/>
  <c r="F127" i="1"/>
  <c r="F126" i="1"/>
  <c r="F125" i="1"/>
  <c r="F124" i="1"/>
  <c r="F123" i="1"/>
  <c r="L245" i="1"/>
  <c r="L243" i="1"/>
  <c r="L3608" i="1"/>
  <c r="L2731" i="1"/>
  <c r="L3603" i="1"/>
  <c r="L3604" i="1"/>
  <c r="L1606" i="1"/>
  <c r="L3605" i="1"/>
  <c r="L1612" i="1"/>
  <c r="L1613" i="1"/>
  <c r="L1614" i="1"/>
  <c r="L1608" i="1"/>
  <c r="L1609" i="1"/>
  <c r="L1610" i="1"/>
  <c r="L2735" i="1"/>
  <c r="L3606" i="1"/>
  <c r="L3607" i="1"/>
  <c r="L3609" i="1"/>
  <c r="L2737" i="1"/>
  <c r="L2738" i="1"/>
  <c r="L2739" i="1"/>
  <c r="L3610" i="1"/>
  <c r="L3611" i="1"/>
  <c r="L3612" i="1"/>
  <c r="L1616" i="1"/>
  <c r="L2741" i="1"/>
  <c r="L3614" i="1"/>
  <c r="L3615" i="1"/>
  <c r="L3616" i="1"/>
  <c r="L1618" i="1"/>
  <c r="L2743" i="1"/>
  <c r="L1619" i="1"/>
  <c r="L3618" i="1"/>
  <c r="L1620" i="1"/>
  <c r="L1621" i="1"/>
  <c r="L2745" i="1"/>
  <c r="L2746" i="1"/>
  <c r="L3011" i="1"/>
  <c r="L3619" i="1"/>
  <c r="L3620" i="1"/>
  <c r="L1622" i="1"/>
  <c r="L2747" i="1"/>
  <c r="L3621" i="1"/>
  <c r="L1623" i="1"/>
  <c r="L3622" i="1"/>
  <c r="L1624" i="1"/>
  <c r="L1625" i="1"/>
  <c r="L2749" i="1"/>
  <c r="L2750" i="1"/>
  <c r="L3623" i="1"/>
  <c r="L3624" i="1"/>
  <c r="L3625" i="1"/>
  <c r="L3626" i="1"/>
  <c r="L3627" i="1"/>
  <c r="L3629" i="1"/>
  <c r="L3630" i="1"/>
  <c r="L2083" i="1"/>
  <c r="N3320" i="1"/>
  <c r="P3728" i="1"/>
  <c r="P3762" i="1"/>
  <c r="L1850" i="1"/>
  <c r="L3547" i="1"/>
  <c r="L3563" i="1"/>
  <c r="L3579" i="1"/>
  <c r="L3591" i="1"/>
  <c r="L3595" i="1"/>
  <c r="P3724" i="1"/>
  <c r="P3740" i="1"/>
  <c r="P3756" i="1"/>
  <c r="N2055" i="1"/>
  <c r="P3768" i="1"/>
  <c r="L1828" i="1"/>
  <c r="N1828" i="1"/>
  <c r="N2068" i="1"/>
  <c r="P3720" i="1"/>
  <c r="P3736" i="1"/>
  <c r="L2073" i="1"/>
  <c r="N1842" i="1"/>
  <c r="L2101" i="1"/>
  <c r="L2112" i="1"/>
  <c r="N2112" i="1"/>
  <c r="N2113" i="1"/>
  <c r="N2072" i="1"/>
  <c r="L2085" i="1"/>
  <c r="L1860" i="1"/>
  <c r="N1860" i="1"/>
  <c r="L3592" i="1"/>
  <c r="L3596" i="1"/>
  <c r="L2114" i="1"/>
  <c r="L1882" i="1"/>
  <c r="N1882" i="1"/>
  <c r="L1886" i="1"/>
  <c r="N1886" i="1"/>
  <c r="L2128" i="1"/>
  <c r="L1877" i="1"/>
  <c r="N2118" i="1"/>
  <c r="P3803" i="1"/>
  <c r="L3588" i="1"/>
  <c r="N2103" i="1"/>
  <c r="N1874" i="1"/>
  <c r="L2117" i="1"/>
  <c r="N2117" i="1"/>
  <c r="L2121" i="1"/>
  <c r="N2121" i="1"/>
  <c r="N1888" i="1"/>
  <c r="P3798" i="1"/>
  <c r="P3818" i="1"/>
  <c r="P3819" i="1"/>
  <c r="N1880" i="1"/>
  <c r="P3832" i="1"/>
  <c r="P3825" i="1"/>
  <c r="P3829" i="1"/>
  <c r="P3834" i="1"/>
  <c r="N3021" i="1"/>
  <c r="L2098" i="1"/>
  <c r="N2098" i="1"/>
  <c r="L2099" i="1"/>
  <c r="N2099" i="1"/>
  <c r="N1883" i="1"/>
  <c r="L1883" i="1"/>
  <c r="L1887" i="1"/>
  <c r="N1887" i="1"/>
  <c r="L2130" i="1"/>
  <c r="N1898" i="1"/>
  <c r="L1898" i="1"/>
  <c r="L1832" i="1"/>
  <c r="N1825" i="1"/>
  <c r="N2124" i="1"/>
  <c r="L2124" i="1"/>
  <c r="L2075" i="1"/>
  <c r="N2075" i="1"/>
  <c r="N1871" i="1"/>
  <c r="N2122" i="1"/>
  <c r="L2090" i="1"/>
  <c r="N1893" i="1"/>
  <c r="N1890" i="1"/>
  <c r="L2111" i="1"/>
  <c r="L1819" i="1"/>
  <c r="L1838" i="1"/>
  <c r="N1852" i="1"/>
  <c r="L2092" i="1"/>
  <c r="N2092" i="1"/>
  <c r="L2104" i="1"/>
  <c r="L1878" i="1"/>
  <c r="N2115" i="1"/>
  <c r="N1885" i="1"/>
  <c r="N1855" i="1"/>
  <c r="N1812" i="1"/>
  <c r="L1812" i="1"/>
  <c r="N1815" i="1"/>
  <c r="L2065" i="1"/>
  <c r="N2065" i="1"/>
  <c r="N1830" i="1"/>
  <c r="L1830" i="1"/>
  <c r="N1872" i="1"/>
  <c r="L1872" i="1"/>
  <c r="N2064" i="1"/>
  <c r="L2064" i="1"/>
  <c r="L2100" i="1"/>
  <c r="N2100" i="1"/>
  <c r="N2106" i="1"/>
  <c r="L2106" i="1"/>
  <c r="L1516" i="1"/>
  <c r="L1545" i="1"/>
  <c r="L1553" i="1"/>
  <c r="L1561" i="1"/>
  <c r="L2637" i="1"/>
  <c r="L2670" i="1"/>
  <c r="L2674" i="1"/>
  <c r="L2686" i="1"/>
  <c r="L2690" i="1"/>
  <c r="L2694" i="1"/>
  <c r="L2706" i="1"/>
  <c r="L2710" i="1"/>
  <c r="L2714" i="1"/>
  <c r="L2718" i="1"/>
  <c r="L2722" i="1"/>
  <c r="L2726" i="1"/>
  <c r="L2740" i="1"/>
  <c r="N2091" i="1"/>
  <c r="L2736" i="1"/>
  <c r="L2730" i="1"/>
  <c r="L2051" i="1"/>
  <c r="L2054" i="1"/>
  <c r="N2054" i="1"/>
  <c r="L2702" i="1"/>
  <c r="L1848" i="1"/>
  <c r="N2096" i="1"/>
  <c r="N2108" i="1"/>
  <c r="N1879" i="1"/>
  <c r="N1884" i="1"/>
  <c r="L1884" i="1"/>
  <c r="L2950" i="1"/>
  <c r="L2088" i="1"/>
  <c r="N2088" i="1"/>
  <c r="L1557" i="1"/>
  <c r="L1565" i="1"/>
  <c r="L2641" i="1"/>
  <c r="L2678" i="1"/>
  <c r="L2698" i="1"/>
  <c r="N2961" i="1"/>
  <c r="L2748" i="1"/>
  <c r="L2946" i="1"/>
  <c r="L1858" i="1"/>
  <c r="N1858" i="1"/>
  <c r="N1861" i="1"/>
  <c r="L1861" i="1"/>
  <c r="L2109" i="1"/>
  <c r="N2109" i="1"/>
  <c r="N2059" i="1"/>
  <c r="L1826" i="1"/>
  <c r="L1834" i="1"/>
  <c r="L1837" i="1"/>
  <c r="L2093" i="1"/>
  <c r="L2107" i="1"/>
  <c r="N2107" i="1"/>
  <c r="L1873" i="1"/>
  <c r="L1875" i="1"/>
  <c r="N1875" i="1"/>
  <c r="N2067" i="1"/>
  <c r="L2086" i="1"/>
  <c r="N1857" i="1"/>
  <c r="N2097" i="1"/>
  <c r="L1889" i="1"/>
  <c r="N1889" i="1"/>
  <c r="L1897" i="1"/>
  <c r="N1897" i="1"/>
  <c r="L2135" i="1"/>
  <c r="N2135" i="1"/>
  <c r="N1881" i="1"/>
  <c r="L1845" i="1"/>
  <c r="L2116" i="1"/>
  <c r="L2094" i="1"/>
  <c r="L2087" i="1"/>
  <c r="N1817" i="1"/>
  <c r="L3509" i="1"/>
  <c r="N1839" i="1"/>
  <c r="N1892" i="1"/>
  <c r="L1892" i="1"/>
  <c r="N1896" i="1"/>
  <c r="L1896" i="1"/>
  <c r="L1813" i="1"/>
  <c r="N1841" i="1"/>
  <c r="N1856" i="1"/>
  <c r="L1856" i="1"/>
  <c r="N1865" i="1"/>
  <c r="L1865" i="1"/>
  <c r="L2123" i="1"/>
  <c r="N2123" i="1"/>
  <c r="N2119" i="1"/>
  <c r="N1869" i="1"/>
  <c r="L1868" i="1"/>
  <c r="N1868" i="1"/>
  <c r="N1891" i="1"/>
  <c r="L1891" i="1"/>
  <c r="N2132" i="1"/>
  <c r="L2132" i="1"/>
  <c r="L2138" i="1"/>
  <c r="N2138" i="1"/>
  <c r="L1859" i="1"/>
  <c r="L1867" i="1"/>
  <c r="N2637" i="1"/>
  <c r="N3122" i="1"/>
  <c r="L2084" i="1"/>
  <c r="N2084" i="1"/>
  <c r="L2089" i="1"/>
  <c r="N2089" i="1"/>
  <c r="L2938" i="1"/>
  <c r="L1835" i="1"/>
  <c r="N2063" i="1"/>
  <c r="N2066" i="1"/>
  <c r="L2066" i="1"/>
  <c r="N1833" i="1"/>
  <c r="L1833" i="1"/>
  <c r="L1844" i="1"/>
  <c r="N1844" i="1"/>
  <c r="N2061" i="1"/>
  <c r="L2061" i="1"/>
  <c r="N1847" i="1"/>
  <c r="L1849" i="1"/>
  <c r="N1849" i="1"/>
  <c r="L1866" i="1"/>
  <c r="N1866" i="1"/>
  <c r="L2078" i="1"/>
  <c r="N2078" i="1"/>
  <c r="N1863" i="1"/>
  <c r="L1863" i="1"/>
  <c r="L2131" i="1"/>
  <c r="N2131" i="1"/>
  <c r="L2127" i="1"/>
  <c r="N2127" i="1"/>
  <c r="N2126" i="1"/>
  <c r="L2126" i="1"/>
  <c r="L2137" i="1"/>
  <c r="N2134" i="1"/>
  <c r="L2134" i="1"/>
  <c r="L1895" i="1"/>
  <c r="N1895" i="1"/>
  <c r="J971" i="1" l="1"/>
  <c r="J3128" i="1"/>
  <c r="J2645" i="1"/>
  <c r="L3567" i="1"/>
  <c r="N1822" i="1"/>
  <c r="L3559" i="1"/>
  <c r="L3570" i="1"/>
  <c r="L2070" i="1"/>
  <c r="N2081" i="1"/>
  <c r="P3730" i="1"/>
  <c r="P3767" i="1"/>
  <c r="L1836" i="1"/>
  <c r="N1836" i="1"/>
  <c r="L1862" i="1"/>
  <c r="N1862" i="1"/>
  <c r="J3342" i="1"/>
  <c r="L2744" i="1"/>
  <c r="L2682" i="1"/>
  <c r="L2080" i="1"/>
  <c r="L2050" i="1"/>
  <c r="N2077" i="1"/>
  <c r="N1843" i="1"/>
  <c r="P3727" i="1"/>
  <c r="P3735" i="1"/>
  <c r="P3737" i="1"/>
  <c r="P3748" i="1"/>
  <c r="P3757" i="1"/>
  <c r="L2052" i="1"/>
  <c r="L2058" i="1"/>
  <c r="N2058" i="1"/>
  <c r="N2069" i="1"/>
  <c r="L2069" i="1"/>
  <c r="L1840" i="1"/>
  <c r="N1840" i="1"/>
  <c r="L1846" i="1"/>
  <c r="N1846" i="1"/>
  <c r="L2105" i="1"/>
  <c r="N2105" i="1"/>
  <c r="N3509" i="1"/>
  <c r="N3510" i="1" s="1"/>
  <c r="N3511" i="1" s="1"/>
  <c r="N3512" i="1" s="1"/>
  <c r="N3513" i="1" s="1"/>
  <c r="N3514" i="1" s="1"/>
  <c r="N3515" i="1" s="1"/>
  <c r="N3516" i="1" s="1"/>
  <c r="N3517" i="1" s="1"/>
  <c r="N3518" i="1" s="1"/>
  <c r="N3519" i="1" s="1"/>
  <c r="N3520" i="1" s="1"/>
  <c r="N3521" i="1" s="1"/>
  <c r="N3522" i="1" s="1"/>
  <c r="N3523" i="1" s="1"/>
  <c r="N3524" i="1" s="1"/>
  <c r="N3525" i="1" s="1"/>
  <c r="N3526" i="1" s="1"/>
  <c r="N3527" i="1" s="1"/>
  <c r="N3528" i="1" s="1"/>
  <c r="N3529" i="1" s="1"/>
  <c r="N3530" i="1" s="1"/>
  <c r="N3531" i="1" s="1"/>
  <c r="N3532" i="1" s="1"/>
  <c r="N3533" i="1" s="1"/>
  <c r="N3534" i="1" s="1"/>
  <c r="N3535" i="1" s="1"/>
  <c r="N3536" i="1" s="1"/>
  <c r="N3537" i="1" s="1"/>
  <c r="N3538" i="1" s="1"/>
  <c r="N3539" i="1" s="1"/>
  <c r="N3540" i="1" s="1"/>
  <c r="N3541" i="1" s="1"/>
  <c r="N3542" i="1" s="1"/>
  <c r="N3543" i="1" s="1"/>
  <c r="N3544" i="1" s="1"/>
  <c r="N3545" i="1" s="1"/>
  <c r="N3546" i="1" s="1"/>
  <c r="N3547" i="1" s="1"/>
  <c r="N3548" i="1" s="1"/>
  <c r="N3549" i="1" s="1"/>
  <c r="N3550" i="1" s="1"/>
  <c r="N3551" i="1" s="1"/>
  <c r="N3552" i="1" s="1"/>
  <c r="N3553" i="1" s="1"/>
  <c r="N3554" i="1" s="1"/>
  <c r="N3555" i="1" s="1"/>
  <c r="N3556" i="1" s="1"/>
  <c r="N3557" i="1" s="1"/>
  <c r="N3558" i="1" s="1"/>
  <c r="N3559" i="1" s="1"/>
  <c r="N3560" i="1" s="1"/>
  <c r="N3561" i="1" s="1"/>
  <c r="N3562" i="1" s="1"/>
  <c r="N3563" i="1" s="1"/>
  <c r="N3564" i="1" s="1"/>
  <c r="N3565" i="1" s="1"/>
  <c r="N3566" i="1" s="1"/>
  <c r="N3567" i="1" s="1"/>
  <c r="N3568" i="1" s="1"/>
  <c r="N3569" i="1" s="1"/>
  <c r="N3570" i="1" s="1"/>
  <c r="N3571" i="1" s="1"/>
  <c r="N3572" i="1" s="1"/>
  <c r="N3573" i="1" s="1"/>
  <c r="N3574" i="1" s="1"/>
  <c r="N3575" i="1" s="1"/>
  <c r="N3576" i="1" s="1"/>
  <c r="N3577" i="1" s="1"/>
  <c r="N3578" i="1" s="1"/>
  <c r="N3579" i="1" s="1"/>
  <c r="N3580" i="1" s="1"/>
  <c r="N3581" i="1" s="1"/>
  <c r="N3582" i="1" s="1"/>
  <c r="N3583" i="1" s="1"/>
  <c r="N3584" i="1" s="1"/>
  <c r="N3585" i="1" s="1"/>
  <c r="N3586" i="1" s="1"/>
  <c r="N3587" i="1" s="1"/>
  <c r="N3588" i="1" s="1"/>
  <c r="N3589" i="1" s="1"/>
  <c r="N3590" i="1" s="1"/>
  <c r="N3591" i="1" s="1"/>
  <c r="N3592" i="1" s="1"/>
  <c r="N3593" i="1" s="1"/>
  <c r="N3594" i="1" s="1"/>
  <c r="N3595" i="1" s="1"/>
  <c r="N3596" i="1" s="1"/>
  <c r="N3597" i="1" s="1"/>
  <c r="N3598" i="1" s="1"/>
  <c r="N3599" i="1" s="1"/>
  <c r="N3600" i="1" s="1"/>
  <c r="N3601" i="1" s="1"/>
  <c r="N3602" i="1" s="1"/>
  <c r="N3603" i="1" s="1"/>
  <c r="N3604" i="1" s="1"/>
  <c r="N3605" i="1" s="1"/>
  <c r="N3606" i="1" s="1"/>
  <c r="N3607" i="1" s="1"/>
  <c r="N3608" i="1" s="1"/>
  <c r="N3609" i="1" s="1"/>
  <c r="N3610" i="1" s="1"/>
  <c r="N3611" i="1" s="1"/>
  <c r="N3612" i="1" s="1"/>
  <c r="N3613" i="1" s="1"/>
  <c r="N3614" i="1" s="1"/>
  <c r="N3615" i="1" s="1"/>
  <c r="N3616" i="1" s="1"/>
  <c r="N3617" i="1" s="1"/>
  <c r="N3618" i="1" s="1"/>
  <c r="N3619" i="1" s="1"/>
  <c r="N3620" i="1" s="1"/>
  <c r="N3621" i="1" s="1"/>
  <c r="N3622" i="1" s="1"/>
  <c r="N3623" i="1" s="1"/>
  <c r="N3624" i="1" s="1"/>
  <c r="N3625" i="1" s="1"/>
  <c r="N3626" i="1" s="1"/>
  <c r="N3627" i="1" s="1"/>
  <c r="N3628" i="1" s="1"/>
  <c r="N3629" i="1" s="1"/>
  <c r="N3630" i="1" s="1"/>
  <c r="L3542" i="1"/>
  <c r="L3553" i="1"/>
  <c r="L2102" i="1"/>
  <c r="N2102" i="1"/>
  <c r="L3573" i="1"/>
  <c r="J2358" i="1"/>
  <c r="L1821" i="1"/>
  <c r="N2905" i="1"/>
  <c r="N2906" i="1" s="1"/>
  <c r="N2907" i="1" s="1"/>
  <c r="N2908" i="1" s="1"/>
  <c r="N2909" i="1" s="1"/>
  <c r="N2910" i="1" s="1"/>
  <c r="N2911" i="1" s="1"/>
  <c r="N2912" i="1" s="1"/>
  <c r="N2913" i="1" s="1"/>
  <c r="N2914" i="1" s="1"/>
  <c r="N2915" i="1" s="1"/>
  <c r="N2916" i="1" s="1"/>
  <c r="N2917" i="1" s="1"/>
  <c r="N2918" i="1" s="1"/>
  <c r="N2919" i="1" s="1"/>
  <c r="N2920" i="1" s="1"/>
  <c r="N2921" i="1" s="1"/>
  <c r="N2922" i="1" s="1"/>
  <c r="N2923" i="1" s="1"/>
  <c r="N2924" i="1" s="1"/>
  <c r="N2925" i="1" s="1"/>
  <c r="N2926" i="1" s="1"/>
  <c r="N2927" i="1" s="1"/>
  <c r="N2928" i="1" s="1"/>
  <c r="N2929" i="1" s="1"/>
  <c r="N2930" i="1" s="1"/>
  <c r="N2931" i="1" s="1"/>
  <c r="N2932" i="1" s="1"/>
  <c r="N2933" i="1" s="1"/>
  <c r="N2934" i="1" s="1"/>
  <c r="N2935" i="1" s="1"/>
  <c r="N2936" i="1" s="1"/>
  <c r="N2937" i="1" s="1"/>
  <c r="N2938" i="1" s="1"/>
  <c r="N2939" i="1" s="1"/>
  <c r="N2940" i="1" s="1"/>
  <c r="N2941" i="1" s="1"/>
  <c r="N2942" i="1" s="1"/>
  <c r="N2943" i="1" s="1"/>
  <c r="N2944" i="1" s="1"/>
  <c r="N2945" i="1" s="1"/>
  <c r="N2946" i="1" s="1"/>
  <c r="N2947" i="1" s="1"/>
  <c r="N2948" i="1" s="1"/>
  <c r="N2949" i="1" s="1"/>
  <c r="N2950" i="1" s="1"/>
  <c r="N2951" i="1" s="1"/>
  <c r="N2952" i="1" s="1"/>
  <c r="N2953" i="1" s="1"/>
  <c r="N2638" i="1"/>
  <c r="N2639" i="1" s="1"/>
  <c r="N2640" i="1" s="1"/>
  <c r="N2641" i="1" s="1"/>
  <c r="N2642" i="1" s="1"/>
  <c r="N2643" i="1" s="1"/>
  <c r="N2644" i="1" s="1"/>
  <c r="N2645" i="1" s="1"/>
  <c r="N2646" i="1" s="1"/>
  <c r="N2647" i="1" s="1"/>
  <c r="N2648" i="1" s="1"/>
  <c r="N2649" i="1" s="1"/>
  <c r="N2650" i="1" s="1"/>
  <c r="N2651" i="1" s="1"/>
  <c r="N2652" i="1" s="1"/>
  <c r="N2653" i="1" s="1"/>
  <c r="N2654" i="1" s="1"/>
  <c r="N2655" i="1" s="1"/>
  <c r="N2656" i="1" s="1"/>
  <c r="N2657" i="1" s="1"/>
  <c r="N2658" i="1" s="1"/>
  <c r="N2659" i="1" s="1"/>
  <c r="N2660" i="1" s="1"/>
  <c r="N2661" i="1" s="1"/>
  <c r="N2662" i="1" s="1"/>
  <c r="N2663" i="1" s="1"/>
  <c r="N2664" i="1" s="1"/>
  <c r="N2665" i="1" s="1"/>
  <c r="N2666" i="1" s="1"/>
  <c r="N2667" i="1" s="1"/>
  <c r="N2668" i="1" s="1"/>
  <c r="N2669" i="1" s="1"/>
  <c r="N2670" i="1" s="1"/>
  <c r="N2671" i="1" s="1"/>
  <c r="N2672" i="1" s="1"/>
  <c r="N2673" i="1" s="1"/>
  <c r="N2674" i="1" s="1"/>
  <c r="N2675" i="1" s="1"/>
  <c r="N2676" i="1" s="1"/>
  <c r="N2677" i="1" s="1"/>
  <c r="N2678" i="1" s="1"/>
  <c r="N2679" i="1" s="1"/>
  <c r="N2680" i="1" s="1"/>
  <c r="N2681" i="1" s="1"/>
  <c r="N2682" i="1" s="1"/>
  <c r="N2683" i="1" s="1"/>
  <c r="N2684" i="1" s="1"/>
  <c r="N2685" i="1" s="1"/>
  <c r="N2686" i="1" s="1"/>
  <c r="N2687" i="1" s="1"/>
  <c r="N2688" i="1" s="1"/>
  <c r="N2689" i="1" s="1"/>
  <c r="N2690" i="1" s="1"/>
  <c r="N2691" i="1" s="1"/>
  <c r="N2692" i="1" s="1"/>
  <c r="N2693" i="1" s="1"/>
  <c r="N2694" i="1" s="1"/>
  <c r="N2695" i="1" s="1"/>
  <c r="N2696" i="1" s="1"/>
  <c r="N2697" i="1" s="1"/>
  <c r="N2698" i="1" s="1"/>
  <c r="N2699" i="1" s="1"/>
  <c r="N2700" i="1" s="1"/>
  <c r="N2701" i="1" s="1"/>
  <c r="N2702" i="1" s="1"/>
  <c r="N2703" i="1" s="1"/>
  <c r="N2704" i="1" s="1"/>
  <c r="N2705" i="1" s="1"/>
  <c r="N2706" i="1" s="1"/>
  <c r="N2707" i="1" s="1"/>
  <c r="N2708" i="1" s="1"/>
  <c r="N2709" i="1" s="1"/>
  <c r="N2710" i="1" s="1"/>
  <c r="N2711" i="1" s="1"/>
  <c r="N2712" i="1" s="1"/>
  <c r="N2713" i="1" s="1"/>
  <c r="N2714" i="1" s="1"/>
  <c r="N2715" i="1" s="1"/>
  <c r="N2716" i="1" s="1"/>
  <c r="N2717" i="1" s="1"/>
  <c r="N2718" i="1" s="1"/>
  <c r="N2719" i="1" s="1"/>
  <c r="N2720" i="1" s="1"/>
  <c r="N2721" i="1" s="1"/>
  <c r="N2722" i="1" s="1"/>
  <c r="N2723" i="1" s="1"/>
  <c r="N2724" i="1" s="1"/>
  <c r="N2725" i="1" s="1"/>
  <c r="N2726" i="1" s="1"/>
  <c r="N2727" i="1" s="1"/>
  <c r="N2728" i="1" s="1"/>
  <c r="N2729" i="1" s="1"/>
  <c r="N2730" i="1" s="1"/>
  <c r="N2731" i="1" s="1"/>
  <c r="N2732" i="1" s="1"/>
  <c r="N2735" i="1" s="1"/>
  <c r="N2736" i="1" s="1"/>
  <c r="N2737" i="1" s="1"/>
  <c r="N2738" i="1" s="1"/>
  <c r="N2739" i="1" s="1"/>
  <c r="N2740" i="1" s="1"/>
  <c r="N2741" i="1" s="1"/>
  <c r="N2742" i="1" s="1"/>
  <c r="N2743" i="1" s="1"/>
  <c r="N2744" i="1" s="1"/>
  <c r="N2745" i="1" s="1"/>
  <c r="N2746" i="1" s="1"/>
  <c r="N2747" i="1" s="1"/>
  <c r="N2748" i="1" s="1"/>
  <c r="N2749" i="1" s="1"/>
  <c r="N2750" i="1" s="1"/>
  <c r="N2751" i="1" s="1"/>
  <c r="N2752" i="1" s="1"/>
  <c r="N2753" i="1" s="1"/>
  <c r="N2754" i="1" s="1"/>
  <c r="N2755" i="1" s="1"/>
  <c r="N2756" i="1" s="1"/>
  <c r="N1851" i="1"/>
  <c r="N1818" i="1"/>
  <c r="L3602" i="1"/>
  <c r="P3781" i="1"/>
  <c r="N1854" i="1"/>
  <c r="L1854" i="1"/>
  <c r="L3576" i="1"/>
  <c r="P3784" i="1"/>
  <c r="P3812" i="1"/>
  <c r="P3817" i="1"/>
  <c r="L3544" i="1"/>
  <c r="L3556" i="1"/>
  <c r="L3599" i="1"/>
  <c r="P3813" i="1"/>
  <c r="L3555" i="1"/>
  <c r="L3585" i="1"/>
  <c r="L3589" i="1"/>
  <c r="L3010" i="1"/>
  <c r="N3010" i="1"/>
  <c r="N3011" i="1" s="1"/>
  <c r="N1511" i="1"/>
  <c r="N1512" i="1" s="1"/>
  <c r="N1513" i="1" s="1"/>
  <c r="N1514" i="1" s="1"/>
  <c r="N1515" i="1" s="1"/>
  <c r="N1516" i="1" s="1"/>
  <c r="N1517" i="1" s="1"/>
  <c r="N1518" i="1" s="1"/>
  <c r="N1519" i="1" s="1"/>
  <c r="N1520" i="1" s="1"/>
  <c r="N1521" i="1" s="1"/>
  <c r="N1522" i="1" s="1"/>
  <c r="N1523" i="1" s="1"/>
  <c r="N1524" i="1" s="1"/>
  <c r="N1525" i="1" s="1"/>
  <c r="N1526" i="1" s="1"/>
  <c r="N1527" i="1" s="1"/>
  <c r="N1528" i="1" s="1"/>
  <c r="N1529" i="1" s="1"/>
  <c r="N1530" i="1" s="1"/>
  <c r="N1531" i="1" s="1"/>
  <c r="N1532" i="1" s="1"/>
  <c r="N1533" i="1" s="1"/>
  <c r="N1534" i="1" s="1"/>
  <c r="N1535" i="1" s="1"/>
  <c r="N1536" i="1" s="1"/>
  <c r="N1537" i="1" s="1"/>
  <c r="N1538" i="1" s="1"/>
  <c r="N1539" i="1" s="1"/>
  <c r="N1540" i="1" s="1"/>
  <c r="N1541" i="1" s="1"/>
  <c r="N1542" i="1" s="1"/>
  <c r="N1543" i="1" s="1"/>
  <c r="N1544" i="1" s="1"/>
  <c r="N1545" i="1" s="1"/>
  <c r="N1546" i="1" s="1"/>
  <c r="N1547" i="1" s="1"/>
  <c r="N1548" i="1" s="1"/>
  <c r="N1549" i="1" s="1"/>
  <c r="N1550" i="1" s="1"/>
  <c r="N1551" i="1" s="1"/>
  <c r="N1552" i="1" s="1"/>
  <c r="N1553" i="1" s="1"/>
  <c r="N1554" i="1" s="1"/>
  <c r="N1555" i="1" s="1"/>
  <c r="N1556" i="1" s="1"/>
  <c r="N1557" i="1" s="1"/>
  <c r="N1558" i="1" s="1"/>
  <c r="N1559" i="1" s="1"/>
  <c r="N1560" i="1" s="1"/>
  <c r="N1561" i="1" s="1"/>
  <c r="N1562" i="1" s="1"/>
  <c r="N1563" i="1" s="1"/>
  <c r="N1564" i="1" s="1"/>
  <c r="N1565" i="1" s="1"/>
  <c r="N1566" i="1" s="1"/>
  <c r="N1567" i="1" s="1"/>
  <c r="N1568" i="1" s="1"/>
  <c r="N1569" i="1" s="1"/>
  <c r="N1570" i="1" s="1"/>
  <c r="N1571" i="1" s="1"/>
  <c r="N1572" i="1" s="1"/>
  <c r="N1573" i="1" s="1"/>
  <c r="N1574" i="1" s="1"/>
  <c r="N1575" i="1" s="1"/>
  <c r="N1576" i="1" s="1"/>
  <c r="N1577" i="1" s="1"/>
  <c r="N1578" i="1" s="1"/>
  <c r="N1579" i="1" s="1"/>
  <c r="N1580" i="1" s="1"/>
  <c r="N1581" i="1" s="1"/>
  <c r="N1582" i="1" s="1"/>
  <c r="N1583" i="1" s="1"/>
  <c r="N1584" i="1" s="1"/>
  <c r="N1585" i="1" s="1"/>
  <c r="N1586" i="1" s="1"/>
  <c r="N1587" i="1" s="1"/>
  <c r="N1588" i="1" s="1"/>
  <c r="N1589" i="1" s="1"/>
  <c r="N1590" i="1" s="1"/>
  <c r="N1591" i="1" s="1"/>
  <c r="N1592" i="1" s="1"/>
  <c r="N1593" i="1" s="1"/>
  <c r="N1594" i="1" s="1"/>
  <c r="N1595" i="1" s="1"/>
  <c r="N1596" i="1" s="1"/>
  <c r="N1597" i="1" s="1"/>
  <c r="N1598" i="1" s="1"/>
  <c r="N1599" i="1" s="1"/>
  <c r="N1600" i="1" s="1"/>
  <c r="N1601" i="1" s="1"/>
  <c r="N1602" i="1" s="1"/>
  <c r="N1603" i="1" s="1"/>
  <c r="N1604" i="1" s="1"/>
  <c r="N1605" i="1" s="1"/>
  <c r="N1606" i="1" s="1"/>
  <c r="N1607" i="1" s="1"/>
  <c r="N1608" i="1" s="1"/>
  <c r="N1609" i="1" s="1"/>
  <c r="N1610" i="1" s="1"/>
  <c r="N1611" i="1" s="1"/>
  <c r="N1612" i="1" s="1"/>
  <c r="N1613" i="1" s="1"/>
  <c r="N1614" i="1" s="1"/>
  <c r="N1615" i="1" s="1"/>
  <c r="N1616" i="1" s="1"/>
  <c r="N1617" i="1" s="1"/>
  <c r="N1618" i="1" s="1"/>
  <c r="N1619" i="1" s="1"/>
  <c r="N1620" i="1" s="1"/>
  <c r="N1621" i="1" s="1"/>
  <c r="N1622" i="1" s="1"/>
  <c r="N1623" i="1" s="1"/>
  <c r="N1624" i="1" s="1"/>
  <c r="N1625" i="1" s="1"/>
  <c r="N1626" i="1" s="1"/>
  <c r="N1627" i="1" s="1"/>
  <c r="N1628" i="1" s="1"/>
  <c r="N1629" i="1" s="1"/>
  <c r="N1630" i="1" s="1"/>
  <c r="N1631" i="1" s="1"/>
  <c r="L1576" i="1"/>
  <c r="L1588" i="1"/>
  <c r="L1596" i="1"/>
  <c r="L1615" i="1"/>
  <c r="L1629" i="1"/>
  <c r="L1554" i="1"/>
  <c r="L1573" i="1"/>
  <c r="L1585" i="1"/>
  <c r="L1601" i="1"/>
  <c r="L1517" i="1"/>
  <c r="L1630" i="1"/>
  <c r="L1628" i="1"/>
</calcChain>
</file>

<file path=xl/sharedStrings.xml><?xml version="1.0" encoding="utf-8"?>
<sst xmlns="http://schemas.openxmlformats.org/spreadsheetml/2006/main" count="3552" uniqueCount="209">
  <si>
    <t>Water and Oil Levels</t>
  </si>
  <si>
    <t>PROVISIONAL DATA SUBJECT TO REVISION</t>
  </si>
  <si>
    <t>fielname:  wl900s.xls</t>
  </si>
  <si>
    <t>Explanation of abbreviations:  m, meters; O/L, oil level; W/L, water level; BMP, Below Measuring Point; BLS, Below Land Surface; Elev., Elevation</t>
  </si>
  <si>
    <t>Hold</t>
  </si>
  <si>
    <t>Cut</t>
  </si>
  <si>
    <t>W/L BMP</t>
  </si>
  <si>
    <t>O/L BMP</t>
  </si>
  <si>
    <t>MP Elev.</t>
  </si>
  <si>
    <t>W/L Elev.</t>
  </si>
  <si>
    <t>O/L Elev.</t>
  </si>
  <si>
    <t>W/L Depth</t>
  </si>
  <si>
    <t>O/L Depth</t>
  </si>
  <si>
    <t>Site</t>
  </si>
  <si>
    <t>Date</t>
  </si>
  <si>
    <t>(feet)</t>
  </si>
  <si>
    <t>(meters)</t>
  </si>
  <si>
    <t>Remarks</t>
  </si>
  <si>
    <t>BLS (m)</t>
  </si>
  <si>
    <t>Well depth from MP 31.15</t>
  </si>
  <si>
    <t>Data set: Ken</t>
  </si>
  <si>
    <t>T omega=25.68</t>
  </si>
  <si>
    <t>Well depth from MP 33.55</t>
  </si>
  <si>
    <t>(+ 0.58 ft )</t>
  </si>
  <si>
    <t>Data Set: Ken</t>
  </si>
  <si>
    <t>Well depth from MP 34.95</t>
  </si>
  <si>
    <t>Well depth from MP 28.00'</t>
  </si>
  <si>
    <t>Well depth from MP 29.40'</t>
  </si>
  <si>
    <t>question hold &amp; cut</t>
  </si>
  <si>
    <t>Data Set:Ken</t>
  </si>
  <si>
    <t>Data Error??? Graph 37 no hold &amp; cut</t>
  </si>
  <si>
    <t xml:space="preserve">  no hold &amp; cut</t>
  </si>
  <si>
    <t>Dara Error??? Graph 38</t>
  </si>
  <si>
    <t>Well depth from MP 30.750'</t>
  </si>
  <si>
    <t>925A</t>
  </si>
  <si>
    <t>Depth from MP 37.50'</t>
  </si>
  <si>
    <t>data set:ken</t>
  </si>
  <si>
    <t>925B</t>
  </si>
  <si>
    <t>925C</t>
  </si>
  <si>
    <t>Depth below MP 40.20'</t>
  </si>
  <si>
    <t>925D</t>
  </si>
  <si>
    <t>Well depth from MP 34.450'</t>
  </si>
  <si>
    <t>Well depth from MP 29.00'</t>
  </si>
  <si>
    <t>954A</t>
  </si>
  <si>
    <t>954B</t>
  </si>
  <si>
    <t>955A</t>
  </si>
  <si>
    <t>955B</t>
  </si>
  <si>
    <t>957A</t>
  </si>
  <si>
    <t>957B</t>
  </si>
  <si>
    <t xml:space="preserve"> trace of oil</t>
  </si>
  <si>
    <t>no oil</t>
  </si>
  <si>
    <t>MP elev from OFR 93-496</t>
  </si>
  <si>
    <t>Used 1.213 mp to LSD</t>
  </si>
  <si>
    <t>"</t>
  </si>
  <si>
    <t>Used 1.116 mp to LSD</t>
  </si>
  <si>
    <t>825B</t>
  </si>
  <si>
    <t>No Oil/just gunk</t>
  </si>
  <si>
    <t>No oil</t>
  </si>
  <si>
    <t>Gunk</t>
  </si>
  <si>
    <t>Oil</t>
  </si>
  <si>
    <t>thickness (m)</t>
  </si>
  <si>
    <t>erratic</t>
  </si>
  <si>
    <t>oil skim</t>
  </si>
  <si>
    <t>Questionable?</t>
  </si>
  <si>
    <t>Oil in well</t>
  </si>
  <si>
    <t>ck w/steel tape</t>
  </si>
  <si>
    <t>used steel tape</t>
  </si>
  <si>
    <t>stuff in well or bott.</t>
  </si>
  <si>
    <t>Used steel tape</t>
  </si>
  <si>
    <t>steel tape</t>
  </si>
  <si>
    <t>steel tape/on bott.</t>
  </si>
  <si>
    <t>None</t>
  </si>
  <si>
    <t>on bott.</t>
  </si>
  <si>
    <t>DL=31.42 reset</t>
  </si>
  <si>
    <t>DL=31.73 reset</t>
  </si>
  <si>
    <t>DL= 31.66 OK</t>
  </si>
  <si>
    <t>.002 crud on ws</t>
  </si>
  <si>
    <t>DL= 31.42 OK</t>
  </si>
  <si>
    <t>DL= 31.35 OK</t>
  </si>
  <si>
    <t>Etape w/-.04 corr.</t>
  </si>
  <si>
    <t>Etape w/-.03 corr.</t>
  </si>
  <si>
    <t>DL= 30.64 OK</t>
  </si>
  <si>
    <t>DL= 30.63 OK</t>
  </si>
  <si>
    <t>DL= 30.91 OK</t>
  </si>
  <si>
    <t>DL= 31.13 OK</t>
  </si>
  <si>
    <t>well broke off by logging, converted to LSD</t>
  </si>
  <si>
    <t>DL= 31.24 OK</t>
  </si>
  <si>
    <t>DL= 31.308 OK</t>
  </si>
  <si>
    <t>Fixed broken well; 1.0ft stickup</t>
  </si>
  <si>
    <t>Stickup= 0.37m</t>
  </si>
  <si>
    <t>New stickup= 0.305m</t>
  </si>
  <si>
    <t>DL= 31.36 OK</t>
  </si>
  <si>
    <t>DL= 31.456 OK</t>
  </si>
  <si>
    <t>DL= 31.56 OK</t>
  </si>
  <si>
    <t>DL= 31.61 OK</t>
  </si>
  <si>
    <t>DL= 31.10 OK</t>
  </si>
  <si>
    <t>DL= 30.98 OK</t>
  </si>
  <si>
    <t>DL= 31.04 OK</t>
  </si>
  <si>
    <t>DL= -1.45 reset</t>
  </si>
  <si>
    <t>DL= 33.10 reset</t>
  </si>
  <si>
    <t>DL= 31.70 OK</t>
  </si>
  <si>
    <t>skipped</t>
  </si>
  <si>
    <t>DL= 31.76 reset</t>
  </si>
  <si>
    <t>DL= 31.75 reset</t>
  </si>
  <si>
    <t>Etape W/-.04 corr.</t>
  </si>
  <si>
    <t>Etape W/-.03 corr.</t>
  </si>
  <si>
    <t>DL= 31.85 OK</t>
  </si>
  <si>
    <t>DL= 31.95 OK</t>
  </si>
  <si>
    <t>DL= 32.02 OK</t>
  </si>
  <si>
    <t>DL= 31.97 OK</t>
  </si>
  <si>
    <t>DL= 31.74 OK</t>
  </si>
  <si>
    <t>moist sand@26.42</t>
  </si>
  <si>
    <t>Etape w/-.02 corr.</t>
  </si>
  <si>
    <t>DL= 31.48 OK</t>
  </si>
  <si>
    <t>DL= 31.69 OK</t>
  </si>
  <si>
    <t>DL= 31.77 OK</t>
  </si>
  <si>
    <t>Etape W/-.02 corr.</t>
  </si>
  <si>
    <t>moist sand@26.43</t>
  </si>
  <si>
    <t>Etape w/-.01 corr.</t>
  </si>
  <si>
    <t>DL= 31.49 OK</t>
  </si>
  <si>
    <t>DL= 31.52 OK</t>
  </si>
  <si>
    <t>Etape W/-.01 corr.</t>
  </si>
  <si>
    <t>moist sand@26.6</t>
  </si>
  <si>
    <t>moist sand@26.26</t>
  </si>
  <si>
    <t>moist sand@26.3</t>
  </si>
  <si>
    <t>Couldn't find well</t>
  </si>
  <si>
    <t>moist sand@26.32</t>
  </si>
  <si>
    <t>moist sand@26.52</t>
  </si>
  <si>
    <t>moist sand@26.40</t>
  </si>
  <si>
    <t>moist sand@26.53</t>
  </si>
  <si>
    <t>Missing data = probe malfunction</t>
  </si>
  <si>
    <t>DL= 31.76 OK</t>
  </si>
  <si>
    <t>DL= 31.89 OK</t>
  </si>
  <si>
    <t>DL= 31.73 OK</t>
  </si>
  <si>
    <t>DL= 31.14 OK</t>
  </si>
  <si>
    <t>DL= 31.28 reset</t>
  </si>
  <si>
    <t>DL= 31.19 reset</t>
  </si>
  <si>
    <t>DL= 31.03 OK</t>
  </si>
  <si>
    <t>DL= 30.93 reset</t>
  </si>
  <si>
    <t>Etape w/-.00 corr.</t>
  </si>
  <si>
    <t>Etape W/-.00 corr.</t>
  </si>
  <si>
    <t>moist sand@26.67</t>
  </si>
  <si>
    <t>moist sand@26.66</t>
  </si>
  <si>
    <t>moist sand@26.63</t>
  </si>
  <si>
    <t>moist sand@26.69</t>
  </si>
  <si>
    <t xml:space="preserve">Etape w/-.00 corr. </t>
  </si>
  <si>
    <t>DL= 30.85 OK</t>
  </si>
  <si>
    <t>DL= 30.05 OK</t>
  </si>
  <si>
    <t>Etape w/-1.01 corr.</t>
  </si>
  <si>
    <t xml:space="preserve">Etape w/-1.01 corr. </t>
  </si>
  <si>
    <t xml:space="preserve">Etape W/-1.01 corr. </t>
  </si>
  <si>
    <t>steel tape didn't work well</t>
  </si>
  <si>
    <t>moist sand@26.61</t>
  </si>
  <si>
    <t>moist sand@26.49</t>
  </si>
  <si>
    <t>DL= 30.88 OK</t>
  </si>
  <si>
    <t>DL= 30.56 OK</t>
  </si>
  <si>
    <t>DL = 30.21 OK</t>
  </si>
  <si>
    <t>Etape w/-1.00 corr.</t>
  </si>
  <si>
    <t xml:space="preserve">Etape w/-1.00 corr. </t>
  </si>
  <si>
    <t xml:space="preserve">Etape W/-1.00corr. </t>
  </si>
  <si>
    <t>moist sand@26.68</t>
  </si>
  <si>
    <t>Well removed for new pipeline</t>
  </si>
  <si>
    <t>DL = 30.20 OK</t>
  </si>
  <si>
    <t>DL = 30.73 OK</t>
  </si>
  <si>
    <t>DL = 30.95 OK</t>
  </si>
  <si>
    <t>moist sand@26.54</t>
  </si>
  <si>
    <t xml:space="preserve">Etape W/-1.01corr. </t>
  </si>
  <si>
    <t>DL = 31.13 OK</t>
  </si>
  <si>
    <t>steel tape. Pumping wetland to East</t>
  </si>
  <si>
    <t>moist sand@26.72</t>
  </si>
  <si>
    <t>DL = 31.17 OK</t>
  </si>
  <si>
    <t>DL = 31.28 OK</t>
  </si>
  <si>
    <t>DL = 31.41 OK</t>
  </si>
  <si>
    <t>DL = 31.490 OK</t>
  </si>
  <si>
    <t xml:space="preserve">NWIS Water Level Method </t>
  </si>
  <si>
    <t>(S: Steel Tape. V: Calibrated E-Tape. Z: Other)</t>
  </si>
  <si>
    <t>S</t>
  </si>
  <si>
    <t>V</t>
  </si>
  <si>
    <t>Z</t>
  </si>
  <si>
    <t>Etape</t>
  </si>
  <si>
    <t>Etape w/-1.02 corr.</t>
  </si>
  <si>
    <t>DL = 31.591 OK</t>
  </si>
  <si>
    <t>DL = 31.425 OK</t>
  </si>
  <si>
    <t>DL = 31.415 OK</t>
  </si>
  <si>
    <t>DL = 31.097 OK</t>
  </si>
  <si>
    <t xml:space="preserve">Etape w/-1.02 corr. </t>
  </si>
  <si>
    <t xml:space="preserve">Etape W/-1.02 corr. </t>
  </si>
  <si>
    <t>moist sand@26.71</t>
  </si>
  <si>
    <t>Moist sand</t>
  </si>
  <si>
    <t>DL = 30.923 OK</t>
  </si>
  <si>
    <t xml:space="preserve">DL = 30.652 OK </t>
  </si>
  <si>
    <t>DL = 30.203 reset</t>
  </si>
  <si>
    <t>DL = 29.922 OK</t>
  </si>
  <si>
    <t>DL = 30.050 reset</t>
  </si>
  <si>
    <t>DL = 30.380 OK</t>
  </si>
  <si>
    <t>954C</t>
  </si>
  <si>
    <t>Steel tape</t>
  </si>
  <si>
    <t>Unmarked well</t>
  </si>
  <si>
    <t>Comments</t>
  </si>
  <si>
    <t>Did not enter "WL" into GWSI - this "WL" is possibly an oil level, based on known entry errors later in the record.</t>
  </si>
  <si>
    <t>Did not enter "WL" into GWSI - this "WL" is likely an oil level, since this is an oily well, with a transducer that measures the oil level, not WL.</t>
  </si>
  <si>
    <t>Did not enter this WL into GWSI - no record of this 'well' in the database</t>
  </si>
  <si>
    <t>Did not enter WL into GWSI - no record of this "well" in the database</t>
  </si>
  <si>
    <t>Did not enter WL into GWSI - no MP length in database</t>
  </si>
  <si>
    <t>Did not enter WL into GWSI - tapedown is deeper than total well depth</t>
  </si>
  <si>
    <t>Did not enter WL into GWSI - significantly different than WL below on same date</t>
  </si>
  <si>
    <t>Did not enter WL into GWSI - significantly different than WL above on same date</t>
  </si>
  <si>
    <t>Removed from GWSI on 3/1/13, obvious error</t>
  </si>
  <si>
    <t>Removed WL from GWSI on 3/1/13, obvious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</si>
</sst>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"/>
    <numFmt numFmtId="166" formatCode="mm/dd/yy;@"/>
  </numFmts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14" fontId="0" fillId="0" borderId="0" xfId="0" applyNumberFormat="1" applyAlignment="1">
      <alignment horizontal="right"/>
    </xf>
    <xf numFmtId="2" fontId="1" fillId="0" borderId="0" xfId="0" applyNumberFormat="1" applyFont="1"/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10" Type="http://schemas.openxmlformats.org/officeDocument/2006/relationships/chartsheet" Target="chartsheets/sheet10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926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84848484848481E-2"/>
          <c:y val="0.12798634812286688"/>
          <c:w val="0.85479797979797978"/>
          <c:h val="0.80204778156996592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levels'!$B$2493:$B$2645</c:f>
              <c:numCache>
                <c:formatCode>mm/dd/yy</c:formatCode>
                <c:ptCount val="15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30970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33771</c:v>
                </c:pt>
                <c:pt idx="112">
                  <c:v>34010</c:v>
                </c:pt>
                <c:pt idx="113">
                  <c:v>34033</c:v>
                </c:pt>
                <c:pt idx="114">
                  <c:v>34100</c:v>
                </c:pt>
                <c:pt idx="115">
                  <c:v>34110</c:v>
                </c:pt>
                <c:pt idx="116">
                  <c:v>34117</c:v>
                </c:pt>
                <c:pt idx="117">
                  <c:v>35359</c:v>
                </c:pt>
                <c:pt idx="118">
                  <c:v>35551</c:v>
                </c:pt>
                <c:pt idx="119">
                  <c:v>35586</c:v>
                </c:pt>
                <c:pt idx="120">
                  <c:v>35625</c:v>
                </c:pt>
                <c:pt idx="121">
                  <c:v>35693</c:v>
                </c:pt>
                <c:pt idx="122">
                  <c:v>35731</c:v>
                </c:pt>
                <c:pt idx="123">
                  <c:v>35754</c:v>
                </c:pt>
                <c:pt idx="124">
                  <c:v>35776</c:v>
                </c:pt>
                <c:pt idx="125">
                  <c:v>35817</c:v>
                </c:pt>
                <c:pt idx="126">
                  <c:v>35845</c:v>
                </c:pt>
                <c:pt idx="127">
                  <c:v>35871</c:v>
                </c:pt>
                <c:pt idx="128">
                  <c:v>35900</c:v>
                </c:pt>
                <c:pt idx="129">
                  <c:v>35956</c:v>
                </c:pt>
                <c:pt idx="130">
                  <c:v>36060</c:v>
                </c:pt>
                <c:pt idx="131">
                  <c:v>36082</c:v>
                </c:pt>
                <c:pt idx="132">
                  <c:v>36160</c:v>
                </c:pt>
                <c:pt idx="133">
                  <c:v>36216</c:v>
                </c:pt>
                <c:pt idx="134">
                  <c:v>36235</c:v>
                </c:pt>
                <c:pt idx="135">
                  <c:v>36277</c:v>
                </c:pt>
                <c:pt idx="136">
                  <c:v>36299</c:v>
                </c:pt>
                <c:pt idx="137">
                  <c:v>36328</c:v>
                </c:pt>
                <c:pt idx="138">
                  <c:v>36371</c:v>
                </c:pt>
                <c:pt idx="139">
                  <c:v>36399</c:v>
                </c:pt>
                <c:pt idx="140">
                  <c:v>36427</c:v>
                </c:pt>
                <c:pt idx="141">
                  <c:v>36458</c:v>
                </c:pt>
                <c:pt idx="142">
                  <c:v>36486</c:v>
                </c:pt>
                <c:pt idx="143">
                  <c:v>36521</c:v>
                </c:pt>
                <c:pt idx="144">
                  <c:v>36553</c:v>
                </c:pt>
                <c:pt idx="145">
                  <c:v>36587</c:v>
                </c:pt>
                <c:pt idx="146">
                  <c:v>36612</c:v>
                </c:pt>
                <c:pt idx="147">
                  <c:v>36640</c:v>
                </c:pt>
                <c:pt idx="148">
                  <c:v>36669</c:v>
                </c:pt>
                <c:pt idx="149">
                  <c:v>36706</c:v>
                </c:pt>
                <c:pt idx="150">
                  <c:v>36732</c:v>
                </c:pt>
                <c:pt idx="151">
                  <c:v>36760</c:v>
                </c:pt>
                <c:pt idx="152">
                  <c:v>36787</c:v>
                </c:pt>
              </c:numCache>
            </c:numRef>
          </c:xVal>
          <c:yVal>
            <c:numRef>
              <c:f>'"900" wells'' water levels'!$L$2493:$L$2645</c:f>
              <c:numCache>
                <c:formatCode>General</c:formatCode>
                <c:ptCount val="153"/>
                <c:pt idx="0">
                  <c:v>422.76800000000003</c:v>
                </c:pt>
                <c:pt idx="1">
                  <c:v>422.76800000000003</c:v>
                </c:pt>
                <c:pt idx="2">
                  <c:v>422.76500000000004</c:v>
                </c:pt>
                <c:pt idx="3">
                  <c:v>422.77100000000002</c:v>
                </c:pt>
                <c:pt idx="4">
                  <c:v>422.774</c:v>
                </c:pt>
                <c:pt idx="5">
                  <c:v>422.82</c:v>
                </c:pt>
                <c:pt idx="6">
                  <c:v>422.81200000000001</c:v>
                </c:pt>
                <c:pt idx="7">
                  <c:v>422.76800000000003</c:v>
                </c:pt>
                <c:pt idx="8">
                  <c:v>422.79500000000002</c:v>
                </c:pt>
                <c:pt idx="9">
                  <c:v>422.71300000000002</c:v>
                </c:pt>
                <c:pt idx="10">
                  <c:v>422.71899999999999</c:v>
                </c:pt>
                <c:pt idx="11">
                  <c:v>422.73099999999999</c:v>
                </c:pt>
                <c:pt idx="12">
                  <c:v>422.74700000000001</c:v>
                </c:pt>
                <c:pt idx="13">
                  <c:v>423.71899999999999</c:v>
                </c:pt>
                <c:pt idx="14">
                  <c:v>422.75900000000001</c:v>
                </c:pt>
                <c:pt idx="15">
                  <c:v>422.762</c:v>
                </c:pt>
                <c:pt idx="16">
                  <c:v>422.83199999999999</c:v>
                </c:pt>
                <c:pt idx="17">
                  <c:v>422.87800000000004</c:v>
                </c:pt>
                <c:pt idx="18">
                  <c:v>422.887</c:v>
                </c:pt>
                <c:pt idx="19">
                  <c:v>422.86200000000002</c:v>
                </c:pt>
                <c:pt idx="20">
                  <c:v>422.82900000000001</c:v>
                </c:pt>
                <c:pt idx="21">
                  <c:v>422.774</c:v>
                </c:pt>
                <c:pt idx="22">
                  <c:v>422.76500000000004</c:v>
                </c:pt>
                <c:pt idx="23">
                  <c:v>422.75600000000003</c:v>
                </c:pt>
                <c:pt idx="24">
                  <c:v>422.72500000000002</c:v>
                </c:pt>
                <c:pt idx="25">
                  <c:v>422.73099999999999</c:v>
                </c:pt>
                <c:pt idx="26">
                  <c:v>422.71899999999999</c:v>
                </c:pt>
                <c:pt idx="27">
                  <c:v>422.71000000000004</c:v>
                </c:pt>
                <c:pt idx="28">
                  <c:v>422.69499999999999</c:v>
                </c:pt>
                <c:pt idx="29">
                  <c:v>422.71899999999999</c:v>
                </c:pt>
                <c:pt idx="30">
                  <c:v>422.77700000000004</c:v>
                </c:pt>
                <c:pt idx="31">
                  <c:v>422.79500000000002</c:v>
                </c:pt>
                <c:pt idx="32">
                  <c:v>422.80200000000002</c:v>
                </c:pt>
                <c:pt idx="33">
                  <c:v>422.80799999999999</c:v>
                </c:pt>
                <c:pt idx="34">
                  <c:v>422.80799999999999</c:v>
                </c:pt>
                <c:pt idx="35">
                  <c:v>422.80200000000002</c:v>
                </c:pt>
                <c:pt idx="36">
                  <c:v>422.79200000000003</c:v>
                </c:pt>
                <c:pt idx="37">
                  <c:v>422.84100000000001</c:v>
                </c:pt>
                <c:pt idx="38">
                  <c:v>422.786</c:v>
                </c:pt>
                <c:pt idx="39">
                  <c:v>422.798</c:v>
                </c:pt>
                <c:pt idx="40">
                  <c:v>422.76800000000003</c:v>
                </c:pt>
                <c:pt idx="41">
                  <c:v>422.75600000000003</c:v>
                </c:pt>
                <c:pt idx="42">
                  <c:v>422.75600000000003</c:v>
                </c:pt>
                <c:pt idx="43">
                  <c:v>422.73400000000004</c:v>
                </c:pt>
                <c:pt idx="44">
                  <c:v>422.72200000000004</c:v>
                </c:pt>
                <c:pt idx="45">
                  <c:v>422.71000000000004</c:v>
                </c:pt>
                <c:pt idx="46">
                  <c:v>422.70100000000002</c:v>
                </c:pt>
                <c:pt idx="47">
                  <c:v>422.69800000000004</c:v>
                </c:pt>
                <c:pt idx="48">
                  <c:v>422.69800000000004</c:v>
                </c:pt>
                <c:pt idx="49">
                  <c:v>422.69499999999999</c:v>
                </c:pt>
                <c:pt idx="50">
                  <c:v>422.69499999999999</c:v>
                </c:pt>
                <c:pt idx="51">
                  <c:v>422.71000000000004</c:v>
                </c:pt>
                <c:pt idx="52">
                  <c:v>422.71899999999999</c:v>
                </c:pt>
                <c:pt idx="53">
                  <c:v>422.74100000000004</c:v>
                </c:pt>
                <c:pt idx="54">
                  <c:v>422.74700000000001</c:v>
                </c:pt>
                <c:pt idx="55">
                  <c:v>422.75600000000003</c:v>
                </c:pt>
                <c:pt idx="56">
                  <c:v>422.79500000000002</c:v>
                </c:pt>
                <c:pt idx="57">
                  <c:v>422.82600000000002</c:v>
                </c:pt>
                <c:pt idx="58">
                  <c:v>422.81700000000001</c:v>
                </c:pt>
                <c:pt idx="59">
                  <c:v>422.82600000000002</c:v>
                </c:pt>
                <c:pt idx="60">
                  <c:v>422.84700000000004</c:v>
                </c:pt>
                <c:pt idx="61">
                  <c:v>422.86600000000004</c:v>
                </c:pt>
                <c:pt idx="62">
                  <c:v>422.87200000000001</c:v>
                </c:pt>
                <c:pt idx="63">
                  <c:v>422.86600000000004</c:v>
                </c:pt>
                <c:pt idx="64">
                  <c:v>422.86200000000002</c:v>
                </c:pt>
                <c:pt idx="65">
                  <c:v>422.84700000000004</c:v>
                </c:pt>
                <c:pt idx="66">
                  <c:v>422.84100000000001</c:v>
                </c:pt>
                <c:pt idx="67">
                  <c:v>422.84700000000004</c:v>
                </c:pt>
                <c:pt idx="68">
                  <c:v>422.85</c:v>
                </c:pt>
                <c:pt idx="69">
                  <c:v>422.85599999999999</c:v>
                </c:pt>
                <c:pt idx="70">
                  <c:v>422.86600000000004</c:v>
                </c:pt>
                <c:pt idx="71">
                  <c:v>422.90200000000004</c:v>
                </c:pt>
                <c:pt idx="72">
                  <c:v>422.875</c:v>
                </c:pt>
                <c:pt idx="73">
                  <c:v>422.88400000000001</c:v>
                </c:pt>
                <c:pt idx="74">
                  <c:v>422.88100000000003</c:v>
                </c:pt>
                <c:pt idx="75">
                  <c:v>422.90800000000002</c:v>
                </c:pt>
                <c:pt idx="76">
                  <c:v>422.90500000000003</c:v>
                </c:pt>
                <c:pt idx="77">
                  <c:v>422.90500000000003</c:v>
                </c:pt>
                <c:pt idx="78">
                  <c:v>422.911</c:v>
                </c:pt>
                <c:pt idx="79">
                  <c:v>422.92</c:v>
                </c:pt>
                <c:pt idx="80">
                  <c:v>422.911</c:v>
                </c:pt>
                <c:pt idx="81">
                  <c:v>422.911</c:v>
                </c:pt>
                <c:pt idx="82">
                  <c:v>422.89600000000002</c:v>
                </c:pt>
                <c:pt idx="83">
                  <c:v>422.87800000000004</c:v>
                </c:pt>
                <c:pt idx="84">
                  <c:v>422.85900000000004</c:v>
                </c:pt>
                <c:pt idx="85">
                  <c:v>422.85900000000004</c:v>
                </c:pt>
                <c:pt idx="86">
                  <c:v>422.84700000000004</c:v>
                </c:pt>
                <c:pt idx="87">
                  <c:v>422.84700000000004</c:v>
                </c:pt>
                <c:pt idx="88">
                  <c:v>422.83800000000002</c:v>
                </c:pt>
                <c:pt idx="89">
                  <c:v>422.83800000000002</c:v>
                </c:pt>
                <c:pt idx="90">
                  <c:v>422.84399999999999</c:v>
                </c:pt>
                <c:pt idx="91">
                  <c:v>422.82900000000001</c:v>
                </c:pt>
                <c:pt idx="92">
                  <c:v>422.82900000000001</c:v>
                </c:pt>
                <c:pt idx="93">
                  <c:v>422.875</c:v>
                </c:pt>
                <c:pt idx="94">
                  <c:v>422.87800000000004</c:v>
                </c:pt>
                <c:pt idx="95">
                  <c:v>422.90200000000004</c:v>
                </c:pt>
                <c:pt idx="96">
                  <c:v>422.911</c:v>
                </c:pt>
                <c:pt idx="97">
                  <c:v>422.923</c:v>
                </c:pt>
                <c:pt idx="98">
                  <c:v>422.96000000000004</c:v>
                </c:pt>
                <c:pt idx="99">
                  <c:v>422.98700000000002</c:v>
                </c:pt>
                <c:pt idx="100">
                  <c:v>422.99</c:v>
                </c:pt>
                <c:pt idx="101">
                  <c:v>422.93299999999999</c:v>
                </c:pt>
                <c:pt idx="102">
                  <c:v>422.93600000000004</c:v>
                </c:pt>
                <c:pt idx="103">
                  <c:v>422.91400000000004</c:v>
                </c:pt>
                <c:pt idx="104">
                  <c:v>422.91400000000004</c:v>
                </c:pt>
                <c:pt idx="105">
                  <c:v>422.90200000000004</c:v>
                </c:pt>
                <c:pt idx="106">
                  <c:v>422.84100000000001</c:v>
                </c:pt>
                <c:pt idx="107">
                  <c:v>422.83800000000002</c:v>
                </c:pt>
                <c:pt idx="108">
                  <c:v>422.82600000000002</c:v>
                </c:pt>
                <c:pt idx="109">
                  <c:v>422.82</c:v>
                </c:pt>
                <c:pt idx="110">
                  <c:v>422.83500000000004</c:v>
                </c:pt>
                <c:pt idx="111">
                  <c:v>422.70100000000002</c:v>
                </c:pt>
                <c:pt idx="112">
                  <c:v>422.77000000000004</c:v>
                </c:pt>
                <c:pt idx="113">
                  <c:v>422.75600000000003</c:v>
                </c:pt>
                <c:pt idx="114">
                  <c:v>422.85300000000001</c:v>
                </c:pt>
                <c:pt idx="115">
                  <c:v>422.84500000000003</c:v>
                </c:pt>
                <c:pt idx="116">
                  <c:v>422.84700000000004</c:v>
                </c:pt>
                <c:pt idx="117">
                  <c:v>422.87</c:v>
                </c:pt>
                <c:pt idx="118">
                  <c:v>423.03900000000004</c:v>
                </c:pt>
                <c:pt idx="119">
                  <c:v>423.03399999999999</c:v>
                </c:pt>
                <c:pt idx="120">
                  <c:v>423.26500000000004</c:v>
                </c:pt>
                <c:pt idx="121">
                  <c:v>423.18800000000005</c:v>
                </c:pt>
                <c:pt idx="122">
                  <c:v>422.86700000000002</c:v>
                </c:pt>
                <c:pt idx="123">
                  <c:v>422.85599999999999</c:v>
                </c:pt>
                <c:pt idx="124">
                  <c:v>422.83500000000004</c:v>
                </c:pt>
                <c:pt idx="125">
                  <c:v>422.79700000000003</c:v>
                </c:pt>
                <c:pt idx="126">
                  <c:v>422.77100000000002</c:v>
                </c:pt>
                <c:pt idx="127">
                  <c:v>422.84900000000005</c:v>
                </c:pt>
                <c:pt idx="128">
                  <c:v>422.81200000000001</c:v>
                </c:pt>
                <c:pt idx="129">
                  <c:v>423.00600000000003</c:v>
                </c:pt>
                <c:pt idx="130">
                  <c:v>422.822</c:v>
                </c:pt>
                <c:pt idx="131">
                  <c:v>422.82100000000003</c:v>
                </c:pt>
                <c:pt idx="132">
                  <c:v>422.78399999999999</c:v>
                </c:pt>
                <c:pt idx="133">
                  <c:v>422.79900000000004</c:v>
                </c:pt>
                <c:pt idx="134">
                  <c:v>422.79400000000004</c:v>
                </c:pt>
                <c:pt idx="135">
                  <c:v>422.97800000000001</c:v>
                </c:pt>
                <c:pt idx="136">
                  <c:v>423.09100000000001</c:v>
                </c:pt>
                <c:pt idx="137">
                  <c:v>423.15899999999999</c:v>
                </c:pt>
                <c:pt idx="138">
                  <c:v>423.21300000000002</c:v>
                </c:pt>
                <c:pt idx="139">
                  <c:v>423.23200000000003</c:v>
                </c:pt>
                <c:pt idx="140">
                  <c:v>423.24100000000004</c:v>
                </c:pt>
                <c:pt idx="141">
                  <c:v>423.185</c:v>
                </c:pt>
                <c:pt idx="142">
                  <c:v>423.12900000000002</c:v>
                </c:pt>
                <c:pt idx="143">
                  <c:v>423.07400000000001</c:v>
                </c:pt>
                <c:pt idx="144">
                  <c:v>423.03679975617194</c:v>
                </c:pt>
                <c:pt idx="145">
                  <c:v>423.00632124352336</c:v>
                </c:pt>
                <c:pt idx="146">
                  <c:v>423.00936909478821</c:v>
                </c:pt>
                <c:pt idx="147">
                  <c:v>423.01851264858277</c:v>
                </c:pt>
                <c:pt idx="148">
                  <c:v>422.98803413593419</c:v>
                </c:pt>
                <c:pt idx="149">
                  <c:v>423.01546479731792</c:v>
                </c:pt>
                <c:pt idx="150">
                  <c:v>422.94231636696134</c:v>
                </c:pt>
                <c:pt idx="151">
                  <c:v>422.935</c:v>
                </c:pt>
                <c:pt idx="152">
                  <c:v>422.91800000000001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62496"/>
        <c:axId val="57377344"/>
      </c:scatterChart>
      <c:valAx>
        <c:axId val="55162496"/>
        <c:scaling>
          <c:orientation val="minMax"/>
          <c:max val="31778"/>
          <c:min val="3068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77344"/>
        <c:crosses val="autoZero"/>
        <c:crossBetween val="midCat"/>
        <c:majorUnit val="365.5"/>
      </c:valAx>
      <c:valAx>
        <c:axId val="57377344"/>
        <c:scaling>
          <c:orientation val="minMax"/>
          <c:max val="4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3230012630673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2496"/>
        <c:crosses val="autoZero"/>
        <c:crossBetween val="midCat"/>
        <c:majorUnit val="0.1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925 Water Elevation</a:t>
            </a:r>
          </a:p>
        </c:rich>
      </c:tx>
      <c:layout>
        <c:manualLayout>
          <c:xMode val="edge"/>
          <c:yMode val="edge"/>
          <c:x val="0.42730295076751768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333333333329E-2"/>
          <c:y val="0.11433447098976109"/>
          <c:w val="0.8005050505050505"/>
          <c:h val="0.75085324232081907"/>
        </c:manualLayout>
      </c:layout>
      <c:scatterChart>
        <c:scatterStyle val="lineMarker"/>
        <c:varyColors val="0"/>
        <c:ser>
          <c:idx val="0"/>
          <c:order val="0"/>
          <c:tx>
            <c:v>925A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'"900" wells'' water levels'!$B$1790:$B$1795</c:f>
              <c:numCache>
                <c:formatCode>mm/dd/yy</c:formatCode>
                <c:ptCount val="6"/>
                <c:pt idx="0">
                  <c:v>36859</c:v>
                </c:pt>
                <c:pt idx="1">
                  <c:v>36888</c:v>
                </c:pt>
                <c:pt idx="2">
                  <c:v>36914</c:v>
                </c:pt>
                <c:pt idx="3">
                  <c:v>36941</c:v>
                </c:pt>
                <c:pt idx="4">
                  <c:v>36965</c:v>
                </c:pt>
                <c:pt idx="5">
                  <c:v>37011</c:v>
                </c:pt>
              </c:numCache>
            </c:numRef>
          </c:xVal>
          <c:yVal>
            <c:numRef>
              <c:f>'"900" wells'' water levels'!$L$1790:$L$1795</c:f>
              <c:numCache>
                <c:formatCode>General</c:formatCode>
                <c:ptCount val="6"/>
                <c:pt idx="0">
                  <c:v>423.041</c:v>
                </c:pt>
                <c:pt idx="1">
                  <c:v>423.05599999999998</c:v>
                </c:pt>
                <c:pt idx="2">
                  <c:v>423.029</c:v>
                </c:pt>
                <c:pt idx="3">
                  <c:v>422.98899999999998</c:v>
                </c:pt>
                <c:pt idx="4">
                  <c:v>422.995</c:v>
                </c:pt>
                <c:pt idx="5">
                  <c:v>423.084</c:v>
                </c:pt>
              </c:numCache>
            </c:numRef>
          </c:yVal>
          <c:smooth val="0"/>
        </c:ser>
        <c:ser>
          <c:idx val="1"/>
          <c:order val="1"/>
          <c:tx>
            <c:v>925B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levels'!$B$2028:$B$2033</c:f>
              <c:numCache>
                <c:formatCode>mm/dd/yy</c:formatCode>
                <c:ptCount val="6"/>
                <c:pt idx="0">
                  <c:v>36859</c:v>
                </c:pt>
                <c:pt idx="1">
                  <c:v>36888</c:v>
                </c:pt>
                <c:pt idx="2">
                  <c:v>36914</c:v>
                </c:pt>
                <c:pt idx="3">
                  <c:v>36941</c:v>
                </c:pt>
                <c:pt idx="4">
                  <c:v>36965</c:v>
                </c:pt>
                <c:pt idx="5">
                  <c:v>37011</c:v>
                </c:pt>
              </c:numCache>
            </c:numRef>
          </c:xVal>
          <c:yVal>
            <c:numRef>
              <c:f>'"900" wells'' water levels'!$L$2028:$L$2033</c:f>
              <c:numCache>
                <c:formatCode>General</c:formatCode>
                <c:ptCount val="6"/>
                <c:pt idx="0">
                  <c:v>423.18099999999998</c:v>
                </c:pt>
                <c:pt idx="1">
                  <c:v>423.19</c:v>
                </c:pt>
                <c:pt idx="2">
                  <c:v>423.154</c:v>
                </c:pt>
                <c:pt idx="3">
                  <c:v>423.12299999999999</c:v>
                </c:pt>
                <c:pt idx="4">
                  <c:v>423.09899999999999</c:v>
                </c:pt>
                <c:pt idx="5">
                  <c:v>423.221</c:v>
                </c:pt>
              </c:numCache>
            </c:numRef>
          </c:yVal>
          <c:smooth val="0"/>
        </c:ser>
        <c:ser>
          <c:idx val="2"/>
          <c:order val="2"/>
          <c:tx>
            <c:v>925C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'"900" wells'' water levels'!$B$2140:$B$2365</c:f>
              <c:numCache>
                <c:formatCode>mm/dd/yy</c:formatCode>
                <c:ptCount val="226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31039</c:v>
                </c:pt>
                <c:pt idx="30">
                  <c:v>31044</c:v>
                </c:pt>
                <c:pt idx="31">
                  <c:v>31046</c:v>
                </c:pt>
                <c:pt idx="32">
                  <c:v>31053</c:v>
                </c:pt>
                <c:pt idx="33">
                  <c:v>31060</c:v>
                </c:pt>
                <c:pt idx="34">
                  <c:v>31076</c:v>
                </c:pt>
                <c:pt idx="35">
                  <c:v>31081</c:v>
                </c:pt>
                <c:pt idx="36">
                  <c:v>31088</c:v>
                </c:pt>
                <c:pt idx="37">
                  <c:v>31095</c:v>
                </c:pt>
                <c:pt idx="38">
                  <c:v>31102</c:v>
                </c:pt>
                <c:pt idx="39">
                  <c:v>31109</c:v>
                </c:pt>
                <c:pt idx="40">
                  <c:v>31116</c:v>
                </c:pt>
                <c:pt idx="41">
                  <c:v>31123</c:v>
                </c:pt>
                <c:pt idx="42">
                  <c:v>31130</c:v>
                </c:pt>
                <c:pt idx="43">
                  <c:v>31137</c:v>
                </c:pt>
                <c:pt idx="44">
                  <c:v>31144</c:v>
                </c:pt>
                <c:pt idx="45">
                  <c:v>31151</c:v>
                </c:pt>
                <c:pt idx="46">
                  <c:v>31158</c:v>
                </c:pt>
                <c:pt idx="47">
                  <c:v>31165</c:v>
                </c:pt>
                <c:pt idx="48">
                  <c:v>31172</c:v>
                </c:pt>
                <c:pt idx="49">
                  <c:v>31179</c:v>
                </c:pt>
                <c:pt idx="50">
                  <c:v>31186</c:v>
                </c:pt>
                <c:pt idx="51">
                  <c:v>31193</c:v>
                </c:pt>
                <c:pt idx="52">
                  <c:v>31200</c:v>
                </c:pt>
                <c:pt idx="53">
                  <c:v>31207</c:v>
                </c:pt>
                <c:pt idx="54">
                  <c:v>31214</c:v>
                </c:pt>
                <c:pt idx="55">
                  <c:v>31228</c:v>
                </c:pt>
                <c:pt idx="56">
                  <c:v>31235</c:v>
                </c:pt>
                <c:pt idx="57">
                  <c:v>31242</c:v>
                </c:pt>
                <c:pt idx="58">
                  <c:v>31249</c:v>
                </c:pt>
                <c:pt idx="59">
                  <c:v>31256</c:v>
                </c:pt>
                <c:pt idx="60">
                  <c:v>31263</c:v>
                </c:pt>
                <c:pt idx="61">
                  <c:v>31270</c:v>
                </c:pt>
                <c:pt idx="62">
                  <c:v>31272</c:v>
                </c:pt>
                <c:pt idx="63">
                  <c:v>31277</c:v>
                </c:pt>
                <c:pt idx="64">
                  <c:v>31284</c:v>
                </c:pt>
                <c:pt idx="65">
                  <c:v>31291</c:v>
                </c:pt>
                <c:pt idx="66">
                  <c:v>31298</c:v>
                </c:pt>
                <c:pt idx="67">
                  <c:v>31305</c:v>
                </c:pt>
                <c:pt idx="68">
                  <c:v>31312</c:v>
                </c:pt>
                <c:pt idx="69">
                  <c:v>31319</c:v>
                </c:pt>
                <c:pt idx="70">
                  <c:v>31326</c:v>
                </c:pt>
                <c:pt idx="71">
                  <c:v>31333</c:v>
                </c:pt>
                <c:pt idx="72">
                  <c:v>31340</c:v>
                </c:pt>
                <c:pt idx="73">
                  <c:v>31347</c:v>
                </c:pt>
                <c:pt idx="74">
                  <c:v>31437</c:v>
                </c:pt>
                <c:pt idx="75">
                  <c:v>31445</c:v>
                </c:pt>
                <c:pt idx="76">
                  <c:v>31451</c:v>
                </c:pt>
                <c:pt idx="77">
                  <c:v>31458</c:v>
                </c:pt>
                <c:pt idx="78">
                  <c:v>31465</c:v>
                </c:pt>
                <c:pt idx="79">
                  <c:v>31473</c:v>
                </c:pt>
                <c:pt idx="80">
                  <c:v>31480</c:v>
                </c:pt>
                <c:pt idx="81">
                  <c:v>31482</c:v>
                </c:pt>
                <c:pt idx="82">
                  <c:v>31487</c:v>
                </c:pt>
                <c:pt idx="83">
                  <c:v>31493</c:v>
                </c:pt>
                <c:pt idx="84">
                  <c:v>31500</c:v>
                </c:pt>
                <c:pt idx="85">
                  <c:v>31507</c:v>
                </c:pt>
                <c:pt idx="86">
                  <c:v>31515</c:v>
                </c:pt>
                <c:pt idx="87">
                  <c:v>31522</c:v>
                </c:pt>
                <c:pt idx="88">
                  <c:v>31529</c:v>
                </c:pt>
                <c:pt idx="89">
                  <c:v>31537</c:v>
                </c:pt>
                <c:pt idx="90">
                  <c:v>31543</c:v>
                </c:pt>
                <c:pt idx="91">
                  <c:v>31551</c:v>
                </c:pt>
                <c:pt idx="92">
                  <c:v>31578</c:v>
                </c:pt>
                <c:pt idx="93">
                  <c:v>31592</c:v>
                </c:pt>
                <c:pt idx="94">
                  <c:v>31602</c:v>
                </c:pt>
                <c:pt idx="95">
                  <c:v>31606</c:v>
                </c:pt>
                <c:pt idx="96">
                  <c:v>31614</c:v>
                </c:pt>
                <c:pt idx="97">
                  <c:v>31719</c:v>
                </c:pt>
                <c:pt idx="98">
                  <c:v>31760</c:v>
                </c:pt>
                <c:pt idx="99">
                  <c:v>31780</c:v>
                </c:pt>
                <c:pt idx="100">
                  <c:v>31788</c:v>
                </c:pt>
                <c:pt idx="101">
                  <c:v>31904</c:v>
                </c:pt>
                <c:pt idx="102">
                  <c:v>32235</c:v>
                </c:pt>
                <c:pt idx="103">
                  <c:v>32238</c:v>
                </c:pt>
                <c:pt idx="104">
                  <c:v>32242</c:v>
                </c:pt>
                <c:pt idx="105">
                  <c:v>32245</c:v>
                </c:pt>
                <c:pt idx="106">
                  <c:v>32263</c:v>
                </c:pt>
                <c:pt idx="107">
                  <c:v>32313</c:v>
                </c:pt>
                <c:pt idx="108">
                  <c:v>32320</c:v>
                </c:pt>
                <c:pt idx="109">
                  <c:v>32351</c:v>
                </c:pt>
                <c:pt idx="110">
                  <c:v>32381</c:v>
                </c:pt>
                <c:pt idx="111">
                  <c:v>32397</c:v>
                </c:pt>
                <c:pt idx="112">
                  <c:v>32410</c:v>
                </c:pt>
                <c:pt idx="113">
                  <c:v>32411</c:v>
                </c:pt>
                <c:pt idx="114">
                  <c:v>32605</c:v>
                </c:pt>
                <c:pt idx="115">
                  <c:v>32613</c:v>
                </c:pt>
                <c:pt idx="116">
                  <c:v>32638</c:v>
                </c:pt>
                <c:pt idx="117">
                  <c:v>32660</c:v>
                </c:pt>
                <c:pt idx="118">
                  <c:v>32723</c:v>
                </c:pt>
                <c:pt idx="119">
                  <c:v>32743</c:v>
                </c:pt>
                <c:pt idx="120">
                  <c:v>32781</c:v>
                </c:pt>
                <c:pt idx="121">
                  <c:v>32802</c:v>
                </c:pt>
                <c:pt idx="122">
                  <c:v>32808</c:v>
                </c:pt>
                <c:pt idx="123">
                  <c:v>32821</c:v>
                </c:pt>
                <c:pt idx="124">
                  <c:v>33313</c:v>
                </c:pt>
                <c:pt idx="125">
                  <c:v>33323</c:v>
                </c:pt>
                <c:pt idx="126">
                  <c:v>33653</c:v>
                </c:pt>
                <c:pt idx="127">
                  <c:v>33679</c:v>
                </c:pt>
                <c:pt idx="128">
                  <c:v>33686</c:v>
                </c:pt>
                <c:pt idx="129">
                  <c:v>33688</c:v>
                </c:pt>
                <c:pt idx="130">
                  <c:v>33690</c:v>
                </c:pt>
                <c:pt idx="131">
                  <c:v>33693</c:v>
                </c:pt>
                <c:pt idx="132">
                  <c:v>33695</c:v>
                </c:pt>
                <c:pt idx="133">
                  <c:v>33699</c:v>
                </c:pt>
                <c:pt idx="134">
                  <c:v>33700</c:v>
                </c:pt>
                <c:pt idx="135">
                  <c:v>33702</c:v>
                </c:pt>
                <c:pt idx="136">
                  <c:v>33707</c:v>
                </c:pt>
                <c:pt idx="137">
                  <c:v>33709</c:v>
                </c:pt>
                <c:pt idx="138">
                  <c:v>33711</c:v>
                </c:pt>
                <c:pt idx="139">
                  <c:v>33714</c:v>
                </c:pt>
                <c:pt idx="140">
                  <c:v>33716</c:v>
                </c:pt>
                <c:pt idx="141">
                  <c:v>33718</c:v>
                </c:pt>
                <c:pt idx="142">
                  <c:v>33771</c:v>
                </c:pt>
                <c:pt idx="143">
                  <c:v>34010</c:v>
                </c:pt>
                <c:pt idx="144">
                  <c:v>34033</c:v>
                </c:pt>
                <c:pt idx="145">
                  <c:v>34044</c:v>
                </c:pt>
                <c:pt idx="146">
                  <c:v>34058</c:v>
                </c:pt>
                <c:pt idx="147">
                  <c:v>34065</c:v>
                </c:pt>
                <c:pt idx="148">
                  <c:v>34075</c:v>
                </c:pt>
                <c:pt idx="149">
                  <c:v>34086</c:v>
                </c:pt>
                <c:pt idx="150">
                  <c:v>34100</c:v>
                </c:pt>
                <c:pt idx="151">
                  <c:v>34110</c:v>
                </c:pt>
                <c:pt idx="152">
                  <c:v>34117</c:v>
                </c:pt>
                <c:pt idx="153">
                  <c:v>34129</c:v>
                </c:pt>
                <c:pt idx="154">
                  <c:v>34151</c:v>
                </c:pt>
                <c:pt idx="155">
                  <c:v>34310</c:v>
                </c:pt>
                <c:pt idx="156">
                  <c:v>34341</c:v>
                </c:pt>
                <c:pt idx="157">
                  <c:v>34366</c:v>
                </c:pt>
                <c:pt idx="158">
                  <c:v>34402</c:v>
                </c:pt>
                <c:pt idx="159">
                  <c:v>34438</c:v>
                </c:pt>
                <c:pt idx="160">
                  <c:v>34488</c:v>
                </c:pt>
                <c:pt idx="161">
                  <c:v>34522</c:v>
                </c:pt>
                <c:pt idx="162">
                  <c:v>34561</c:v>
                </c:pt>
                <c:pt idx="163">
                  <c:v>34589</c:v>
                </c:pt>
                <c:pt idx="164">
                  <c:v>34611</c:v>
                </c:pt>
                <c:pt idx="165">
                  <c:v>34648</c:v>
                </c:pt>
                <c:pt idx="166">
                  <c:v>34676</c:v>
                </c:pt>
                <c:pt idx="167">
                  <c:v>34702</c:v>
                </c:pt>
                <c:pt idx="168">
                  <c:v>34775</c:v>
                </c:pt>
                <c:pt idx="169">
                  <c:v>34817</c:v>
                </c:pt>
                <c:pt idx="170">
                  <c:v>34859</c:v>
                </c:pt>
                <c:pt idx="171">
                  <c:v>35025</c:v>
                </c:pt>
                <c:pt idx="172">
                  <c:v>35101</c:v>
                </c:pt>
                <c:pt idx="173">
                  <c:v>35143</c:v>
                </c:pt>
                <c:pt idx="174">
                  <c:v>35184</c:v>
                </c:pt>
                <c:pt idx="175">
                  <c:v>35213</c:v>
                </c:pt>
                <c:pt idx="176">
                  <c:v>35240</c:v>
                </c:pt>
                <c:pt idx="177">
                  <c:v>35286</c:v>
                </c:pt>
                <c:pt idx="178">
                  <c:v>35311</c:v>
                </c:pt>
                <c:pt idx="179">
                  <c:v>35359</c:v>
                </c:pt>
                <c:pt idx="180">
                  <c:v>35419</c:v>
                </c:pt>
                <c:pt idx="181">
                  <c:v>35487</c:v>
                </c:pt>
                <c:pt idx="182">
                  <c:v>35551</c:v>
                </c:pt>
                <c:pt idx="183">
                  <c:v>35586</c:v>
                </c:pt>
                <c:pt idx="184">
                  <c:v>35625</c:v>
                </c:pt>
                <c:pt idx="185">
                  <c:v>35651</c:v>
                </c:pt>
                <c:pt idx="186">
                  <c:v>35731</c:v>
                </c:pt>
                <c:pt idx="187">
                  <c:v>35754</c:v>
                </c:pt>
                <c:pt idx="188">
                  <c:v>35776</c:v>
                </c:pt>
                <c:pt idx="189">
                  <c:v>35817</c:v>
                </c:pt>
                <c:pt idx="190">
                  <c:v>35845</c:v>
                </c:pt>
                <c:pt idx="191">
                  <c:v>35871</c:v>
                </c:pt>
                <c:pt idx="192">
                  <c:v>35900</c:v>
                </c:pt>
                <c:pt idx="193">
                  <c:v>35956</c:v>
                </c:pt>
                <c:pt idx="194">
                  <c:v>36060</c:v>
                </c:pt>
                <c:pt idx="195">
                  <c:v>36082</c:v>
                </c:pt>
                <c:pt idx="196">
                  <c:v>36160</c:v>
                </c:pt>
                <c:pt idx="197">
                  <c:v>36185</c:v>
                </c:pt>
                <c:pt idx="198">
                  <c:v>36216</c:v>
                </c:pt>
                <c:pt idx="199">
                  <c:v>36235</c:v>
                </c:pt>
                <c:pt idx="200">
                  <c:v>36277</c:v>
                </c:pt>
                <c:pt idx="201">
                  <c:v>36299</c:v>
                </c:pt>
                <c:pt idx="202">
                  <c:v>36328</c:v>
                </c:pt>
                <c:pt idx="203">
                  <c:v>36371</c:v>
                </c:pt>
                <c:pt idx="204">
                  <c:v>36399</c:v>
                </c:pt>
                <c:pt idx="205">
                  <c:v>36427</c:v>
                </c:pt>
                <c:pt idx="206">
                  <c:v>36458</c:v>
                </c:pt>
                <c:pt idx="207">
                  <c:v>36486</c:v>
                </c:pt>
                <c:pt idx="208">
                  <c:v>36521</c:v>
                </c:pt>
                <c:pt idx="209">
                  <c:v>36553</c:v>
                </c:pt>
                <c:pt idx="210">
                  <c:v>36587</c:v>
                </c:pt>
                <c:pt idx="211">
                  <c:v>36612</c:v>
                </c:pt>
                <c:pt idx="212">
                  <c:v>36640</c:v>
                </c:pt>
                <c:pt idx="213">
                  <c:v>36669</c:v>
                </c:pt>
                <c:pt idx="214">
                  <c:v>36706</c:v>
                </c:pt>
                <c:pt idx="215">
                  <c:v>36732</c:v>
                </c:pt>
                <c:pt idx="216">
                  <c:v>36760</c:v>
                </c:pt>
                <c:pt idx="217">
                  <c:v>36787</c:v>
                </c:pt>
                <c:pt idx="218">
                  <c:v>36815</c:v>
                </c:pt>
                <c:pt idx="219">
                  <c:v>36822</c:v>
                </c:pt>
                <c:pt idx="220">
                  <c:v>36859</c:v>
                </c:pt>
                <c:pt idx="221">
                  <c:v>36888</c:v>
                </c:pt>
                <c:pt idx="222">
                  <c:v>36914</c:v>
                </c:pt>
                <c:pt idx="223">
                  <c:v>36941</c:v>
                </c:pt>
                <c:pt idx="224">
                  <c:v>36965</c:v>
                </c:pt>
                <c:pt idx="225">
                  <c:v>37011</c:v>
                </c:pt>
              </c:numCache>
            </c:numRef>
          </c:xVal>
          <c:yVal>
            <c:numRef>
              <c:f>'"900" wells'' water levels'!$L$2140:$L$2365</c:f>
              <c:numCache>
                <c:formatCode>General</c:formatCode>
                <c:ptCount val="226"/>
                <c:pt idx="0">
                  <c:v>422.69900000000001</c:v>
                </c:pt>
                <c:pt idx="1">
                  <c:v>422.73</c:v>
                </c:pt>
                <c:pt idx="2">
                  <c:v>422.73</c:v>
                </c:pt>
                <c:pt idx="3">
                  <c:v>422.74799999999999</c:v>
                </c:pt>
                <c:pt idx="4">
                  <c:v>422.76299999999998</c:v>
                </c:pt>
                <c:pt idx="5">
                  <c:v>422.76900000000001</c:v>
                </c:pt>
                <c:pt idx="6">
                  <c:v>422.76299999999998</c:v>
                </c:pt>
                <c:pt idx="7">
                  <c:v>422.8</c:v>
                </c:pt>
                <c:pt idx="8">
                  <c:v>422.86099999999999</c:v>
                </c:pt>
                <c:pt idx="9">
                  <c:v>422.87</c:v>
                </c:pt>
                <c:pt idx="10">
                  <c:v>422.87</c:v>
                </c:pt>
                <c:pt idx="11">
                  <c:v>422.84800000000001</c:v>
                </c:pt>
                <c:pt idx="12">
                  <c:v>422.84800000000001</c:v>
                </c:pt>
                <c:pt idx="13">
                  <c:v>422.79700000000003</c:v>
                </c:pt>
                <c:pt idx="14">
                  <c:v>422.77800000000002</c:v>
                </c:pt>
                <c:pt idx="15">
                  <c:v>422.76299999999998</c:v>
                </c:pt>
                <c:pt idx="16">
                  <c:v>422.75700000000001</c:v>
                </c:pt>
                <c:pt idx="17">
                  <c:v>422.74799999999999</c:v>
                </c:pt>
                <c:pt idx="18">
                  <c:v>422.73899999999998</c:v>
                </c:pt>
                <c:pt idx="19">
                  <c:v>422.71699999999998</c:v>
                </c:pt>
                <c:pt idx="20">
                  <c:v>422.726</c:v>
                </c:pt>
                <c:pt idx="21">
                  <c:v>422.76900000000001</c:v>
                </c:pt>
                <c:pt idx="22">
                  <c:v>422.78399999999999</c:v>
                </c:pt>
                <c:pt idx="23">
                  <c:v>422.79700000000003</c:v>
                </c:pt>
                <c:pt idx="24">
                  <c:v>422.80900000000003</c:v>
                </c:pt>
                <c:pt idx="25">
                  <c:v>422.78699999999998</c:v>
                </c:pt>
                <c:pt idx="26">
                  <c:v>422.72300000000001</c:v>
                </c:pt>
                <c:pt idx="27">
                  <c:v>422.79399999999998</c:v>
                </c:pt>
                <c:pt idx="28">
                  <c:v>422.78699999999998</c:v>
                </c:pt>
                <c:pt idx="29">
                  <c:v>422.77499999999998</c:v>
                </c:pt>
                <c:pt idx="30">
                  <c:v>422.827</c:v>
                </c:pt>
                <c:pt idx="31">
                  <c:v>422.76600000000002</c:v>
                </c:pt>
                <c:pt idx="32">
                  <c:v>422.75700000000001</c:v>
                </c:pt>
                <c:pt idx="33">
                  <c:v>422.745</c:v>
                </c:pt>
                <c:pt idx="34">
                  <c:v>422.73</c:v>
                </c:pt>
                <c:pt idx="35">
                  <c:v>422.72300000000001</c:v>
                </c:pt>
                <c:pt idx="36">
                  <c:v>422.714</c:v>
                </c:pt>
                <c:pt idx="37">
                  <c:v>422.71100000000001</c:v>
                </c:pt>
                <c:pt idx="38">
                  <c:v>422.702</c:v>
                </c:pt>
                <c:pt idx="39">
                  <c:v>422.70499999999998</c:v>
                </c:pt>
                <c:pt idx="40">
                  <c:v>422.76600000000002</c:v>
                </c:pt>
                <c:pt idx="41">
                  <c:v>422.77199999999999</c:v>
                </c:pt>
                <c:pt idx="42">
                  <c:v>422.78100000000001</c:v>
                </c:pt>
                <c:pt idx="43">
                  <c:v>422.79700000000003</c:v>
                </c:pt>
                <c:pt idx="44">
                  <c:v>422.81200000000001</c:v>
                </c:pt>
                <c:pt idx="45">
                  <c:v>422.81200000000001</c:v>
                </c:pt>
                <c:pt idx="46">
                  <c:v>422.82100000000003</c:v>
                </c:pt>
                <c:pt idx="47">
                  <c:v>422.78100000000001</c:v>
                </c:pt>
                <c:pt idx="48">
                  <c:v>422.79700000000003</c:v>
                </c:pt>
                <c:pt idx="49">
                  <c:v>422.858</c:v>
                </c:pt>
                <c:pt idx="50">
                  <c:v>422.89100000000002</c:v>
                </c:pt>
                <c:pt idx="51">
                  <c:v>422.91800000000001</c:v>
                </c:pt>
                <c:pt idx="52">
                  <c:v>422.91500000000002</c:v>
                </c:pt>
                <c:pt idx="53">
                  <c:v>422.91500000000002</c:v>
                </c:pt>
                <c:pt idx="54">
                  <c:v>422.928</c:v>
                </c:pt>
                <c:pt idx="55">
                  <c:v>422.93099999999998</c:v>
                </c:pt>
                <c:pt idx="56">
                  <c:v>422.93400000000003</c:v>
                </c:pt>
                <c:pt idx="57">
                  <c:v>422.91500000000002</c:v>
                </c:pt>
                <c:pt idx="58">
                  <c:v>422.92200000000003</c:v>
                </c:pt>
                <c:pt idx="59">
                  <c:v>422.92200000000003</c:v>
                </c:pt>
                <c:pt idx="60">
                  <c:v>422.91800000000001</c:v>
                </c:pt>
                <c:pt idx="61">
                  <c:v>422.91800000000001</c:v>
                </c:pt>
                <c:pt idx="62">
                  <c:v>422.93099999999998</c:v>
                </c:pt>
                <c:pt idx="63">
                  <c:v>422.93099999999998</c:v>
                </c:pt>
                <c:pt idx="64">
                  <c:v>422.93099999999998</c:v>
                </c:pt>
                <c:pt idx="65">
                  <c:v>422.928</c:v>
                </c:pt>
                <c:pt idx="66">
                  <c:v>422.92500000000001</c:v>
                </c:pt>
                <c:pt idx="67">
                  <c:v>422.94900000000001</c:v>
                </c:pt>
                <c:pt idx="68">
                  <c:v>422.94600000000003</c:v>
                </c:pt>
                <c:pt idx="69">
                  <c:v>422.94</c:v>
                </c:pt>
                <c:pt idx="70">
                  <c:v>422.93099999999998</c:v>
                </c:pt>
                <c:pt idx="71">
                  <c:v>422.93099999999998</c:v>
                </c:pt>
                <c:pt idx="72">
                  <c:v>422.91800000000001</c:v>
                </c:pt>
                <c:pt idx="73">
                  <c:v>422.91199999999998</c:v>
                </c:pt>
                <c:pt idx="74">
                  <c:v>422.88200000000001</c:v>
                </c:pt>
                <c:pt idx="75">
                  <c:v>422.86700000000002</c:v>
                </c:pt>
                <c:pt idx="76">
                  <c:v>422.86099999999999</c:v>
                </c:pt>
                <c:pt idx="77">
                  <c:v>422.858</c:v>
                </c:pt>
                <c:pt idx="78">
                  <c:v>422.851</c:v>
                </c:pt>
                <c:pt idx="79">
                  <c:v>422.839</c:v>
                </c:pt>
                <c:pt idx="80">
                  <c:v>422.83600000000001</c:v>
                </c:pt>
                <c:pt idx="81">
                  <c:v>422.851</c:v>
                </c:pt>
                <c:pt idx="82">
                  <c:v>422.83</c:v>
                </c:pt>
                <c:pt idx="83">
                  <c:v>422.82400000000001</c:v>
                </c:pt>
                <c:pt idx="84">
                  <c:v>422.86399999999998</c:v>
                </c:pt>
                <c:pt idx="85">
                  <c:v>422.87</c:v>
                </c:pt>
                <c:pt idx="86">
                  <c:v>422.88799999999998</c:v>
                </c:pt>
                <c:pt idx="87">
                  <c:v>422.90300000000002</c:v>
                </c:pt>
                <c:pt idx="88">
                  <c:v>422.91500000000002</c:v>
                </c:pt>
                <c:pt idx="89">
                  <c:v>422.95499999999998</c:v>
                </c:pt>
                <c:pt idx="90">
                  <c:v>422.97899999999998</c:v>
                </c:pt>
                <c:pt idx="91">
                  <c:v>422.98599999999999</c:v>
                </c:pt>
                <c:pt idx="92">
                  <c:v>422.96100000000001</c:v>
                </c:pt>
                <c:pt idx="93">
                  <c:v>422.97</c:v>
                </c:pt>
                <c:pt idx="94">
                  <c:v>422.94299999999998</c:v>
                </c:pt>
                <c:pt idx="95">
                  <c:v>422.94600000000003</c:v>
                </c:pt>
                <c:pt idx="96">
                  <c:v>422.71699999999998</c:v>
                </c:pt>
                <c:pt idx="97">
                  <c:v>422.84500000000003</c:v>
                </c:pt>
                <c:pt idx="98">
                  <c:v>422.84500000000003</c:v>
                </c:pt>
                <c:pt idx="99">
                  <c:v>422.827</c:v>
                </c:pt>
                <c:pt idx="100">
                  <c:v>422.80900000000003</c:v>
                </c:pt>
                <c:pt idx="101">
                  <c:v>422.76600000000002</c:v>
                </c:pt>
                <c:pt idx="102">
                  <c:v>422.76900000000001</c:v>
                </c:pt>
                <c:pt idx="103">
                  <c:v>422.80900000000003</c:v>
                </c:pt>
                <c:pt idx="104">
                  <c:v>422.82400000000001</c:v>
                </c:pt>
                <c:pt idx="105">
                  <c:v>422.851</c:v>
                </c:pt>
                <c:pt idx="106">
                  <c:v>422.84800000000001</c:v>
                </c:pt>
                <c:pt idx="107">
                  <c:v>422.78399999999999</c:v>
                </c:pt>
                <c:pt idx="108">
                  <c:v>422.77199999999999</c:v>
                </c:pt>
                <c:pt idx="109">
                  <c:v>422.71699999999998</c:v>
                </c:pt>
                <c:pt idx="110">
                  <c:v>422.69299999999998</c:v>
                </c:pt>
                <c:pt idx="111">
                  <c:v>422.67500000000001</c:v>
                </c:pt>
                <c:pt idx="112">
                  <c:v>422.67500000000001</c:v>
                </c:pt>
                <c:pt idx="113">
                  <c:v>422.67200000000003</c:v>
                </c:pt>
                <c:pt idx="114">
                  <c:v>422.64600000000002</c:v>
                </c:pt>
                <c:pt idx="115">
                  <c:v>422.673</c:v>
                </c:pt>
                <c:pt idx="116">
                  <c:v>422.74799999999999</c:v>
                </c:pt>
                <c:pt idx="117">
                  <c:v>422.76900000000001</c:v>
                </c:pt>
                <c:pt idx="118">
                  <c:v>422.71699999999998</c:v>
                </c:pt>
                <c:pt idx="119">
                  <c:v>422.67200000000003</c:v>
                </c:pt>
                <c:pt idx="120">
                  <c:v>422.65100000000001</c:v>
                </c:pt>
                <c:pt idx="121">
                  <c:v>422.64299999999997</c:v>
                </c:pt>
                <c:pt idx="122">
                  <c:v>422.63400000000001</c:v>
                </c:pt>
                <c:pt idx="123">
                  <c:v>422.63900000000001</c:v>
                </c:pt>
                <c:pt idx="124">
                  <c:v>422.44600000000003</c:v>
                </c:pt>
                <c:pt idx="125">
                  <c:v>422.45400000000001</c:v>
                </c:pt>
                <c:pt idx="126">
                  <c:v>422.55</c:v>
                </c:pt>
                <c:pt idx="127">
                  <c:v>422.57</c:v>
                </c:pt>
                <c:pt idx="128">
                  <c:v>422.57</c:v>
                </c:pt>
                <c:pt idx="129">
                  <c:v>422.58</c:v>
                </c:pt>
                <c:pt idx="130">
                  <c:v>422.58</c:v>
                </c:pt>
                <c:pt idx="131">
                  <c:v>422.58</c:v>
                </c:pt>
                <c:pt idx="132">
                  <c:v>422.58</c:v>
                </c:pt>
                <c:pt idx="133">
                  <c:v>422.59</c:v>
                </c:pt>
                <c:pt idx="134">
                  <c:v>422.59</c:v>
                </c:pt>
                <c:pt idx="135">
                  <c:v>422.59</c:v>
                </c:pt>
                <c:pt idx="136">
                  <c:v>422.59</c:v>
                </c:pt>
                <c:pt idx="137">
                  <c:v>422.6</c:v>
                </c:pt>
                <c:pt idx="138">
                  <c:v>422.6</c:v>
                </c:pt>
                <c:pt idx="139">
                  <c:v>422.61</c:v>
                </c:pt>
                <c:pt idx="140">
                  <c:v>422.61</c:v>
                </c:pt>
                <c:pt idx="141">
                  <c:v>422.62</c:v>
                </c:pt>
                <c:pt idx="142">
                  <c:v>422.68</c:v>
                </c:pt>
                <c:pt idx="143">
                  <c:v>422.71</c:v>
                </c:pt>
                <c:pt idx="144">
                  <c:v>422.69</c:v>
                </c:pt>
                <c:pt idx="145">
                  <c:v>422.68</c:v>
                </c:pt>
                <c:pt idx="146">
                  <c:v>422.69</c:v>
                </c:pt>
                <c:pt idx="147">
                  <c:v>422.71</c:v>
                </c:pt>
                <c:pt idx="148">
                  <c:v>422.73</c:v>
                </c:pt>
                <c:pt idx="149">
                  <c:v>422.76</c:v>
                </c:pt>
                <c:pt idx="150">
                  <c:v>422.78</c:v>
                </c:pt>
                <c:pt idx="151">
                  <c:v>422.79</c:v>
                </c:pt>
                <c:pt idx="152">
                  <c:v>422.79</c:v>
                </c:pt>
                <c:pt idx="153">
                  <c:v>422.79</c:v>
                </c:pt>
                <c:pt idx="154">
                  <c:v>422.81</c:v>
                </c:pt>
                <c:pt idx="155">
                  <c:v>422.79500000000002</c:v>
                </c:pt>
                <c:pt idx="156">
                  <c:v>422.77</c:v>
                </c:pt>
                <c:pt idx="157">
                  <c:v>422.75099999999998</c:v>
                </c:pt>
                <c:pt idx="158">
                  <c:v>422.71899999999999</c:v>
                </c:pt>
                <c:pt idx="159">
                  <c:v>422.75200000000001</c:v>
                </c:pt>
                <c:pt idx="160">
                  <c:v>422.81099999999998</c:v>
                </c:pt>
                <c:pt idx="161">
                  <c:v>422.82799999999997</c:v>
                </c:pt>
                <c:pt idx="162">
                  <c:v>422.87299999999999</c:v>
                </c:pt>
                <c:pt idx="163">
                  <c:v>422.87200000000001</c:v>
                </c:pt>
                <c:pt idx="164">
                  <c:v>422.90899999999999</c:v>
                </c:pt>
                <c:pt idx="165">
                  <c:v>422.96300000000002</c:v>
                </c:pt>
                <c:pt idx="166">
                  <c:v>422.45</c:v>
                </c:pt>
                <c:pt idx="167">
                  <c:v>422.971</c:v>
                </c:pt>
                <c:pt idx="168">
                  <c:v>422.87299999999999</c:v>
                </c:pt>
                <c:pt idx="169">
                  <c:v>423.923</c:v>
                </c:pt>
                <c:pt idx="170">
                  <c:v>422.976</c:v>
                </c:pt>
                <c:pt idx="171">
                  <c:v>423.05700000000002</c:v>
                </c:pt>
                <c:pt idx="172">
                  <c:v>422.589</c:v>
                </c:pt>
                <c:pt idx="173">
                  <c:v>422.56299999999999</c:v>
                </c:pt>
                <c:pt idx="174">
                  <c:v>422.94499999999999</c:v>
                </c:pt>
                <c:pt idx="175">
                  <c:v>423.08500000000004</c:v>
                </c:pt>
                <c:pt idx="176">
                  <c:v>423.072</c:v>
                </c:pt>
                <c:pt idx="177">
                  <c:v>423.005</c:v>
                </c:pt>
                <c:pt idx="178">
                  <c:v>422.99299999999999</c:v>
                </c:pt>
                <c:pt idx="179">
                  <c:v>422.87100000000004</c:v>
                </c:pt>
                <c:pt idx="180">
                  <c:v>423</c:v>
                </c:pt>
                <c:pt idx="181">
                  <c:v>422.57300000000004</c:v>
                </c:pt>
                <c:pt idx="182">
                  <c:v>423.01300000000003</c:v>
                </c:pt>
                <c:pt idx="183">
                  <c:v>423.048</c:v>
                </c:pt>
                <c:pt idx="184">
                  <c:v>423.08199999999999</c:v>
                </c:pt>
                <c:pt idx="185">
                  <c:v>423.14499999999998</c:v>
                </c:pt>
                <c:pt idx="186">
                  <c:v>422.887</c:v>
                </c:pt>
                <c:pt idx="187">
                  <c:v>422.86500000000001</c:v>
                </c:pt>
                <c:pt idx="188">
                  <c:v>422.84000000000003</c:v>
                </c:pt>
                <c:pt idx="189">
                  <c:v>422.79599999999999</c:v>
                </c:pt>
                <c:pt idx="190">
                  <c:v>422.77</c:v>
                </c:pt>
                <c:pt idx="191">
                  <c:v>422.77300000000002</c:v>
                </c:pt>
                <c:pt idx="192">
                  <c:v>422.79500000000002</c:v>
                </c:pt>
                <c:pt idx="193">
                  <c:v>423.01</c:v>
                </c:pt>
                <c:pt idx="194">
                  <c:v>422.834</c:v>
                </c:pt>
                <c:pt idx="195">
                  <c:v>422.82400000000001</c:v>
                </c:pt>
                <c:pt idx="196">
                  <c:v>422.65100000000001</c:v>
                </c:pt>
                <c:pt idx="197">
                  <c:v>422.858</c:v>
                </c:pt>
                <c:pt idx="198">
                  <c:v>422.77699999999999</c:v>
                </c:pt>
                <c:pt idx="199">
                  <c:v>422.76800000000003</c:v>
                </c:pt>
                <c:pt idx="200">
                  <c:v>423.04</c:v>
                </c:pt>
                <c:pt idx="201">
                  <c:v>423.05700000000002</c:v>
                </c:pt>
                <c:pt idx="202">
                  <c:v>423.197</c:v>
                </c:pt>
                <c:pt idx="203">
                  <c:v>423.274</c:v>
                </c:pt>
                <c:pt idx="204">
                  <c:v>423.29300000000001</c:v>
                </c:pt>
                <c:pt idx="205">
                  <c:v>423.32100000000003</c:v>
                </c:pt>
                <c:pt idx="206">
                  <c:v>423.26600000000002</c:v>
                </c:pt>
                <c:pt idx="207">
                  <c:v>423.19499999999999</c:v>
                </c:pt>
                <c:pt idx="208">
                  <c:v>423.13200000000001</c:v>
                </c:pt>
                <c:pt idx="209">
                  <c:v>423.07792776592504</c:v>
                </c:pt>
                <c:pt idx="210">
                  <c:v>423.03220999695213</c:v>
                </c:pt>
                <c:pt idx="211">
                  <c:v>423.02306644315757</c:v>
                </c:pt>
                <c:pt idx="212">
                  <c:v>423.02001859189272</c:v>
                </c:pt>
                <c:pt idx="213">
                  <c:v>422.9986836330387</c:v>
                </c:pt>
                <c:pt idx="214">
                  <c:v>423.0017314843036</c:v>
                </c:pt>
                <c:pt idx="215">
                  <c:v>422.94382231027129</c:v>
                </c:pt>
                <c:pt idx="216">
                  <c:v>422.92400000000004</c:v>
                </c:pt>
                <c:pt idx="217">
                  <c:v>422.90700000000004</c:v>
                </c:pt>
                <c:pt idx="218">
                  <c:v>422.93099999999998</c:v>
                </c:pt>
                <c:pt idx="219">
                  <c:v>422.93400000000003</c:v>
                </c:pt>
                <c:pt idx="220">
                  <c:v>423.06799999999998</c:v>
                </c:pt>
                <c:pt idx="221">
                  <c:v>423.084</c:v>
                </c:pt>
                <c:pt idx="222">
                  <c:v>423.053</c:v>
                </c:pt>
                <c:pt idx="223">
                  <c:v>423.01300000000003</c:v>
                </c:pt>
                <c:pt idx="224">
                  <c:v>422.99200000000002</c:v>
                </c:pt>
                <c:pt idx="225">
                  <c:v>423.11099999999999</c:v>
                </c:pt>
              </c:numCache>
            </c:numRef>
          </c:yVal>
          <c:smooth val="0"/>
        </c:ser>
        <c:ser>
          <c:idx val="3"/>
          <c:order val="3"/>
          <c:tx>
            <c:v>925D</c:v>
          </c:tx>
          <c:spPr>
            <a:ln w="12700"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'"900" wells'' water levels'!$B$2472:$B$2491</c:f>
              <c:numCache>
                <c:formatCode>mm/dd/yy</c:formatCode>
                <c:ptCount val="20"/>
                <c:pt idx="0">
                  <c:v>33313</c:v>
                </c:pt>
                <c:pt idx="1">
                  <c:v>33323</c:v>
                </c:pt>
                <c:pt idx="2">
                  <c:v>33653</c:v>
                </c:pt>
                <c:pt idx="3">
                  <c:v>33679</c:v>
                </c:pt>
                <c:pt idx="4">
                  <c:v>33686</c:v>
                </c:pt>
                <c:pt idx="5">
                  <c:v>33688</c:v>
                </c:pt>
                <c:pt idx="6">
                  <c:v>33690</c:v>
                </c:pt>
                <c:pt idx="7">
                  <c:v>33693</c:v>
                </c:pt>
                <c:pt idx="8">
                  <c:v>33695</c:v>
                </c:pt>
                <c:pt idx="9">
                  <c:v>33699</c:v>
                </c:pt>
                <c:pt idx="10">
                  <c:v>33700</c:v>
                </c:pt>
                <c:pt idx="11">
                  <c:v>33702</c:v>
                </c:pt>
                <c:pt idx="12">
                  <c:v>33707</c:v>
                </c:pt>
                <c:pt idx="13">
                  <c:v>33709</c:v>
                </c:pt>
                <c:pt idx="14">
                  <c:v>33711</c:v>
                </c:pt>
                <c:pt idx="15">
                  <c:v>33714</c:v>
                </c:pt>
                <c:pt idx="16">
                  <c:v>33716</c:v>
                </c:pt>
                <c:pt idx="17">
                  <c:v>33718</c:v>
                </c:pt>
                <c:pt idx="18">
                  <c:v>34110</c:v>
                </c:pt>
                <c:pt idx="19">
                  <c:v>34129</c:v>
                </c:pt>
              </c:numCache>
            </c:numRef>
          </c:xVal>
          <c:yVal>
            <c:numRef>
              <c:f>'"900" wells'' water levels'!$L$2472:$L$2491</c:f>
              <c:numCache>
                <c:formatCode>General</c:formatCode>
                <c:ptCount val="20"/>
                <c:pt idx="0">
                  <c:v>422.47699999999998</c:v>
                </c:pt>
                <c:pt idx="1">
                  <c:v>422.49599999999998</c:v>
                </c:pt>
                <c:pt idx="2">
                  <c:v>422.59</c:v>
                </c:pt>
                <c:pt idx="3">
                  <c:v>422.61</c:v>
                </c:pt>
                <c:pt idx="4">
                  <c:v>422.61</c:v>
                </c:pt>
                <c:pt idx="5">
                  <c:v>422.61</c:v>
                </c:pt>
                <c:pt idx="6">
                  <c:v>422.61</c:v>
                </c:pt>
                <c:pt idx="7">
                  <c:v>422.62</c:v>
                </c:pt>
                <c:pt idx="8">
                  <c:v>422.62</c:v>
                </c:pt>
                <c:pt idx="9">
                  <c:v>422.63</c:v>
                </c:pt>
                <c:pt idx="10">
                  <c:v>422.62</c:v>
                </c:pt>
                <c:pt idx="11">
                  <c:v>422.62</c:v>
                </c:pt>
                <c:pt idx="12">
                  <c:v>422.63</c:v>
                </c:pt>
                <c:pt idx="13">
                  <c:v>422.63</c:v>
                </c:pt>
                <c:pt idx="14">
                  <c:v>422.64</c:v>
                </c:pt>
                <c:pt idx="15">
                  <c:v>422.64</c:v>
                </c:pt>
                <c:pt idx="16">
                  <c:v>422.64</c:v>
                </c:pt>
                <c:pt idx="17">
                  <c:v>422.65</c:v>
                </c:pt>
                <c:pt idx="18">
                  <c:v>422.83</c:v>
                </c:pt>
                <c:pt idx="19">
                  <c:v>422.84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7472"/>
        <c:axId val="83498048"/>
      </c:scatterChart>
      <c:valAx>
        <c:axId val="83497472"/>
        <c:scaling>
          <c:orientation val="minMax"/>
          <c:min val="343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6503883984198952"/>
              <c:y val="0.9135399030752555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8048"/>
        <c:crosses val="autoZero"/>
        <c:crossBetween val="midCat"/>
        <c:majorUnit val="366"/>
        <c:minorUnit val="30.4"/>
      </c:valAx>
      <c:valAx>
        <c:axId val="83498048"/>
        <c:scaling>
          <c:orientation val="minMax"/>
          <c:max val="424"/>
          <c:min val="4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Elevation (m)</a:t>
                </a:r>
              </a:p>
            </c:rich>
          </c:tx>
          <c:layout>
            <c:manualLayout>
              <c:xMode val="edge"/>
              <c:yMode val="edge"/>
              <c:x val="8.8790795090007684E-3"/>
              <c:y val="0.42903747099871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7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439393939393939"/>
          <c:y val="0.95904436860068254"/>
          <c:w val="0.64393939393939392"/>
          <c:h val="0.994880546075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925 Water Elevation</a:t>
            </a:r>
          </a:p>
        </c:rich>
      </c:tx>
      <c:layout>
        <c:manualLayout>
          <c:xMode val="edge"/>
          <c:yMode val="edge"/>
          <c:x val="0.42730295076751768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333333333329E-2"/>
          <c:y val="0.11433447098976109"/>
          <c:w val="0.80555555555555558"/>
          <c:h val="0.75085324232081907"/>
        </c:manualLayout>
      </c:layout>
      <c:scatterChart>
        <c:scatterStyle val="lineMarker"/>
        <c:varyColors val="0"/>
        <c:ser>
          <c:idx val="0"/>
          <c:order val="0"/>
          <c:tx>
            <c:v>925A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'"900" wells'' water levels'!$B$1635:$B$1789</c:f>
              <c:numCache>
                <c:formatCode>mm/dd/yy</c:formatCode>
                <c:ptCount val="155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30715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30925</c:v>
                </c:pt>
                <c:pt idx="28">
                  <c:v>30934</c:v>
                </c:pt>
                <c:pt idx="29">
                  <c:v>30945</c:v>
                </c:pt>
                <c:pt idx="30">
                  <c:v>30970</c:v>
                </c:pt>
                <c:pt idx="31">
                  <c:v>30979</c:v>
                </c:pt>
                <c:pt idx="32">
                  <c:v>30986</c:v>
                </c:pt>
                <c:pt idx="33">
                  <c:v>30993</c:v>
                </c:pt>
                <c:pt idx="34">
                  <c:v>31002</c:v>
                </c:pt>
                <c:pt idx="35">
                  <c:v>31007</c:v>
                </c:pt>
                <c:pt idx="36">
                  <c:v>31016</c:v>
                </c:pt>
                <c:pt idx="37">
                  <c:v>31021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31904</c:v>
                </c:pt>
                <c:pt idx="112">
                  <c:v>32235</c:v>
                </c:pt>
                <c:pt idx="113">
                  <c:v>32238</c:v>
                </c:pt>
                <c:pt idx="114">
                  <c:v>32242</c:v>
                </c:pt>
                <c:pt idx="115">
                  <c:v>32245</c:v>
                </c:pt>
                <c:pt idx="116">
                  <c:v>32263</c:v>
                </c:pt>
                <c:pt idx="117">
                  <c:v>32313</c:v>
                </c:pt>
                <c:pt idx="118">
                  <c:v>32320</c:v>
                </c:pt>
                <c:pt idx="119">
                  <c:v>32351</c:v>
                </c:pt>
                <c:pt idx="120">
                  <c:v>32381</c:v>
                </c:pt>
                <c:pt idx="121">
                  <c:v>32397</c:v>
                </c:pt>
                <c:pt idx="122">
                  <c:v>32410</c:v>
                </c:pt>
                <c:pt idx="123">
                  <c:v>32411</c:v>
                </c:pt>
                <c:pt idx="124">
                  <c:v>32414</c:v>
                </c:pt>
                <c:pt idx="125">
                  <c:v>32605</c:v>
                </c:pt>
                <c:pt idx="126">
                  <c:v>32613</c:v>
                </c:pt>
                <c:pt idx="127">
                  <c:v>32638</c:v>
                </c:pt>
                <c:pt idx="128">
                  <c:v>32660</c:v>
                </c:pt>
                <c:pt idx="129">
                  <c:v>32723</c:v>
                </c:pt>
                <c:pt idx="130">
                  <c:v>32743</c:v>
                </c:pt>
                <c:pt idx="131">
                  <c:v>32781</c:v>
                </c:pt>
                <c:pt idx="132">
                  <c:v>32802</c:v>
                </c:pt>
                <c:pt idx="133">
                  <c:v>32808</c:v>
                </c:pt>
                <c:pt idx="134">
                  <c:v>32821</c:v>
                </c:pt>
                <c:pt idx="135">
                  <c:v>33313</c:v>
                </c:pt>
                <c:pt idx="136">
                  <c:v>33321</c:v>
                </c:pt>
                <c:pt idx="137">
                  <c:v>33679</c:v>
                </c:pt>
                <c:pt idx="138">
                  <c:v>33686</c:v>
                </c:pt>
                <c:pt idx="139">
                  <c:v>33688</c:v>
                </c:pt>
                <c:pt idx="140">
                  <c:v>33690</c:v>
                </c:pt>
                <c:pt idx="141">
                  <c:v>33693</c:v>
                </c:pt>
                <c:pt idx="142">
                  <c:v>33695</c:v>
                </c:pt>
                <c:pt idx="143">
                  <c:v>33699</c:v>
                </c:pt>
                <c:pt idx="144">
                  <c:v>33700</c:v>
                </c:pt>
                <c:pt idx="145">
                  <c:v>33702</c:v>
                </c:pt>
                <c:pt idx="146">
                  <c:v>33707</c:v>
                </c:pt>
                <c:pt idx="147">
                  <c:v>33709</c:v>
                </c:pt>
                <c:pt idx="148">
                  <c:v>33711</c:v>
                </c:pt>
                <c:pt idx="149">
                  <c:v>33714</c:v>
                </c:pt>
                <c:pt idx="150">
                  <c:v>33716</c:v>
                </c:pt>
                <c:pt idx="151">
                  <c:v>33718</c:v>
                </c:pt>
                <c:pt idx="152">
                  <c:v>33771</c:v>
                </c:pt>
                <c:pt idx="153">
                  <c:v>34110</c:v>
                </c:pt>
                <c:pt idx="154">
                  <c:v>34129</c:v>
                </c:pt>
              </c:numCache>
            </c:numRef>
          </c:xVal>
          <c:yVal>
            <c:numRef>
              <c:f>'"900" wells'' water levels'!$L$1635:$L$1789</c:f>
              <c:numCache>
                <c:formatCode>General</c:formatCode>
                <c:ptCount val="155"/>
                <c:pt idx="0">
                  <c:v>422.74400000000003</c:v>
                </c:pt>
                <c:pt idx="1">
                  <c:v>422.74400000000003</c:v>
                </c:pt>
                <c:pt idx="2">
                  <c:v>422.74700000000001</c:v>
                </c:pt>
                <c:pt idx="3">
                  <c:v>422.74400000000003</c:v>
                </c:pt>
                <c:pt idx="4">
                  <c:v>422.75599999999997</c:v>
                </c:pt>
                <c:pt idx="5">
                  <c:v>422.79599999999999</c:v>
                </c:pt>
                <c:pt idx="6">
                  <c:v>422.68900000000002</c:v>
                </c:pt>
                <c:pt idx="7">
                  <c:v>422.75299999999999</c:v>
                </c:pt>
                <c:pt idx="8">
                  <c:v>422.65899999999999</c:v>
                </c:pt>
                <c:pt idx="9">
                  <c:v>422.70100000000002</c:v>
                </c:pt>
                <c:pt idx="10">
                  <c:v>422.68</c:v>
                </c:pt>
                <c:pt idx="11">
                  <c:v>422.73200000000003</c:v>
                </c:pt>
                <c:pt idx="12">
                  <c:v>422.75599999999997</c:v>
                </c:pt>
                <c:pt idx="13">
                  <c:v>422.77199999999999</c:v>
                </c:pt>
                <c:pt idx="14">
                  <c:v>422.738</c:v>
                </c:pt>
                <c:pt idx="15">
                  <c:v>422.73200000000003</c:v>
                </c:pt>
                <c:pt idx="16">
                  <c:v>422.73500000000001</c:v>
                </c:pt>
                <c:pt idx="17">
                  <c:v>422.79300000000001</c:v>
                </c:pt>
                <c:pt idx="18">
                  <c:v>422.70100000000002</c:v>
                </c:pt>
                <c:pt idx="19">
                  <c:v>422.71699999999998</c:v>
                </c:pt>
                <c:pt idx="20">
                  <c:v>422.84800000000001</c:v>
                </c:pt>
                <c:pt idx="21">
                  <c:v>422.82600000000002</c:v>
                </c:pt>
                <c:pt idx="22">
                  <c:v>422.82299999999998</c:v>
                </c:pt>
                <c:pt idx="23">
                  <c:v>422.77800000000002</c:v>
                </c:pt>
                <c:pt idx="24">
                  <c:v>423.113</c:v>
                </c:pt>
                <c:pt idx="25">
                  <c:v>423.101</c:v>
                </c:pt>
                <c:pt idx="26">
                  <c:v>423.089</c:v>
                </c:pt>
                <c:pt idx="27">
                  <c:v>422.72</c:v>
                </c:pt>
                <c:pt idx="28">
                  <c:v>422.714</c:v>
                </c:pt>
                <c:pt idx="29">
                  <c:v>422.64100000000002</c:v>
                </c:pt>
                <c:pt idx="30">
                  <c:v>422.81099999999998</c:v>
                </c:pt>
                <c:pt idx="31">
                  <c:v>422.74400000000003</c:v>
                </c:pt>
                <c:pt idx="32">
                  <c:v>422.762</c:v>
                </c:pt>
                <c:pt idx="33">
                  <c:v>422.77199999999999</c:v>
                </c:pt>
                <c:pt idx="34">
                  <c:v>422.78399999999999</c:v>
                </c:pt>
                <c:pt idx="35">
                  <c:v>422.79</c:v>
                </c:pt>
                <c:pt idx="36">
                  <c:v>422.77800000000002</c:v>
                </c:pt>
                <c:pt idx="37">
                  <c:v>422.77499999999998</c:v>
                </c:pt>
                <c:pt idx="38">
                  <c:v>422.74700000000001</c:v>
                </c:pt>
                <c:pt idx="39">
                  <c:v>422.74700000000001</c:v>
                </c:pt>
                <c:pt idx="40">
                  <c:v>422.74700000000001</c:v>
                </c:pt>
                <c:pt idx="41">
                  <c:v>422.73500000000001</c:v>
                </c:pt>
                <c:pt idx="42">
                  <c:v>422.73500000000001</c:v>
                </c:pt>
                <c:pt idx="43">
                  <c:v>422.70800000000003</c:v>
                </c:pt>
                <c:pt idx="44">
                  <c:v>422.70100000000002</c:v>
                </c:pt>
                <c:pt idx="45">
                  <c:v>422.69499999999999</c:v>
                </c:pt>
                <c:pt idx="46">
                  <c:v>422.69200000000001</c:v>
                </c:pt>
                <c:pt idx="47">
                  <c:v>422.69200000000001</c:v>
                </c:pt>
                <c:pt idx="48">
                  <c:v>422.67099999999999</c:v>
                </c:pt>
                <c:pt idx="49">
                  <c:v>422.65899999999999</c:v>
                </c:pt>
                <c:pt idx="50">
                  <c:v>422.65899999999999</c:v>
                </c:pt>
                <c:pt idx="51">
                  <c:v>422.66199999999998</c:v>
                </c:pt>
                <c:pt idx="52">
                  <c:v>422.67399999999998</c:v>
                </c:pt>
                <c:pt idx="53">
                  <c:v>422.69200000000001</c:v>
                </c:pt>
                <c:pt idx="54">
                  <c:v>422.70100000000002</c:v>
                </c:pt>
                <c:pt idx="55">
                  <c:v>422.71699999999998</c:v>
                </c:pt>
                <c:pt idx="56">
                  <c:v>422.74099999999999</c:v>
                </c:pt>
                <c:pt idx="57">
                  <c:v>422.77800000000002</c:v>
                </c:pt>
                <c:pt idx="58">
                  <c:v>422.83600000000001</c:v>
                </c:pt>
                <c:pt idx="59">
                  <c:v>422.86900000000003</c:v>
                </c:pt>
                <c:pt idx="60">
                  <c:v>422.88400000000001</c:v>
                </c:pt>
                <c:pt idx="61">
                  <c:v>422.89400000000001</c:v>
                </c:pt>
                <c:pt idx="62">
                  <c:v>422.90300000000002</c:v>
                </c:pt>
                <c:pt idx="63">
                  <c:v>422.90300000000002</c:v>
                </c:pt>
                <c:pt idx="64">
                  <c:v>422.91500000000002</c:v>
                </c:pt>
                <c:pt idx="65">
                  <c:v>422.90899999999999</c:v>
                </c:pt>
                <c:pt idx="66">
                  <c:v>422.9</c:v>
                </c:pt>
                <c:pt idx="67">
                  <c:v>422.9</c:v>
                </c:pt>
                <c:pt idx="68">
                  <c:v>422.89</c:v>
                </c:pt>
                <c:pt idx="69">
                  <c:v>422.89699999999999</c:v>
                </c:pt>
                <c:pt idx="70">
                  <c:v>422.90300000000002</c:v>
                </c:pt>
                <c:pt idx="71">
                  <c:v>422.89400000000001</c:v>
                </c:pt>
                <c:pt idx="72">
                  <c:v>422.91800000000001</c:v>
                </c:pt>
                <c:pt idx="73">
                  <c:v>422.90899999999999</c:v>
                </c:pt>
                <c:pt idx="74">
                  <c:v>422.91199999999998</c:v>
                </c:pt>
                <c:pt idx="75">
                  <c:v>422.92099999999999</c:v>
                </c:pt>
                <c:pt idx="76">
                  <c:v>422.92700000000002</c:v>
                </c:pt>
                <c:pt idx="77">
                  <c:v>422.91500000000002</c:v>
                </c:pt>
                <c:pt idx="78">
                  <c:v>422.91500000000002</c:v>
                </c:pt>
                <c:pt idx="79">
                  <c:v>422.91800000000001</c:v>
                </c:pt>
                <c:pt idx="80">
                  <c:v>422.91500000000002</c:v>
                </c:pt>
                <c:pt idx="81">
                  <c:v>422.90300000000002</c:v>
                </c:pt>
                <c:pt idx="82">
                  <c:v>422.89</c:v>
                </c:pt>
                <c:pt idx="83">
                  <c:v>422.86</c:v>
                </c:pt>
                <c:pt idx="84">
                  <c:v>422.84199999999998</c:v>
                </c:pt>
                <c:pt idx="85">
                  <c:v>422.84199999999998</c:v>
                </c:pt>
                <c:pt idx="86">
                  <c:v>422.839</c:v>
                </c:pt>
                <c:pt idx="87">
                  <c:v>422.82600000000002</c:v>
                </c:pt>
                <c:pt idx="88">
                  <c:v>422.81700000000001</c:v>
                </c:pt>
                <c:pt idx="89">
                  <c:v>422.81700000000001</c:v>
                </c:pt>
                <c:pt idx="90">
                  <c:v>422.82900000000001</c:v>
                </c:pt>
                <c:pt idx="91">
                  <c:v>422.80500000000001</c:v>
                </c:pt>
                <c:pt idx="92">
                  <c:v>422.80200000000002</c:v>
                </c:pt>
                <c:pt idx="93">
                  <c:v>422.839</c:v>
                </c:pt>
                <c:pt idx="94">
                  <c:v>422.84199999999998</c:v>
                </c:pt>
                <c:pt idx="95">
                  <c:v>422.863</c:v>
                </c:pt>
                <c:pt idx="96">
                  <c:v>422.87799999999999</c:v>
                </c:pt>
                <c:pt idx="97">
                  <c:v>422.887</c:v>
                </c:pt>
                <c:pt idx="98">
                  <c:v>422.98500000000001</c:v>
                </c:pt>
                <c:pt idx="99">
                  <c:v>423.02199999999999</c:v>
                </c:pt>
                <c:pt idx="100">
                  <c:v>422.92099999999999</c:v>
                </c:pt>
                <c:pt idx="101">
                  <c:v>422.93599999999998</c:v>
                </c:pt>
                <c:pt idx="102">
                  <c:v>422.94200000000001</c:v>
                </c:pt>
                <c:pt idx="103">
                  <c:v>422.90899999999999</c:v>
                </c:pt>
                <c:pt idx="104">
                  <c:v>422.92099999999999</c:v>
                </c:pt>
                <c:pt idx="105">
                  <c:v>423.00599999999997</c:v>
                </c:pt>
                <c:pt idx="106">
                  <c:v>422.81700000000001</c:v>
                </c:pt>
                <c:pt idx="107">
                  <c:v>422.82299999999998</c:v>
                </c:pt>
                <c:pt idx="108">
                  <c:v>422.80500000000001</c:v>
                </c:pt>
                <c:pt idx="109">
                  <c:v>422.80500000000001</c:v>
                </c:pt>
                <c:pt idx="110">
                  <c:v>422.78100000000001</c:v>
                </c:pt>
                <c:pt idx="111">
                  <c:v>422.74700000000001</c:v>
                </c:pt>
                <c:pt idx="112">
                  <c:v>422.79599999999999</c:v>
                </c:pt>
                <c:pt idx="113">
                  <c:v>422.79300000000001</c:v>
                </c:pt>
                <c:pt idx="114">
                  <c:v>422.80799999999999</c:v>
                </c:pt>
                <c:pt idx="115">
                  <c:v>422.80799999999999</c:v>
                </c:pt>
                <c:pt idx="116">
                  <c:v>422.839</c:v>
                </c:pt>
                <c:pt idx="117">
                  <c:v>422.76499999999999</c:v>
                </c:pt>
                <c:pt idx="118">
                  <c:v>422.76499999999999</c:v>
                </c:pt>
                <c:pt idx="119">
                  <c:v>422.69499999999999</c:v>
                </c:pt>
                <c:pt idx="120">
                  <c:v>422.67099999999999</c:v>
                </c:pt>
                <c:pt idx="121">
                  <c:v>422.71699999999998</c:v>
                </c:pt>
                <c:pt idx="122">
                  <c:v>422.65300000000002</c:v>
                </c:pt>
                <c:pt idx="123">
                  <c:v>422.64699999999999</c:v>
                </c:pt>
                <c:pt idx="124">
                  <c:v>422.64699999999999</c:v>
                </c:pt>
                <c:pt idx="125">
                  <c:v>422.59899999999999</c:v>
                </c:pt>
                <c:pt idx="126">
                  <c:v>422.62700000000001</c:v>
                </c:pt>
                <c:pt idx="127">
                  <c:v>422.76499999999999</c:v>
                </c:pt>
                <c:pt idx="128">
                  <c:v>422.755</c:v>
                </c:pt>
                <c:pt idx="129">
                  <c:v>422.67500000000001</c:v>
                </c:pt>
                <c:pt idx="130">
                  <c:v>422.63</c:v>
                </c:pt>
                <c:pt idx="131">
                  <c:v>422.625</c:v>
                </c:pt>
                <c:pt idx="132">
                  <c:v>422.62299999999999</c:v>
                </c:pt>
                <c:pt idx="133">
                  <c:v>422.61099999999999</c:v>
                </c:pt>
                <c:pt idx="134">
                  <c:v>422.815</c:v>
                </c:pt>
                <c:pt idx="135">
                  <c:v>422.41899999999998</c:v>
                </c:pt>
                <c:pt idx="136">
                  <c:v>422.43</c:v>
                </c:pt>
                <c:pt idx="137">
                  <c:v>422.54</c:v>
                </c:pt>
                <c:pt idx="138">
                  <c:v>422.55</c:v>
                </c:pt>
                <c:pt idx="139">
                  <c:v>422.55</c:v>
                </c:pt>
                <c:pt idx="140">
                  <c:v>422.55</c:v>
                </c:pt>
                <c:pt idx="141">
                  <c:v>422.56</c:v>
                </c:pt>
                <c:pt idx="142">
                  <c:v>422.55</c:v>
                </c:pt>
                <c:pt idx="143">
                  <c:v>422.56</c:v>
                </c:pt>
                <c:pt idx="144">
                  <c:v>422.56</c:v>
                </c:pt>
                <c:pt idx="145">
                  <c:v>422.56</c:v>
                </c:pt>
                <c:pt idx="146">
                  <c:v>422.57</c:v>
                </c:pt>
                <c:pt idx="147">
                  <c:v>422.57</c:v>
                </c:pt>
                <c:pt idx="148">
                  <c:v>422.58</c:v>
                </c:pt>
                <c:pt idx="149">
                  <c:v>422.58</c:v>
                </c:pt>
                <c:pt idx="150">
                  <c:v>422.59</c:v>
                </c:pt>
                <c:pt idx="151">
                  <c:v>422.59</c:v>
                </c:pt>
                <c:pt idx="152">
                  <c:v>422.65</c:v>
                </c:pt>
                <c:pt idx="153">
                  <c:v>422.76</c:v>
                </c:pt>
                <c:pt idx="154">
                  <c:v>422.77</c:v>
                </c:pt>
              </c:numCache>
            </c:numRef>
          </c:yVal>
          <c:smooth val="0"/>
        </c:ser>
        <c:ser>
          <c:idx val="1"/>
          <c:order val="1"/>
          <c:tx>
            <c:v>925B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levels'!$B$1901:$B$2027</c:f>
              <c:numCache>
                <c:formatCode>mm/dd/yy</c:formatCode>
                <c:ptCount val="127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31179</c:v>
                </c:pt>
                <c:pt idx="30">
                  <c:v>31186</c:v>
                </c:pt>
                <c:pt idx="31">
                  <c:v>31190</c:v>
                </c:pt>
                <c:pt idx="32">
                  <c:v>31200</c:v>
                </c:pt>
                <c:pt idx="33">
                  <c:v>31207</c:v>
                </c:pt>
                <c:pt idx="34">
                  <c:v>31214</c:v>
                </c:pt>
                <c:pt idx="35">
                  <c:v>31228</c:v>
                </c:pt>
                <c:pt idx="36">
                  <c:v>31235</c:v>
                </c:pt>
                <c:pt idx="37">
                  <c:v>31242</c:v>
                </c:pt>
                <c:pt idx="38">
                  <c:v>31249</c:v>
                </c:pt>
                <c:pt idx="39">
                  <c:v>31256</c:v>
                </c:pt>
                <c:pt idx="40">
                  <c:v>31263</c:v>
                </c:pt>
                <c:pt idx="41">
                  <c:v>31270</c:v>
                </c:pt>
                <c:pt idx="42">
                  <c:v>31272</c:v>
                </c:pt>
                <c:pt idx="43">
                  <c:v>31277</c:v>
                </c:pt>
                <c:pt idx="44">
                  <c:v>31284</c:v>
                </c:pt>
                <c:pt idx="45">
                  <c:v>31291</c:v>
                </c:pt>
                <c:pt idx="46">
                  <c:v>31298</c:v>
                </c:pt>
                <c:pt idx="47">
                  <c:v>31305</c:v>
                </c:pt>
                <c:pt idx="48">
                  <c:v>31312</c:v>
                </c:pt>
                <c:pt idx="49">
                  <c:v>31319</c:v>
                </c:pt>
                <c:pt idx="50">
                  <c:v>31326</c:v>
                </c:pt>
                <c:pt idx="51">
                  <c:v>31333</c:v>
                </c:pt>
                <c:pt idx="52">
                  <c:v>31340</c:v>
                </c:pt>
                <c:pt idx="53">
                  <c:v>31347</c:v>
                </c:pt>
                <c:pt idx="54">
                  <c:v>31437</c:v>
                </c:pt>
                <c:pt idx="55">
                  <c:v>31445</c:v>
                </c:pt>
                <c:pt idx="56">
                  <c:v>31451</c:v>
                </c:pt>
                <c:pt idx="57">
                  <c:v>31458</c:v>
                </c:pt>
                <c:pt idx="58">
                  <c:v>31465</c:v>
                </c:pt>
                <c:pt idx="59">
                  <c:v>31473</c:v>
                </c:pt>
                <c:pt idx="60">
                  <c:v>31480</c:v>
                </c:pt>
                <c:pt idx="61">
                  <c:v>31482</c:v>
                </c:pt>
                <c:pt idx="62">
                  <c:v>31487</c:v>
                </c:pt>
                <c:pt idx="63">
                  <c:v>31493</c:v>
                </c:pt>
                <c:pt idx="64">
                  <c:v>31500</c:v>
                </c:pt>
                <c:pt idx="65">
                  <c:v>31507</c:v>
                </c:pt>
                <c:pt idx="66">
                  <c:v>31515</c:v>
                </c:pt>
                <c:pt idx="67">
                  <c:v>31522</c:v>
                </c:pt>
                <c:pt idx="68">
                  <c:v>31529</c:v>
                </c:pt>
                <c:pt idx="69">
                  <c:v>31537</c:v>
                </c:pt>
                <c:pt idx="70">
                  <c:v>31543</c:v>
                </c:pt>
                <c:pt idx="71">
                  <c:v>31551</c:v>
                </c:pt>
                <c:pt idx="72">
                  <c:v>31578</c:v>
                </c:pt>
                <c:pt idx="73">
                  <c:v>31592</c:v>
                </c:pt>
                <c:pt idx="74">
                  <c:v>31602</c:v>
                </c:pt>
                <c:pt idx="75">
                  <c:v>31606</c:v>
                </c:pt>
                <c:pt idx="76">
                  <c:v>31614</c:v>
                </c:pt>
                <c:pt idx="77">
                  <c:v>31719</c:v>
                </c:pt>
                <c:pt idx="78">
                  <c:v>31760</c:v>
                </c:pt>
                <c:pt idx="79">
                  <c:v>31774</c:v>
                </c:pt>
                <c:pt idx="80">
                  <c:v>31780</c:v>
                </c:pt>
                <c:pt idx="81">
                  <c:v>31788</c:v>
                </c:pt>
                <c:pt idx="82">
                  <c:v>31901</c:v>
                </c:pt>
                <c:pt idx="83">
                  <c:v>32235</c:v>
                </c:pt>
                <c:pt idx="84">
                  <c:v>32235</c:v>
                </c:pt>
                <c:pt idx="85">
                  <c:v>32238</c:v>
                </c:pt>
                <c:pt idx="86">
                  <c:v>32242</c:v>
                </c:pt>
                <c:pt idx="87">
                  <c:v>32245</c:v>
                </c:pt>
                <c:pt idx="88">
                  <c:v>32263</c:v>
                </c:pt>
                <c:pt idx="89">
                  <c:v>32313</c:v>
                </c:pt>
                <c:pt idx="90">
                  <c:v>32320</c:v>
                </c:pt>
                <c:pt idx="91">
                  <c:v>32351</c:v>
                </c:pt>
                <c:pt idx="92">
                  <c:v>32381</c:v>
                </c:pt>
                <c:pt idx="93">
                  <c:v>32397</c:v>
                </c:pt>
                <c:pt idx="94">
                  <c:v>32410</c:v>
                </c:pt>
                <c:pt idx="95">
                  <c:v>32411</c:v>
                </c:pt>
                <c:pt idx="96">
                  <c:v>32605</c:v>
                </c:pt>
                <c:pt idx="97">
                  <c:v>32613</c:v>
                </c:pt>
                <c:pt idx="98">
                  <c:v>32638</c:v>
                </c:pt>
                <c:pt idx="99">
                  <c:v>32660</c:v>
                </c:pt>
                <c:pt idx="100">
                  <c:v>32723</c:v>
                </c:pt>
                <c:pt idx="101">
                  <c:v>32743</c:v>
                </c:pt>
                <c:pt idx="102">
                  <c:v>32781</c:v>
                </c:pt>
                <c:pt idx="103">
                  <c:v>32802</c:v>
                </c:pt>
                <c:pt idx="104">
                  <c:v>32808</c:v>
                </c:pt>
                <c:pt idx="105">
                  <c:v>32821</c:v>
                </c:pt>
                <c:pt idx="106">
                  <c:v>33313</c:v>
                </c:pt>
                <c:pt idx="107">
                  <c:v>33323</c:v>
                </c:pt>
                <c:pt idx="108">
                  <c:v>33653</c:v>
                </c:pt>
                <c:pt idx="109">
                  <c:v>33679</c:v>
                </c:pt>
                <c:pt idx="110">
                  <c:v>33686</c:v>
                </c:pt>
                <c:pt idx="111">
                  <c:v>33688</c:v>
                </c:pt>
                <c:pt idx="112">
                  <c:v>33690</c:v>
                </c:pt>
                <c:pt idx="113">
                  <c:v>33693</c:v>
                </c:pt>
                <c:pt idx="114">
                  <c:v>33695</c:v>
                </c:pt>
                <c:pt idx="115">
                  <c:v>33699</c:v>
                </c:pt>
                <c:pt idx="116">
                  <c:v>33700</c:v>
                </c:pt>
                <c:pt idx="117">
                  <c:v>33702</c:v>
                </c:pt>
                <c:pt idx="118">
                  <c:v>33707</c:v>
                </c:pt>
                <c:pt idx="119">
                  <c:v>33709</c:v>
                </c:pt>
                <c:pt idx="120">
                  <c:v>33711</c:v>
                </c:pt>
                <c:pt idx="121">
                  <c:v>33714</c:v>
                </c:pt>
                <c:pt idx="122">
                  <c:v>33716</c:v>
                </c:pt>
                <c:pt idx="123">
                  <c:v>33718</c:v>
                </c:pt>
                <c:pt idx="124">
                  <c:v>33771</c:v>
                </c:pt>
                <c:pt idx="125">
                  <c:v>34110</c:v>
                </c:pt>
                <c:pt idx="126">
                  <c:v>34129</c:v>
                </c:pt>
              </c:numCache>
            </c:numRef>
          </c:xVal>
          <c:yVal>
            <c:numRef>
              <c:f>'"900" wells'' water levels'!$L$1901:$L$2027</c:f>
              <c:numCache>
                <c:formatCode>General</c:formatCode>
                <c:ptCount val="127"/>
                <c:pt idx="0">
                  <c:v>422.863</c:v>
                </c:pt>
                <c:pt idx="1">
                  <c:v>422.85700000000003</c:v>
                </c:pt>
                <c:pt idx="2">
                  <c:v>422.887</c:v>
                </c:pt>
                <c:pt idx="3">
                  <c:v>422.90600000000001</c:v>
                </c:pt>
                <c:pt idx="4">
                  <c:v>422.93900000000002</c:v>
                </c:pt>
                <c:pt idx="5">
                  <c:v>422.93</c:v>
                </c:pt>
                <c:pt idx="6">
                  <c:v>422.93900000000002</c:v>
                </c:pt>
                <c:pt idx="7">
                  <c:v>422.99099999999999</c:v>
                </c:pt>
                <c:pt idx="8">
                  <c:v>423.04300000000001</c:v>
                </c:pt>
                <c:pt idx="9">
                  <c:v>423.149</c:v>
                </c:pt>
                <c:pt idx="10">
                  <c:v>423.05500000000001</c:v>
                </c:pt>
                <c:pt idx="11">
                  <c:v>423.024</c:v>
                </c:pt>
                <c:pt idx="12">
                  <c:v>422.99099999999999</c:v>
                </c:pt>
                <c:pt idx="13">
                  <c:v>422.97</c:v>
                </c:pt>
                <c:pt idx="14">
                  <c:v>422.95699999999999</c:v>
                </c:pt>
                <c:pt idx="15">
                  <c:v>422.94200000000001</c:v>
                </c:pt>
                <c:pt idx="16">
                  <c:v>422.93900000000002</c:v>
                </c:pt>
                <c:pt idx="17">
                  <c:v>422.92099999999999</c:v>
                </c:pt>
                <c:pt idx="18">
                  <c:v>422.90899999999999</c:v>
                </c:pt>
                <c:pt idx="19">
                  <c:v>422.88400000000001</c:v>
                </c:pt>
                <c:pt idx="20">
                  <c:v>422.87799999999999</c:v>
                </c:pt>
                <c:pt idx="21">
                  <c:v>422.94799999999998</c:v>
                </c:pt>
                <c:pt idx="22">
                  <c:v>422.97</c:v>
                </c:pt>
                <c:pt idx="23">
                  <c:v>422.976</c:v>
                </c:pt>
                <c:pt idx="24">
                  <c:v>422.99700000000001</c:v>
                </c:pt>
                <c:pt idx="25">
                  <c:v>422.98200000000003</c:v>
                </c:pt>
                <c:pt idx="26">
                  <c:v>422.97300000000001</c:v>
                </c:pt>
                <c:pt idx="27">
                  <c:v>422.94</c:v>
                </c:pt>
                <c:pt idx="28">
                  <c:v>422.92399999999998</c:v>
                </c:pt>
                <c:pt idx="29">
                  <c:v>423</c:v>
                </c:pt>
                <c:pt idx="30">
                  <c:v>423.01299999999998</c:v>
                </c:pt>
                <c:pt idx="31">
                  <c:v>423.03399999999999</c:v>
                </c:pt>
                <c:pt idx="32">
                  <c:v>423.05500000000001</c:v>
                </c:pt>
                <c:pt idx="33">
                  <c:v>423.05799999999999</c:v>
                </c:pt>
                <c:pt idx="34">
                  <c:v>423.06400000000002</c:v>
                </c:pt>
                <c:pt idx="35">
                  <c:v>423.06799999999998</c:v>
                </c:pt>
                <c:pt idx="36">
                  <c:v>423.06099999999998</c:v>
                </c:pt>
                <c:pt idx="37">
                  <c:v>423.06400000000002</c:v>
                </c:pt>
                <c:pt idx="38">
                  <c:v>423.06400000000002</c:v>
                </c:pt>
                <c:pt idx="39">
                  <c:v>423.06799999999998</c:v>
                </c:pt>
                <c:pt idx="40">
                  <c:v>423.06400000000002</c:v>
                </c:pt>
                <c:pt idx="41">
                  <c:v>423.06799999999998</c:v>
                </c:pt>
                <c:pt idx="42">
                  <c:v>423.06799999999998</c:v>
                </c:pt>
                <c:pt idx="43">
                  <c:v>423.07400000000001</c:v>
                </c:pt>
                <c:pt idx="44">
                  <c:v>423.07100000000003</c:v>
                </c:pt>
                <c:pt idx="45">
                  <c:v>423.08</c:v>
                </c:pt>
                <c:pt idx="46">
                  <c:v>423.089</c:v>
                </c:pt>
                <c:pt idx="47">
                  <c:v>423.09500000000003</c:v>
                </c:pt>
                <c:pt idx="48">
                  <c:v>423.09199999999998</c:v>
                </c:pt>
                <c:pt idx="49">
                  <c:v>423.08600000000001</c:v>
                </c:pt>
                <c:pt idx="50">
                  <c:v>423.089</c:v>
                </c:pt>
                <c:pt idx="51">
                  <c:v>423.077</c:v>
                </c:pt>
                <c:pt idx="52">
                  <c:v>423.06400000000002</c:v>
                </c:pt>
                <c:pt idx="53">
                  <c:v>423.05500000000001</c:v>
                </c:pt>
                <c:pt idx="54">
                  <c:v>423.01299999999998</c:v>
                </c:pt>
                <c:pt idx="55">
                  <c:v>423</c:v>
                </c:pt>
                <c:pt idx="56">
                  <c:v>422.97899999999998</c:v>
                </c:pt>
                <c:pt idx="57">
                  <c:v>422.99099999999999</c:v>
                </c:pt>
                <c:pt idx="58">
                  <c:v>422.97300000000001</c:v>
                </c:pt>
                <c:pt idx="59">
                  <c:v>422.97300000000001</c:v>
                </c:pt>
                <c:pt idx="60">
                  <c:v>422.97</c:v>
                </c:pt>
                <c:pt idx="61">
                  <c:v>422.91199999999998</c:v>
                </c:pt>
                <c:pt idx="62">
                  <c:v>422.964</c:v>
                </c:pt>
                <c:pt idx="63">
                  <c:v>422.96100000000001</c:v>
                </c:pt>
                <c:pt idx="64">
                  <c:v>423.00400000000002</c:v>
                </c:pt>
                <c:pt idx="65">
                  <c:v>423.00700000000001</c:v>
                </c:pt>
                <c:pt idx="66">
                  <c:v>423.03100000000001</c:v>
                </c:pt>
                <c:pt idx="67">
                  <c:v>423.04300000000001</c:v>
                </c:pt>
                <c:pt idx="68">
                  <c:v>423.12200000000001</c:v>
                </c:pt>
                <c:pt idx="69">
                  <c:v>423.09199999999998</c:v>
                </c:pt>
                <c:pt idx="70">
                  <c:v>423.113</c:v>
                </c:pt>
                <c:pt idx="71">
                  <c:v>423.14699999999999</c:v>
                </c:pt>
                <c:pt idx="72">
                  <c:v>423.09199999999998</c:v>
                </c:pt>
                <c:pt idx="73">
                  <c:v>423.09500000000003</c:v>
                </c:pt>
                <c:pt idx="74">
                  <c:v>423.07100000000003</c:v>
                </c:pt>
                <c:pt idx="75">
                  <c:v>423.077</c:v>
                </c:pt>
                <c:pt idx="76">
                  <c:v>422.94600000000003</c:v>
                </c:pt>
                <c:pt idx="77">
                  <c:v>422.988</c:v>
                </c:pt>
                <c:pt idx="78">
                  <c:v>422.98500000000001</c:v>
                </c:pt>
                <c:pt idx="79">
                  <c:v>422.95800000000003</c:v>
                </c:pt>
                <c:pt idx="80">
                  <c:v>422.96100000000001</c:v>
                </c:pt>
                <c:pt idx="81">
                  <c:v>422.94</c:v>
                </c:pt>
                <c:pt idx="82">
                  <c:v>422.90899999999999</c:v>
                </c:pt>
                <c:pt idx="83">
                  <c:v>422.92399999999998</c:v>
                </c:pt>
                <c:pt idx="84">
                  <c:v>422.92599999999999</c:v>
                </c:pt>
                <c:pt idx="85">
                  <c:v>422.964</c:v>
                </c:pt>
                <c:pt idx="86">
                  <c:v>423.01299999999998</c:v>
                </c:pt>
                <c:pt idx="87">
                  <c:v>422.99099999999999</c:v>
                </c:pt>
                <c:pt idx="88">
                  <c:v>423.00700000000001</c:v>
                </c:pt>
                <c:pt idx="89">
                  <c:v>422.92700000000002</c:v>
                </c:pt>
                <c:pt idx="90">
                  <c:v>422.93299999999999</c:v>
                </c:pt>
                <c:pt idx="91">
                  <c:v>422.86599999999999</c:v>
                </c:pt>
                <c:pt idx="92">
                  <c:v>422.84800000000001</c:v>
                </c:pt>
                <c:pt idx="93">
                  <c:v>422.83600000000001</c:v>
                </c:pt>
                <c:pt idx="94">
                  <c:v>422.83</c:v>
                </c:pt>
                <c:pt idx="95">
                  <c:v>422.82100000000003</c:v>
                </c:pt>
                <c:pt idx="96">
                  <c:v>422.767</c:v>
                </c:pt>
                <c:pt idx="97">
                  <c:v>422.81799999999998</c:v>
                </c:pt>
                <c:pt idx="98">
                  <c:v>422.91399999999999</c:v>
                </c:pt>
                <c:pt idx="99">
                  <c:v>422.93799999999999</c:v>
                </c:pt>
                <c:pt idx="100">
                  <c:v>422.851</c:v>
                </c:pt>
                <c:pt idx="101">
                  <c:v>422.80700000000002</c:v>
                </c:pt>
                <c:pt idx="102">
                  <c:v>422.80900000000003</c:v>
                </c:pt>
                <c:pt idx="103">
                  <c:v>422.80200000000002</c:v>
                </c:pt>
                <c:pt idx="104">
                  <c:v>422.79399999999998</c:v>
                </c:pt>
                <c:pt idx="105">
                  <c:v>422.76900000000001</c:v>
                </c:pt>
                <c:pt idx="106">
                  <c:v>422.60500000000002</c:v>
                </c:pt>
                <c:pt idx="107">
                  <c:v>422.625</c:v>
                </c:pt>
                <c:pt idx="108">
                  <c:v>422.71</c:v>
                </c:pt>
                <c:pt idx="109">
                  <c:v>422.74</c:v>
                </c:pt>
                <c:pt idx="110">
                  <c:v>422.73</c:v>
                </c:pt>
                <c:pt idx="111">
                  <c:v>422.74</c:v>
                </c:pt>
                <c:pt idx="112">
                  <c:v>422.74</c:v>
                </c:pt>
                <c:pt idx="113">
                  <c:v>422.74</c:v>
                </c:pt>
                <c:pt idx="114">
                  <c:v>422.74</c:v>
                </c:pt>
                <c:pt idx="115">
                  <c:v>422.74</c:v>
                </c:pt>
                <c:pt idx="116">
                  <c:v>422.75</c:v>
                </c:pt>
                <c:pt idx="117">
                  <c:v>422.75</c:v>
                </c:pt>
                <c:pt idx="118">
                  <c:v>422.75</c:v>
                </c:pt>
                <c:pt idx="119">
                  <c:v>422.76</c:v>
                </c:pt>
                <c:pt idx="120">
                  <c:v>422.76</c:v>
                </c:pt>
                <c:pt idx="121">
                  <c:v>422.76</c:v>
                </c:pt>
                <c:pt idx="122">
                  <c:v>422.77</c:v>
                </c:pt>
                <c:pt idx="123">
                  <c:v>422.77</c:v>
                </c:pt>
                <c:pt idx="124">
                  <c:v>422.83</c:v>
                </c:pt>
                <c:pt idx="125">
                  <c:v>422.94</c:v>
                </c:pt>
                <c:pt idx="126">
                  <c:v>422.94</c:v>
                </c:pt>
              </c:numCache>
            </c:numRef>
          </c:yVal>
          <c:smooth val="0"/>
        </c:ser>
        <c:ser>
          <c:idx val="2"/>
          <c:order val="2"/>
          <c:tx>
            <c:v>925C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'"900" wells'' water levels'!$B$2140:$B$2357</c:f>
              <c:numCache>
                <c:formatCode>mm/dd/yy</c:formatCode>
                <c:ptCount val="218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31039</c:v>
                </c:pt>
                <c:pt idx="30">
                  <c:v>31044</c:v>
                </c:pt>
                <c:pt idx="31">
                  <c:v>31046</c:v>
                </c:pt>
                <c:pt idx="32">
                  <c:v>31053</c:v>
                </c:pt>
                <c:pt idx="33">
                  <c:v>31060</c:v>
                </c:pt>
                <c:pt idx="34">
                  <c:v>31076</c:v>
                </c:pt>
                <c:pt idx="35">
                  <c:v>31081</c:v>
                </c:pt>
                <c:pt idx="36">
                  <c:v>31088</c:v>
                </c:pt>
                <c:pt idx="37">
                  <c:v>31095</c:v>
                </c:pt>
                <c:pt idx="38">
                  <c:v>31102</c:v>
                </c:pt>
                <c:pt idx="39">
                  <c:v>31109</c:v>
                </c:pt>
                <c:pt idx="40">
                  <c:v>31116</c:v>
                </c:pt>
                <c:pt idx="41">
                  <c:v>31123</c:v>
                </c:pt>
                <c:pt idx="42">
                  <c:v>31130</c:v>
                </c:pt>
                <c:pt idx="43">
                  <c:v>31137</c:v>
                </c:pt>
                <c:pt idx="44">
                  <c:v>31144</c:v>
                </c:pt>
                <c:pt idx="45">
                  <c:v>31151</c:v>
                </c:pt>
                <c:pt idx="46">
                  <c:v>31158</c:v>
                </c:pt>
                <c:pt idx="47">
                  <c:v>31165</c:v>
                </c:pt>
                <c:pt idx="48">
                  <c:v>31172</c:v>
                </c:pt>
                <c:pt idx="49">
                  <c:v>31179</c:v>
                </c:pt>
                <c:pt idx="50">
                  <c:v>31186</c:v>
                </c:pt>
                <c:pt idx="51">
                  <c:v>31193</c:v>
                </c:pt>
                <c:pt idx="52">
                  <c:v>31200</c:v>
                </c:pt>
                <c:pt idx="53">
                  <c:v>31207</c:v>
                </c:pt>
                <c:pt idx="54">
                  <c:v>31214</c:v>
                </c:pt>
                <c:pt idx="55">
                  <c:v>31228</c:v>
                </c:pt>
                <c:pt idx="56">
                  <c:v>31235</c:v>
                </c:pt>
                <c:pt idx="57">
                  <c:v>31242</c:v>
                </c:pt>
                <c:pt idx="58">
                  <c:v>31249</c:v>
                </c:pt>
                <c:pt idx="59">
                  <c:v>31256</c:v>
                </c:pt>
                <c:pt idx="60">
                  <c:v>31263</c:v>
                </c:pt>
                <c:pt idx="61">
                  <c:v>31270</c:v>
                </c:pt>
                <c:pt idx="62">
                  <c:v>31272</c:v>
                </c:pt>
                <c:pt idx="63">
                  <c:v>31277</c:v>
                </c:pt>
                <c:pt idx="64">
                  <c:v>31284</c:v>
                </c:pt>
                <c:pt idx="65">
                  <c:v>31291</c:v>
                </c:pt>
                <c:pt idx="66">
                  <c:v>31298</c:v>
                </c:pt>
                <c:pt idx="67">
                  <c:v>31305</c:v>
                </c:pt>
                <c:pt idx="68">
                  <c:v>31312</c:v>
                </c:pt>
                <c:pt idx="69">
                  <c:v>31319</c:v>
                </c:pt>
                <c:pt idx="70">
                  <c:v>31326</c:v>
                </c:pt>
                <c:pt idx="71">
                  <c:v>31333</c:v>
                </c:pt>
                <c:pt idx="72">
                  <c:v>31340</c:v>
                </c:pt>
                <c:pt idx="73">
                  <c:v>31347</c:v>
                </c:pt>
                <c:pt idx="74">
                  <c:v>31437</c:v>
                </c:pt>
                <c:pt idx="75">
                  <c:v>31445</c:v>
                </c:pt>
                <c:pt idx="76">
                  <c:v>31451</c:v>
                </c:pt>
                <c:pt idx="77">
                  <c:v>31458</c:v>
                </c:pt>
                <c:pt idx="78">
                  <c:v>31465</c:v>
                </c:pt>
                <c:pt idx="79">
                  <c:v>31473</c:v>
                </c:pt>
                <c:pt idx="80">
                  <c:v>31480</c:v>
                </c:pt>
                <c:pt idx="81">
                  <c:v>31482</c:v>
                </c:pt>
                <c:pt idx="82">
                  <c:v>31487</c:v>
                </c:pt>
                <c:pt idx="83">
                  <c:v>31493</c:v>
                </c:pt>
                <c:pt idx="84">
                  <c:v>31500</c:v>
                </c:pt>
                <c:pt idx="85">
                  <c:v>31507</c:v>
                </c:pt>
                <c:pt idx="86">
                  <c:v>31515</c:v>
                </c:pt>
                <c:pt idx="87">
                  <c:v>31522</c:v>
                </c:pt>
                <c:pt idx="88">
                  <c:v>31529</c:v>
                </c:pt>
                <c:pt idx="89">
                  <c:v>31537</c:v>
                </c:pt>
                <c:pt idx="90">
                  <c:v>31543</c:v>
                </c:pt>
                <c:pt idx="91">
                  <c:v>31551</c:v>
                </c:pt>
                <c:pt idx="92">
                  <c:v>31578</c:v>
                </c:pt>
                <c:pt idx="93">
                  <c:v>31592</c:v>
                </c:pt>
                <c:pt idx="94">
                  <c:v>31602</c:v>
                </c:pt>
                <c:pt idx="95">
                  <c:v>31606</c:v>
                </c:pt>
                <c:pt idx="96">
                  <c:v>31614</c:v>
                </c:pt>
                <c:pt idx="97">
                  <c:v>31719</c:v>
                </c:pt>
                <c:pt idx="98">
                  <c:v>31760</c:v>
                </c:pt>
                <c:pt idx="99">
                  <c:v>31780</c:v>
                </c:pt>
                <c:pt idx="100">
                  <c:v>31788</c:v>
                </c:pt>
                <c:pt idx="101">
                  <c:v>31904</c:v>
                </c:pt>
                <c:pt idx="102">
                  <c:v>32235</c:v>
                </c:pt>
                <c:pt idx="103">
                  <c:v>32238</c:v>
                </c:pt>
                <c:pt idx="104">
                  <c:v>32242</c:v>
                </c:pt>
                <c:pt idx="105">
                  <c:v>32245</c:v>
                </c:pt>
                <c:pt idx="106">
                  <c:v>32263</c:v>
                </c:pt>
                <c:pt idx="107">
                  <c:v>32313</c:v>
                </c:pt>
                <c:pt idx="108">
                  <c:v>32320</c:v>
                </c:pt>
                <c:pt idx="109">
                  <c:v>32351</c:v>
                </c:pt>
                <c:pt idx="110">
                  <c:v>32381</c:v>
                </c:pt>
                <c:pt idx="111">
                  <c:v>32397</c:v>
                </c:pt>
                <c:pt idx="112">
                  <c:v>32410</c:v>
                </c:pt>
                <c:pt idx="113">
                  <c:v>32411</c:v>
                </c:pt>
                <c:pt idx="114">
                  <c:v>32605</c:v>
                </c:pt>
                <c:pt idx="115">
                  <c:v>32613</c:v>
                </c:pt>
                <c:pt idx="116">
                  <c:v>32638</c:v>
                </c:pt>
                <c:pt idx="117">
                  <c:v>32660</c:v>
                </c:pt>
                <c:pt idx="118">
                  <c:v>32723</c:v>
                </c:pt>
                <c:pt idx="119">
                  <c:v>32743</c:v>
                </c:pt>
                <c:pt idx="120">
                  <c:v>32781</c:v>
                </c:pt>
                <c:pt idx="121">
                  <c:v>32802</c:v>
                </c:pt>
                <c:pt idx="122">
                  <c:v>32808</c:v>
                </c:pt>
                <c:pt idx="123">
                  <c:v>32821</c:v>
                </c:pt>
                <c:pt idx="124">
                  <c:v>33313</c:v>
                </c:pt>
                <c:pt idx="125">
                  <c:v>33323</c:v>
                </c:pt>
                <c:pt idx="126">
                  <c:v>33653</c:v>
                </c:pt>
                <c:pt idx="127">
                  <c:v>33679</c:v>
                </c:pt>
                <c:pt idx="128">
                  <c:v>33686</c:v>
                </c:pt>
                <c:pt idx="129">
                  <c:v>33688</c:v>
                </c:pt>
                <c:pt idx="130">
                  <c:v>33690</c:v>
                </c:pt>
                <c:pt idx="131">
                  <c:v>33693</c:v>
                </c:pt>
                <c:pt idx="132">
                  <c:v>33695</c:v>
                </c:pt>
                <c:pt idx="133">
                  <c:v>33699</c:v>
                </c:pt>
                <c:pt idx="134">
                  <c:v>33700</c:v>
                </c:pt>
                <c:pt idx="135">
                  <c:v>33702</c:v>
                </c:pt>
                <c:pt idx="136">
                  <c:v>33707</c:v>
                </c:pt>
                <c:pt idx="137">
                  <c:v>33709</c:v>
                </c:pt>
                <c:pt idx="138">
                  <c:v>33711</c:v>
                </c:pt>
                <c:pt idx="139">
                  <c:v>33714</c:v>
                </c:pt>
                <c:pt idx="140">
                  <c:v>33716</c:v>
                </c:pt>
                <c:pt idx="141">
                  <c:v>33718</c:v>
                </c:pt>
                <c:pt idx="142">
                  <c:v>33771</c:v>
                </c:pt>
                <c:pt idx="143">
                  <c:v>34010</c:v>
                </c:pt>
                <c:pt idx="144">
                  <c:v>34033</c:v>
                </c:pt>
                <c:pt idx="145">
                  <c:v>34044</c:v>
                </c:pt>
                <c:pt idx="146">
                  <c:v>34058</c:v>
                </c:pt>
                <c:pt idx="147">
                  <c:v>34065</c:v>
                </c:pt>
                <c:pt idx="148">
                  <c:v>34075</c:v>
                </c:pt>
                <c:pt idx="149">
                  <c:v>34086</c:v>
                </c:pt>
                <c:pt idx="150">
                  <c:v>34100</c:v>
                </c:pt>
                <c:pt idx="151">
                  <c:v>34110</c:v>
                </c:pt>
                <c:pt idx="152">
                  <c:v>34117</c:v>
                </c:pt>
                <c:pt idx="153">
                  <c:v>34129</c:v>
                </c:pt>
                <c:pt idx="154">
                  <c:v>34151</c:v>
                </c:pt>
                <c:pt idx="155">
                  <c:v>34310</c:v>
                </c:pt>
                <c:pt idx="156">
                  <c:v>34341</c:v>
                </c:pt>
                <c:pt idx="157">
                  <c:v>34366</c:v>
                </c:pt>
                <c:pt idx="158">
                  <c:v>34402</c:v>
                </c:pt>
                <c:pt idx="159">
                  <c:v>34438</c:v>
                </c:pt>
                <c:pt idx="160">
                  <c:v>34488</c:v>
                </c:pt>
                <c:pt idx="161">
                  <c:v>34522</c:v>
                </c:pt>
                <c:pt idx="162">
                  <c:v>34561</c:v>
                </c:pt>
                <c:pt idx="163">
                  <c:v>34589</c:v>
                </c:pt>
                <c:pt idx="164">
                  <c:v>34611</c:v>
                </c:pt>
                <c:pt idx="165">
                  <c:v>34648</c:v>
                </c:pt>
                <c:pt idx="166">
                  <c:v>34676</c:v>
                </c:pt>
                <c:pt idx="167">
                  <c:v>34702</c:v>
                </c:pt>
                <c:pt idx="168">
                  <c:v>34775</c:v>
                </c:pt>
                <c:pt idx="169">
                  <c:v>34817</c:v>
                </c:pt>
                <c:pt idx="170">
                  <c:v>34859</c:v>
                </c:pt>
                <c:pt idx="171">
                  <c:v>35025</c:v>
                </c:pt>
                <c:pt idx="172">
                  <c:v>35101</c:v>
                </c:pt>
                <c:pt idx="173">
                  <c:v>35143</c:v>
                </c:pt>
                <c:pt idx="174">
                  <c:v>35184</c:v>
                </c:pt>
                <c:pt idx="175">
                  <c:v>35213</c:v>
                </c:pt>
                <c:pt idx="176">
                  <c:v>35240</c:v>
                </c:pt>
                <c:pt idx="177">
                  <c:v>35286</c:v>
                </c:pt>
                <c:pt idx="178">
                  <c:v>35311</c:v>
                </c:pt>
                <c:pt idx="179">
                  <c:v>35359</c:v>
                </c:pt>
                <c:pt idx="180">
                  <c:v>35419</c:v>
                </c:pt>
                <c:pt idx="181">
                  <c:v>35487</c:v>
                </c:pt>
                <c:pt idx="182">
                  <c:v>35551</c:v>
                </c:pt>
                <c:pt idx="183">
                  <c:v>35586</c:v>
                </c:pt>
                <c:pt idx="184">
                  <c:v>35625</c:v>
                </c:pt>
                <c:pt idx="185">
                  <c:v>35651</c:v>
                </c:pt>
                <c:pt idx="186">
                  <c:v>35731</c:v>
                </c:pt>
                <c:pt idx="187">
                  <c:v>35754</c:v>
                </c:pt>
                <c:pt idx="188">
                  <c:v>35776</c:v>
                </c:pt>
                <c:pt idx="189">
                  <c:v>35817</c:v>
                </c:pt>
                <c:pt idx="190">
                  <c:v>35845</c:v>
                </c:pt>
                <c:pt idx="191">
                  <c:v>35871</c:v>
                </c:pt>
                <c:pt idx="192">
                  <c:v>35900</c:v>
                </c:pt>
                <c:pt idx="193">
                  <c:v>35956</c:v>
                </c:pt>
                <c:pt idx="194">
                  <c:v>36060</c:v>
                </c:pt>
                <c:pt idx="195">
                  <c:v>36082</c:v>
                </c:pt>
                <c:pt idx="196">
                  <c:v>36160</c:v>
                </c:pt>
                <c:pt idx="197">
                  <c:v>36185</c:v>
                </c:pt>
                <c:pt idx="198">
                  <c:v>36216</c:v>
                </c:pt>
                <c:pt idx="199">
                  <c:v>36235</c:v>
                </c:pt>
                <c:pt idx="200">
                  <c:v>36277</c:v>
                </c:pt>
                <c:pt idx="201">
                  <c:v>36299</c:v>
                </c:pt>
                <c:pt idx="202">
                  <c:v>36328</c:v>
                </c:pt>
                <c:pt idx="203">
                  <c:v>36371</c:v>
                </c:pt>
                <c:pt idx="204">
                  <c:v>36399</c:v>
                </c:pt>
                <c:pt idx="205">
                  <c:v>36427</c:v>
                </c:pt>
                <c:pt idx="206">
                  <c:v>36458</c:v>
                </c:pt>
                <c:pt idx="207">
                  <c:v>36486</c:v>
                </c:pt>
                <c:pt idx="208">
                  <c:v>36521</c:v>
                </c:pt>
                <c:pt idx="209">
                  <c:v>36553</c:v>
                </c:pt>
                <c:pt idx="210">
                  <c:v>36587</c:v>
                </c:pt>
                <c:pt idx="211">
                  <c:v>36612</c:v>
                </c:pt>
                <c:pt idx="212">
                  <c:v>36640</c:v>
                </c:pt>
                <c:pt idx="213">
                  <c:v>36669</c:v>
                </c:pt>
                <c:pt idx="214">
                  <c:v>36706</c:v>
                </c:pt>
                <c:pt idx="215">
                  <c:v>36732</c:v>
                </c:pt>
                <c:pt idx="216">
                  <c:v>36760</c:v>
                </c:pt>
                <c:pt idx="217">
                  <c:v>36787</c:v>
                </c:pt>
              </c:numCache>
            </c:numRef>
          </c:xVal>
          <c:yVal>
            <c:numRef>
              <c:f>'"900" wells'' water levels'!$L$2140:$L$2357</c:f>
              <c:numCache>
                <c:formatCode>General</c:formatCode>
                <c:ptCount val="218"/>
                <c:pt idx="0">
                  <c:v>422.69900000000001</c:v>
                </c:pt>
                <c:pt idx="1">
                  <c:v>422.73</c:v>
                </c:pt>
                <c:pt idx="2">
                  <c:v>422.73</c:v>
                </c:pt>
                <c:pt idx="3">
                  <c:v>422.74799999999999</c:v>
                </c:pt>
                <c:pt idx="4">
                  <c:v>422.76299999999998</c:v>
                </c:pt>
                <c:pt idx="5">
                  <c:v>422.76900000000001</c:v>
                </c:pt>
                <c:pt idx="6">
                  <c:v>422.76299999999998</c:v>
                </c:pt>
                <c:pt idx="7">
                  <c:v>422.8</c:v>
                </c:pt>
                <c:pt idx="8">
                  <c:v>422.86099999999999</c:v>
                </c:pt>
                <c:pt idx="9">
                  <c:v>422.87</c:v>
                </c:pt>
                <c:pt idx="10">
                  <c:v>422.87</c:v>
                </c:pt>
                <c:pt idx="11">
                  <c:v>422.84800000000001</c:v>
                </c:pt>
                <c:pt idx="12">
                  <c:v>422.84800000000001</c:v>
                </c:pt>
                <c:pt idx="13">
                  <c:v>422.79700000000003</c:v>
                </c:pt>
                <c:pt idx="14">
                  <c:v>422.77800000000002</c:v>
                </c:pt>
                <c:pt idx="15">
                  <c:v>422.76299999999998</c:v>
                </c:pt>
                <c:pt idx="16">
                  <c:v>422.75700000000001</c:v>
                </c:pt>
                <c:pt idx="17">
                  <c:v>422.74799999999999</c:v>
                </c:pt>
                <c:pt idx="18">
                  <c:v>422.73899999999998</c:v>
                </c:pt>
                <c:pt idx="19">
                  <c:v>422.71699999999998</c:v>
                </c:pt>
                <c:pt idx="20">
                  <c:v>422.726</c:v>
                </c:pt>
                <c:pt idx="21">
                  <c:v>422.76900000000001</c:v>
                </c:pt>
                <c:pt idx="22">
                  <c:v>422.78399999999999</c:v>
                </c:pt>
                <c:pt idx="23">
                  <c:v>422.79700000000003</c:v>
                </c:pt>
                <c:pt idx="24">
                  <c:v>422.80900000000003</c:v>
                </c:pt>
                <c:pt idx="25">
                  <c:v>422.78699999999998</c:v>
                </c:pt>
                <c:pt idx="26">
                  <c:v>422.72300000000001</c:v>
                </c:pt>
                <c:pt idx="27">
                  <c:v>422.79399999999998</c:v>
                </c:pt>
                <c:pt idx="28">
                  <c:v>422.78699999999998</c:v>
                </c:pt>
                <c:pt idx="29">
                  <c:v>422.77499999999998</c:v>
                </c:pt>
                <c:pt idx="30">
                  <c:v>422.827</c:v>
                </c:pt>
                <c:pt idx="31">
                  <c:v>422.76600000000002</c:v>
                </c:pt>
                <c:pt idx="32">
                  <c:v>422.75700000000001</c:v>
                </c:pt>
                <c:pt idx="33">
                  <c:v>422.745</c:v>
                </c:pt>
                <c:pt idx="34">
                  <c:v>422.73</c:v>
                </c:pt>
                <c:pt idx="35">
                  <c:v>422.72300000000001</c:v>
                </c:pt>
                <c:pt idx="36">
                  <c:v>422.714</c:v>
                </c:pt>
                <c:pt idx="37">
                  <c:v>422.71100000000001</c:v>
                </c:pt>
                <c:pt idx="38">
                  <c:v>422.702</c:v>
                </c:pt>
                <c:pt idx="39">
                  <c:v>422.70499999999998</c:v>
                </c:pt>
                <c:pt idx="40">
                  <c:v>422.76600000000002</c:v>
                </c:pt>
                <c:pt idx="41">
                  <c:v>422.77199999999999</c:v>
                </c:pt>
                <c:pt idx="42">
                  <c:v>422.78100000000001</c:v>
                </c:pt>
                <c:pt idx="43">
                  <c:v>422.79700000000003</c:v>
                </c:pt>
                <c:pt idx="44">
                  <c:v>422.81200000000001</c:v>
                </c:pt>
                <c:pt idx="45">
                  <c:v>422.81200000000001</c:v>
                </c:pt>
                <c:pt idx="46">
                  <c:v>422.82100000000003</c:v>
                </c:pt>
                <c:pt idx="47">
                  <c:v>422.78100000000001</c:v>
                </c:pt>
                <c:pt idx="48">
                  <c:v>422.79700000000003</c:v>
                </c:pt>
                <c:pt idx="49">
                  <c:v>422.858</c:v>
                </c:pt>
                <c:pt idx="50">
                  <c:v>422.89100000000002</c:v>
                </c:pt>
                <c:pt idx="51">
                  <c:v>422.91800000000001</c:v>
                </c:pt>
                <c:pt idx="52">
                  <c:v>422.91500000000002</c:v>
                </c:pt>
                <c:pt idx="53">
                  <c:v>422.91500000000002</c:v>
                </c:pt>
                <c:pt idx="54">
                  <c:v>422.928</c:v>
                </c:pt>
                <c:pt idx="55">
                  <c:v>422.93099999999998</c:v>
                </c:pt>
                <c:pt idx="56">
                  <c:v>422.93400000000003</c:v>
                </c:pt>
                <c:pt idx="57">
                  <c:v>422.91500000000002</c:v>
                </c:pt>
                <c:pt idx="58">
                  <c:v>422.92200000000003</c:v>
                </c:pt>
                <c:pt idx="59">
                  <c:v>422.92200000000003</c:v>
                </c:pt>
                <c:pt idx="60">
                  <c:v>422.91800000000001</c:v>
                </c:pt>
                <c:pt idx="61">
                  <c:v>422.91800000000001</c:v>
                </c:pt>
                <c:pt idx="62">
                  <c:v>422.93099999999998</c:v>
                </c:pt>
                <c:pt idx="63">
                  <c:v>422.93099999999998</c:v>
                </c:pt>
                <c:pt idx="64">
                  <c:v>422.93099999999998</c:v>
                </c:pt>
                <c:pt idx="65">
                  <c:v>422.928</c:v>
                </c:pt>
                <c:pt idx="66">
                  <c:v>422.92500000000001</c:v>
                </c:pt>
                <c:pt idx="67">
                  <c:v>422.94900000000001</c:v>
                </c:pt>
                <c:pt idx="68">
                  <c:v>422.94600000000003</c:v>
                </c:pt>
                <c:pt idx="69">
                  <c:v>422.94</c:v>
                </c:pt>
                <c:pt idx="70">
                  <c:v>422.93099999999998</c:v>
                </c:pt>
                <c:pt idx="71">
                  <c:v>422.93099999999998</c:v>
                </c:pt>
                <c:pt idx="72">
                  <c:v>422.91800000000001</c:v>
                </c:pt>
                <c:pt idx="73">
                  <c:v>422.91199999999998</c:v>
                </c:pt>
                <c:pt idx="74">
                  <c:v>422.88200000000001</c:v>
                </c:pt>
                <c:pt idx="75">
                  <c:v>422.86700000000002</c:v>
                </c:pt>
                <c:pt idx="76">
                  <c:v>422.86099999999999</c:v>
                </c:pt>
                <c:pt idx="77">
                  <c:v>422.858</c:v>
                </c:pt>
                <c:pt idx="78">
                  <c:v>422.851</c:v>
                </c:pt>
                <c:pt idx="79">
                  <c:v>422.839</c:v>
                </c:pt>
                <c:pt idx="80">
                  <c:v>422.83600000000001</c:v>
                </c:pt>
                <c:pt idx="81">
                  <c:v>422.851</c:v>
                </c:pt>
                <c:pt idx="82">
                  <c:v>422.83</c:v>
                </c:pt>
                <c:pt idx="83">
                  <c:v>422.82400000000001</c:v>
                </c:pt>
                <c:pt idx="84">
                  <c:v>422.86399999999998</c:v>
                </c:pt>
                <c:pt idx="85">
                  <c:v>422.87</c:v>
                </c:pt>
                <c:pt idx="86">
                  <c:v>422.88799999999998</c:v>
                </c:pt>
                <c:pt idx="87">
                  <c:v>422.90300000000002</c:v>
                </c:pt>
                <c:pt idx="88">
                  <c:v>422.91500000000002</c:v>
                </c:pt>
                <c:pt idx="89">
                  <c:v>422.95499999999998</c:v>
                </c:pt>
                <c:pt idx="90">
                  <c:v>422.97899999999998</c:v>
                </c:pt>
                <c:pt idx="91">
                  <c:v>422.98599999999999</c:v>
                </c:pt>
                <c:pt idx="92">
                  <c:v>422.96100000000001</c:v>
                </c:pt>
                <c:pt idx="93">
                  <c:v>422.97</c:v>
                </c:pt>
                <c:pt idx="94">
                  <c:v>422.94299999999998</c:v>
                </c:pt>
                <c:pt idx="95">
                  <c:v>422.94600000000003</c:v>
                </c:pt>
                <c:pt idx="96">
                  <c:v>422.71699999999998</c:v>
                </c:pt>
                <c:pt idx="97">
                  <c:v>422.84500000000003</c:v>
                </c:pt>
                <c:pt idx="98">
                  <c:v>422.84500000000003</c:v>
                </c:pt>
                <c:pt idx="99">
                  <c:v>422.827</c:v>
                </c:pt>
                <c:pt idx="100">
                  <c:v>422.80900000000003</c:v>
                </c:pt>
                <c:pt idx="101">
                  <c:v>422.76600000000002</c:v>
                </c:pt>
                <c:pt idx="102">
                  <c:v>422.76900000000001</c:v>
                </c:pt>
                <c:pt idx="103">
                  <c:v>422.80900000000003</c:v>
                </c:pt>
                <c:pt idx="104">
                  <c:v>422.82400000000001</c:v>
                </c:pt>
                <c:pt idx="105">
                  <c:v>422.851</c:v>
                </c:pt>
                <c:pt idx="106">
                  <c:v>422.84800000000001</c:v>
                </c:pt>
                <c:pt idx="107">
                  <c:v>422.78399999999999</c:v>
                </c:pt>
                <c:pt idx="108">
                  <c:v>422.77199999999999</c:v>
                </c:pt>
                <c:pt idx="109">
                  <c:v>422.71699999999998</c:v>
                </c:pt>
                <c:pt idx="110">
                  <c:v>422.69299999999998</c:v>
                </c:pt>
                <c:pt idx="111">
                  <c:v>422.67500000000001</c:v>
                </c:pt>
                <c:pt idx="112">
                  <c:v>422.67500000000001</c:v>
                </c:pt>
                <c:pt idx="113">
                  <c:v>422.67200000000003</c:v>
                </c:pt>
                <c:pt idx="114">
                  <c:v>422.64600000000002</c:v>
                </c:pt>
                <c:pt idx="115">
                  <c:v>422.673</c:v>
                </c:pt>
                <c:pt idx="116">
                  <c:v>422.74799999999999</c:v>
                </c:pt>
                <c:pt idx="117">
                  <c:v>422.76900000000001</c:v>
                </c:pt>
                <c:pt idx="118">
                  <c:v>422.71699999999998</c:v>
                </c:pt>
                <c:pt idx="119">
                  <c:v>422.67200000000003</c:v>
                </c:pt>
                <c:pt idx="120">
                  <c:v>422.65100000000001</c:v>
                </c:pt>
                <c:pt idx="121">
                  <c:v>422.64299999999997</c:v>
                </c:pt>
                <c:pt idx="122">
                  <c:v>422.63400000000001</c:v>
                </c:pt>
                <c:pt idx="123">
                  <c:v>422.63900000000001</c:v>
                </c:pt>
                <c:pt idx="124">
                  <c:v>422.44600000000003</c:v>
                </c:pt>
                <c:pt idx="125">
                  <c:v>422.45400000000001</c:v>
                </c:pt>
                <c:pt idx="126">
                  <c:v>422.55</c:v>
                </c:pt>
                <c:pt idx="127">
                  <c:v>422.57</c:v>
                </c:pt>
                <c:pt idx="128">
                  <c:v>422.57</c:v>
                </c:pt>
                <c:pt idx="129">
                  <c:v>422.58</c:v>
                </c:pt>
                <c:pt idx="130">
                  <c:v>422.58</c:v>
                </c:pt>
                <c:pt idx="131">
                  <c:v>422.58</c:v>
                </c:pt>
                <c:pt idx="132">
                  <c:v>422.58</c:v>
                </c:pt>
                <c:pt idx="133">
                  <c:v>422.59</c:v>
                </c:pt>
                <c:pt idx="134">
                  <c:v>422.59</c:v>
                </c:pt>
                <c:pt idx="135">
                  <c:v>422.59</c:v>
                </c:pt>
                <c:pt idx="136">
                  <c:v>422.59</c:v>
                </c:pt>
                <c:pt idx="137">
                  <c:v>422.6</c:v>
                </c:pt>
                <c:pt idx="138">
                  <c:v>422.6</c:v>
                </c:pt>
                <c:pt idx="139">
                  <c:v>422.61</c:v>
                </c:pt>
                <c:pt idx="140">
                  <c:v>422.61</c:v>
                </c:pt>
                <c:pt idx="141">
                  <c:v>422.62</c:v>
                </c:pt>
                <c:pt idx="142">
                  <c:v>422.68</c:v>
                </c:pt>
                <c:pt idx="143">
                  <c:v>422.71</c:v>
                </c:pt>
                <c:pt idx="144">
                  <c:v>422.69</c:v>
                </c:pt>
                <c:pt idx="145">
                  <c:v>422.68</c:v>
                </c:pt>
                <c:pt idx="146">
                  <c:v>422.69</c:v>
                </c:pt>
                <c:pt idx="147">
                  <c:v>422.71</c:v>
                </c:pt>
                <c:pt idx="148">
                  <c:v>422.73</c:v>
                </c:pt>
                <c:pt idx="149">
                  <c:v>422.76</c:v>
                </c:pt>
                <c:pt idx="150">
                  <c:v>422.78</c:v>
                </c:pt>
                <c:pt idx="151">
                  <c:v>422.79</c:v>
                </c:pt>
                <c:pt idx="152">
                  <c:v>422.79</c:v>
                </c:pt>
                <c:pt idx="153">
                  <c:v>422.79</c:v>
                </c:pt>
                <c:pt idx="154">
                  <c:v>422.81</c:v>
                </c:pt>
                <c:pt idx="155">
                  <c:v>422.79500000000002</c:v>
                </c:pt>
                <c:pt idx="156">
                  <c:v>422.77</c:v>
                </c:pt>
                <c:pt idx="157">
                  <c:v>422.75099999999998</c:v>
                </c:pt>
                <c:pt idx="158">
                  <c:v>422.71899999999999</c:v>
                </c:pt>
                <c:pt idx="159">
                  <c:v>422.75200000000001</c:v>
                </c:pt>
                <c:pt idx="160">
                  <c:v>422.81099999999998</c:v>
                </c:pt>
                <c:pt idx="161">
                  <c:v>422.82799999999997</c:v>
                </c:pt>
                <c:pt idx="162">
                  <c:v>422.87299999999999</c:v>
                </c:pt>
                <c:pt idx="163">
                  <c:v>422.87200000000001</c:v>
                </c:pt>
                <c:pt idx="164">
                  <c:v>422.90899999999999</c:v>
                </c:pt>
                <c:pt idx="165">
                  <c:v>422.96300000000002</c:v>
                </c:pt>
                <c:pt idx="166">
                  <c:v>422.45</c:v>
                </c:pt>
                <c:pt idx="167">
                  <c:v>422.971</c:v>
                </c:pt>
                <c:pt idx="168">
                  <c:v>422.87299999999999</c:v>
                </c:pt>
                <c:pt idx="169">
                  <c:v>423.923</c:v>
                </c:pt>
                <c:pt idx="170">
                  <c:v>422.976</c:v>
                </c:pt>
                <c:pt idx="171">
                  <c:v>423.05700000000002</c:v>
                </c:pt>
                <c:pt idx="172">
                  <c:v>422.589</c:v>
                </c:pt>
                <c:pt idx="173">
                  <c:v>422.56299999999999</c:v>
                </c:pt>
                <c:pt idx="174">
                  <c:v>422.94499999999999</c:v>
                </c:pt>
                <c:pt idx="175">
                  <c:v>423.08500000000004</c:v>
                </c:pt>
                <c:pt idx="176">
                  <c:v>423.072</c:v>
                </c:pt>
                <c:pt idx="177">
                  <c:v>423.005</c:v>
                </c:pt>
                <c:pt idx="178">
                  <c:v>422.99299999999999</c:v>
                </c:pt>
                <c:pt idx="179">
                  <c:v>422.87100000000004</c:v>
                </c:pt>
                <c:pt idx="180">
                  <c:v>423</c:v>
                </c:pt>
                <c:pt idx="181">
                  <c:v>422.57300000000004</c:v>
                </c:pt>
                <c:pt idx="182">
                  <c:v>423.01300000000003</c:v>
                </c:pt>
                <c:pt idx="183">
                  <c:v>423.048</c:v>
                </c:pt>
                <c:pt idx="184">
                  <c:v>423.08199999999999</c:v>
                </c:pt>
                <c:pt idx="185">
                  <c:v>423.14499999999998</c:v>
                </c:pt>
                <c:pt idx="186">
                  <c:v>422.887</c:v>
                </c:pt>
                <c:pt idx="187">
                  <c:v>422.86500000000001</c:v>
                </c:pt>
                <c:pt idx="188">
                  <c:v>422.84000000000003</c:v>
                </c:pt>
                <c:pt idx="189">
                  <c:v>422.79599999999999</c:v>
                </c:pt>
                <c:pt idx="190">
                  <c:v>422.77</c:v>
                </c:pt>
                <c:pt idx="191">
                  <c:v>422.77300000000002</c:v>
                </c:pt>
                <c:pt idx="192">
                  <c:v>422.79500000000002</c:v>
                </c:pt>
                <c:pt idx="193">
                  <c:v>423.01</c:v>
                </c:pt>
                <c:pt idx="194">
                  <c:v>422.834</c:v>
                </c:pt>
                <c:pt idx="195">
                  <c:v>422.82400000000001</c:v>
                </c:pt>
                <c:pt idx="196">
                  <c:v>422.65100000000001</c:v>
                </c:pt>
                <c:pt idx="197">
                  <c:v>422.858</c:v>
                </c:pt>
                <c:pt idx="198">
                  <c:v>422.77699999999999</c:v>
                </c:pt>
                <c:pt idx="199">
                  <c:v>422.76800000000003</c:v>
                </c:pt>
                <c:pt idx="200">
                  <c:v>423.04</c:v>
                </c:pt>
                <c:pt idx="201">
                  <c:v>423.05700000000002</c:v>
                </c:pt>
                <c:pt idx="202">
                  <c:v>423.197</c:v>
                </c:pt>
                <c:pt idx="203">
                  <c:v>423.274</c:v>
                </c:pt>
                <c:pt idx="204">
                  <c:v>423.29300000000001</c:v>
                </c:pt>
                <c:pt idx="205">
                  <c:v>423.32100000000003</c:v>
                </c:pt>
                <c:pt idx="206">
                  <c:v>423.26600000000002</c:v>
                </c:pt>
                <c:pt idx="207">
                  <c:v>423.19499999999999</c:v>
                </c:pt>
                <c:pt idx="208">
                  <c:v>423.13200000000001</c:v>
                </c:pt>
                <c:pt idx="209">
                  <c:v>423.07792776592504</c:v>
                </c:pt>
                <c:pt idx="210">
                  <c:v>423.03220999695213</c:v>
                </c:pt>
                <c:pt idx="211">
                  <c:v>423.02306644315757</c:v>
                </c:pt>
                <c:pt idx="212">
                  <c:v>423.02001859189272</c:v>
                </c:pt>
                <c:pt idx="213">
                  <c:v>422.9986836330387</c:v>
                </c:pt>
                <c:pt idx="214">
                  <c:v>423.0017314843036</c:v>
                </c:pt>
                <c:pt idx="215">
                  <c:v>422.94382231027129</c:v>
                </c:pt>
                <c:pt idx="216">
                  <c:v>422.92400000000004</c:v>
                </c:pt>
                <c:pt idx="217">
                  <c:v>422.90700000000004</c:v>
                </c:pt>
              </c:numCache>
            </c:numRef>
          </c:yVal>
          <c:smooth val="0"/>
        </c:ser>
        <c:ser>
          <c:idx val="3"/>
          <c:order val="3"/>
          <c:tx>
            <c:v>925D</c:v>
          </c:tx>
          <c:spPr>
            <a:ln w="12700">
              <a:pattFill prst="pct50">
                <a:fgClr>
                  <a:srgbClr val="339933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'"900" wells'' water levels'!$B$2472:$B$2491</c:f>
              <c:numCache>
                <c:formatCode>mm/dd/yy</c:formatCode>
                <c:ptCount val="20"/>
                <c:pt idx="0">
                  <c:v>33313</c:v>
                </c:pt>
                <c:pt idx="1">
                  <c:v>33323</c:v>
                </c:pt>
                <c:pt idx="2">
                  <c:v>33653</c:v>
                </c:pt>
                <c:pt idx="3">
                  <c:v>33679</c:v>
                </c:pt>
                <c:pt idx="4">
                  <c:v>33686</c:v>
                </c:pt>
                <c:pt idx="5">
                  <c:v>33688</c:v>
                </c:pt>
                <c:pt idx="6">
                  <c:v>33690</c:v>
                </c:pt>
                <c:pt idx="7">
                  <c:v>33693</c:v>
                </c:pt>
                <c:pt idx="8">
                  <c:v>33695</c:v>
                </c:pt>
                <c:pt idx="9">
                  <c:v>33699</c:v>
                </c:pt>
                <c:pt idx="10">
                  <c:v>33700</c:v>
                </c:pt>
                <c:pt idx="11">
                  <c:v>33702</c:v>
                </c:pt>
                <c:pt idx="12">
                  <c:v>33707</c:v>
                </c:pt>
                <c:pt idx="13">
                  <c:v>33709</c:v>
                </c:pt>
                <c:pt idx="14">
                  <c:v>33711</c:v>
                </c:pt>
                <c:pt idx="15">
                  <c:v>33714</c:v>
                </c:pt>
                <c:pt idx="16">
                  <c:v>33716</c:v>
                </c:pt>
                <c:pt idx="17">
                  <c:v>33718</c:v>
                </c:pt>
                <c:pt idx="18">
                  <c:v>34110</c:v>
                </c:pt>
                <c:pt idx="19">
                  <c:v>34129</c:v>
                </c:pt>
              </c:numCache>
            </c:numRef>
          </c:xVal>
          <c:yVal>
            <c:numRef>
              <c:f>'"900" wells'' water levels'!$L$2472:$L$2491</c:f>
              <c:numCache>
                <c:formatCode>General</c:formatCode>
                <c:ptCount val="20"/>
                <c:pt idx="0">
                  <c:v>422.47699999999998</c:v>
                </c:pt>
                <c:pt idx="1">
                  <c:v>422.49599999999998</c:v>
                </c:pt>
                <c:pt idx="2">
                  <c:v>422.59</c:v>
                </c:pt>
                <c:pt idx="3">
                  <c:v>422.61</c:v>
                </c:pt>
                <c:pt idx="4">
                  <c:v>422.61</c:v>
                </c:pt>
                <c:pt idx="5">
                  <c:v>422.61</c:v>
                </c:pt>
                <c:pt idx="6">
                  <c:v>422.61</c:v>
                </c:pt>
                <c:pt idx="7">
                  <c:v>422.62</c:v>
                </c:pt>
                <c:pt idx="8">
                  <c:v>422.62</c:v>
                </c:pt>
                <c:pt idx="9">
                  <c:v>422.63</c:v>
                </c:pt>
                <c:pt idx="10">
                  <c:v>422.62</c:v>
                </c:pt>
                <c:pt idx="11">
                  <c:v>422.62</c:v>
                </c:pt>
                <c:pt idx="12">
                  <c:v>422.63</c:v>
                </c:pt>
                <c:pt idx="13">
                  <c:v>422.63</c:v>
                </c:pt>
                <c:pt idx="14">
                  <c:v>422.64</c:v>
                </c:pt>
                <c:pt idx="15">
                  <c:v>422.64</c:v>
                </c:pt>
                <c:pt idx="16">
                  <c:v>422.64</c:v>
                </c:pt>
                <c:pt idx="17">
                  <c:v>422.65</c:v>
                </c:pt>
                <c:pt idx="18">
                  <c:v>422.83</c:v>
                </c:pt>
                <c:pt idx="19">
                  <c:v>422.84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6544"/>
        <c:axId val="83499200"/>
      </c:scatterChart>
      <c:valAx>
        <c:axId val="69436544"/>
        <c:scaling>
          <c:orientation val="minMax"/>
          <c:max val="31778"/>
          <c:min val="3031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6725854343964579"/>
              <c:y val="0.9135399030752555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9200"/>
        <c:crosses val="autoZero"/>
        <c:crossBetween val="midCat"/>
        <c:majorUnit val="365"/>
        <c:minorUnit val="30.4"/>
      </c:valAx>
      <c:valAx>
        <c:axId val="83499200"/>
        <c:scaling>
          <c:orientation val="minMax"/>
          <c:max val="423.3"/>
          <c:min val="422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Elevation (m)</a:t>
                </a:r>
              </a:p>
            </c:rich>
          </c:tx>
          <c:layout>
            <c:manualLayout>
              <c:xMode val="edge"/>
              <c:yMode val="edge"/>
              <c:x val="8.8790795090007684E-3"/>
              <c:y val="0.42903747099871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36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1520533418171209"/>
          <c:y val="0.95921689822901834"/>
          <c:w val="0.64594899122458171"/>
          <c:h val="0.99510592745872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955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84848484848481E-2"/>
          <c:y val="0.12627986348122866"/>
          <c:w val="0.86237373737373735"/>
          <c:h val="0.71672354948805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'"900" wells'' water levels'!$A$3244</c:f>
              <c:strCache>
                <c:ptCount val="1"/>
                <c:pt idx="0">
                  <c:v>955A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levels'!$B$3244:$B$3255</c:f>
              <c:numCache>
                <c:formatCode>mm/dd/yy</c:formatCode>
                <c:ptCount val="12"/>
                <c:pt idx="0">
                  <c:v>32638</c:v>
                </c:pt>
                <c:pt idx="1">
                  <c:v>32660</c:v>
                </c:pt>
                <c:pt idx="2">
                  <c:v>32723</c:v>
                </c:pt>
                <c:pt idx="3">
                  <c:v>32743</c:v>
                </c:pt>
                <c:pt idx="4">
                  <c:v>32781</c:v>
                </c:pt>
                <c:pt idx="5">
                  <c:v>32802</c:v>
                </c:pt>
                <c:pt idx="6">
                  <c:v>32808</c:v>
                </c:pt>
                <c:pt idx="7">
                  <c:v>33313</c:v>
                </c:pt>
                <c:pt idx="8">
                  <c:v>33323</c:v>
                </c:pt>
                <c:pt idx="9">
                  <c:v>33653</c:v>
                </c:pt>
                <c:pt idx="10">
                  <c:v>33679</c:v>
                </c:pt>
                <c:pt idx="11">
                  <c:v>33771</c:v>
                </c:pt>
              </c:numCache>
            </c:numRef>
          </c:xVal>
          <c:yVal>
            <c:numRef>
              <c:f>'"900" wells'' water levels'!$L$3244:$L$3255</c:f>
              <c:numCache>
                <c:formatCode>General</c:formatCode>
                <c:ptCount val="12"/>
                <c:pt idx="0">
                  <c:v>422.84399999999999</c:v>
                </c:pt>
                <c:pt idx="1">
                  <c:v>422.85399999999998</c:v>
                </c:pt>
                <c:pt idx="2">
                  <c:v>422.81400000000002</c:v>
                </c:pt>
                <c:pt idx="3">
                  <c:v>422.76900000000001</c:v>
                </c:pt>
                <c:pt idx="4">
                  <c:v>422.75900000000001</c:v>
                </c:pt>
                <c:pt idx="5">
                  <c:v>422.76400000000001</c:v>
                </c:pt>
                <c:pt idx="6">
                  <c:v>422.74900000000002</c:v>
                </c:pt>
                <c:pt idx="7">
                  <c:v>422.52800000000002</c:v>
                </c:pt>
                <c:pt idx="8">
                  <c:v>422.53100000000001</c:v>
                </c:pt>
                <c:pt idx="9">
                  <c:v>422.65</c:v>
                </c:pt>
                <c:pt idx="10">
                  <c:v>422.67</c:v>
                </c:pt>
                <c:pt idx="11">
                  <c:v>422.75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'"900" wells'' water levels'!$A$3257</c:f>
              <c:strCache>
                <c:ptCount val="1"/>
                <c:pt idx="0">
                  <c:v>955B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levels'!$B$3257:$B$3342</c:f>
              <c:numCache>
                <c:formatCode>mm/dd/yy</c:formatCode>
                <c:ptCount val="86"/>
                <c:pt idx="0">
                  <c:v>32660</c:v>
                </c:pt>
                <c:pt idx="1">
                  <c:v>32723</c:v>
                </c:pt>
                <c:pt idx="2">
                  <c:v>32743</c:v>
                </c:pt>
                <c:pt idx="3">
                  <c:v>32781</c:v>
                </c:pt>
                <c:pt idx="4">
                  <c:v>32802</c:v>
                </c:pt>
                <c:pt idx="5">
                  <c:v>32808</c:v>
                </c:pt>
                <c:pt idx="6">
                  <c:v>33313</c:v>
                </c:pt>
                <c:pt idx="7">
                  <c:v>33323</c:v>
                </c:pt>
                <c:pt idx="8">
                  <c:v>33653</c:v>
                </c:pt>
                <c:pt idx="9">
                  <c:v>33679</c:v>
                </c:pt>
                <c:pt idx="10">
                  <c:v>33771</c:v>
                </c:pt>
                <c:pt idx="11">
                  <c:v>34010</c:v>
                </c:pt>
                <c:pt idx="12">
                  <c:v>34033</c:v>
                </c:pt>
                <c:pt idx="13">
                  <c:v>34044</c:v>
                </c:pt>
                <c:pt idx="14">
                  <c:v>34058</c:v>
                </c:pt>
                <c:pt idx="15">
                  <c:v>34065</c:v>
                </c:pt>
                <c:pt idx="16">
                  <c:v>34075</c:v>
                </c:pt>
                <c:pt idx="17">
                  <c:v>34086</c:v>
                </c:pt>
                <c:pt idx="18">
                  <c:v>34100</c:v>
                </c:pt>
                <c:pt idx="19">
                  <c:v>34110</c:v>
                </c:pt>
                <c:pt idx="20">
                  <c:v>34117</c:v>
                </c:pt>
                <c:pt idx="21">
                  <c:v>34129</c:v>
                </c:pt>
                <c:pt idx="22">
                  <c:v>34151</c:v>
                </c:pt>
                <c:pt idx="23">
                  <c:v>34310</c:v>
                </c:pt>
                <c:pt idx="24">
                  <c:v>34341</c:v>
                </c:pt>
                <c:pt idx="25">
                  <c:v>34366</c:v>
                </c:pt>
                <c:pt idx="26">
                  <c:v>34402</c:v>
                </c:pt>
                <c:pt idx="27">
                  <c:v>34438</c:v>
                </c:pt>
                <c:pt idx="28">
                  <c:v>34488</c:v>
                </c:pt>
                <c:pt idx="29">
                  <c:v>34522</c:v>
                </c:pt>
                <c:pt idx="30">
                  <c:v>34561</c:v>
                </c:pt>
                <c:pt idx="31">
                  <c:v>34589</c:v>
                </c:pt>
                <c:pt idx="32">
                  <c:v>34611</c:v>
                </c:pt>
                <c:pt idx="33">
                  <c:v>34648</c:v>
                </c:pt>
                <c:pt idx="34">
                  <c:v>34676</c:v>
                </c:pt>
                <c:pt idx="35">
                  <c:v>34702</c:v>
                </c:pt>
                <c:pt idx="36">
                  <c:v>34775</c:v>
                </c:pt>
                <c:pt idx="37">
                  <c:v>34817</c:v>
                </c:pt>
                <c:pt idx="38">
                  <c:v>34859</c:v>
                </c:pt>
                <c:pt idx="39">
                  <c:v>35025</c:v>
                </c:pt>
                <c:pt idx="40">
                  <c:v>35101</c:v>
                </c:pt>
                <c:pt idx="41">
                  <c:v>35143</c:v>
                </c:pt>
                <c:pt idx="42">
                  <c:v>35184</c:v>
                </c:pt>
                <c:pt idx="43">
                  <c:v>35213</c:v>
                </c:pt>
                <c:pt idx="44">
                  <c:v>35240</c:v>
                </c:pt>
                <c:pt idx="45">
                  <c:v>35286</c:v>
                </c:pt>
                <c:pt idx="46">
                  <c:v>35311</c:v>
                </c:pt>
                <c:pt idx="47">
                  <c:v>35359</c:v>
                </c:pt>
                <c:pt idx="48">
                  <c:v>35419</c:v>
                </c:pt>
                <c:pt idx="49">
                  <c:v>35487</c:v>
                </c:pt>
                <c:pt idx="50">
                  <c:v>35551</c:v>
                </c:pt>
                <c:pt idx="51">
                  <c:v>35586</c:v>
                </c:pt>
                <c:pt idx="52">
                  <c:v>35625</c:v>
                </c:pt>
                <c:pt idx="53">
                  <c:v>35651</c:v>
                </c:pt>
                <c:pt idx="54">
                  <c:v>35731</c:v>
                </c:pt>
                <c:pt idx="55">
                  <c:v>35754</c:v>
                </c:pt>
                <c:pt idx="56">
                  <c:v>35776</c:v>
                </c:pt>
                <c:pt idx="57">
                  <c:v>35817</c:v>
                </c:pt>
                <c:pt idx="58">
                  <c:v>35845</c:v>
                </c:pt>
                <c:pt idx="59">
                  <c:v>35871</c:v>
                </c:pt>
                <c:pt idx="60">
                  <c:v>35900</c:v>
                </c:pt>
                <c:pt idx="61">
                  <c:v>35956</c:v>
                </c:pt>
                <c:pt idx="62">
                  <c:v>36060</c:v>
                </c:pt>
                <c:pt idx="63">
                  <c:v>36082</c:v>
                </c:pt>
                <c:pt idx="64">
                  <c:v>36160</c:v>
                </c:pt>
                <c:pt idx="65">
                  <c:v>36185</c:v>
                </c:pt>
                <c:pt idx="66">
                  <c:v>36216</c:v>
                </c:pt>
                <c:pt idx="67">
                  <c:v>36235</c:v>
                </c:pt>
                <c:pt idx="68">
                  <c:v>36277</c:v>
                </c:pt>
                <c:pt idx="69">
                  <c:v>36299</c:v>
                </c:pt>
                <c:pt idx="70">
                  <c:v>36328</c:v>
                </c:pt>
                <c:pt idx="71">
                  <c:v>36371</c:v>
                </c:pt>
                <c:pt idx="72">
                  <c:v>36399</c:v>
                </c:pt>
                <c:pt idx="73">
                  <c:v>36427</c:v>
                </c:pt>
                <c:pt idx="74">
                  <c:v>36458</c:v>
                </c:pt>
                <c:pt idx="75">
                  <c:v>36486</c:v>
                </c:pt>
                <c:pt idx="76">
                  <c:v>36521</c:v>
                </c:pt>
                <c:pt idx="77">
                  <c:v>36553</c:v>
                </c:pt>
                <c:pt idx="78">
                  <c:v>36587</c:v>
                </c:pt>
                <c:pt idx="79">
                  <c:v>36612</c:v>
                </c:pt>
                <c:pt idx="80">
                  <c:v>36640</c:v>
                </c:pt>
                <c:pt idx="81">
                  <c:v>36669</c:v>
                </c:pt>
                <c:pt idx="82">
                  <c:v>36706</c:v>
                </c:pt>
                <c:pt idx="83">
                  <c:v>36732</c:v>
                </c:pt>
                <c:pt idx="84">
                  <c:v>36760</c:v>
                </c:pt>
                <c:pt idx="85">
                  <c:v>36787</c:v>
                </c:pt>
              </c:numCache>
            </c:numRef>
          </c:xVal>
          <c:yVal>
            <c:numRef>
              <c:f>'"900" wells'' water levels'!$L$3257:$L$3342</c:f>
              <c:numCache>
                <c:formatCode>General</c:formatCode>
                <c:ptCount val="86"/>
                <c:pt idx="0">
                  <c:v>422.86099999999999</c:v>
                </c:pt>
                <c:pt idx="1">
                  <c:v>422.80500000000001</c:v>
                </c:pt>
                <c:pt idx="2">
                  <c:v>422.76400000000001</c:v>
                </c:pt>
                <c:pt idx="3">
                  <c:v>422.75900000000001</c:v>
                </c:pt>
                <c:pt idx="4">
                  <c:v>422.75799999999998</c:v>
                </c:pt>
                <c:pt idx="5">
                  <c:v>422.74900000000002</c:v>
                </c:pt>
                <c:pt idx="6">
                  <c:v>422.53300000000002</c:v>
                </c:pt>
                <c:pt idx="7">
                  <c:v>422.53800000000001</c:v>
                </c:pt>
                <c:pt idx="8">
                  <c:v>422.64</c:v>
                </c:pt>
                <c:pt idx="9">
                  <c:v>422.66</c:v>
                </c:pt>
                <c:pt idx="10">
                  <c:v>422.74</c:v>
                </c:pt>
                <c:pt idx="11">
                  <c:v>422.81</c:v>
                </c:pt>
                <c:pt idx="12">
                  <c:v>422.79</c:v>
                </c:pt>
                <c:pt idx="13">
                  <c:v>422.78</c:v>
                </c:pt>
                <c:pt idx="14">
                  <c:v>422.78</c:v>
                </c:pt>
                <c:pt idx="15">
                  <c:v>422.8</c:v>
                </c:pt>
                <c:pt idx="16">
                  <c:v>422.83</c:v>
                </c:pt>
                <c:pt idx="17">
                  <c:v>422.85</c:v>
                </c:pt>
                <c:pt idx="18">
                  <c:v>422.88</c:v>
                </c:pt>
                <c:pt idx="19">
                  <c:v>422.88</c:v>
                </c:pt>
                <c:pt idx="20">
                  <c:v>422.88</c:v>
                </c:pt>
                <c:pt idx="21">
                  <c:v>422.89</c:v>
                </c:pt>
                <c:pt idx="22">
                  <c:v>422.9</c:v>
                </c:pt>
                <c:pt idx="23">
                  <c:v>422.9</c:v>
                </c:pt>
                <c:pt idx="24">
                  <c:v>422.875</c:v>
                </c:pt>
                <c:pt idx="25">
                  <c:v>422.85899999999998</c:v>
                </c:pt>
                <c:pt idx="26">
                  <c:v>422.82799999999997</c:v>
                </c:pt>
                <c:pt idx="27">
                  <c:v>422.851</c:v>
                </c:pt>
                <c:pt idx="28">
                  <c:v>422.916</c:v>
                </c:pt>
                <c:pt idx="29">
                  <c:v>422.92899999999997</c:v>
                </c:pt>
                <c:pt idx="30">
                  <c:v>422.97699999999998</c:v>
                </c:pt>
                <c:pt idx="31">
                  <c:v>422.97399999999999</c:v>
                </c:pt>
                <c:pt idx="32">
                  <c:v>423.01299999999998</c:v>
                </c:pt>
                <c:pt idx="33">
                  <c:v>423.07400000000001</c:v>
                </c:pt>
                <c:pt idx="34">
                  <c:v>423.08499999999998</c:v>
                </c:pt>
                <c:pt idx="35">
                  <c:v>423.07</c:v>
                </c:pt>
                <c:pt idx="36">
                  <c:v>422.97800000000001</c:v>
                </c:pt>
                <c:pt idx="37">
                  <c:v>423.02300000000002</c:v>
                </c:pt>
                <c:pt idx="38">
                  <c:v>423.08</c:v>
                </c:pt>
                <c:pt idx="39">
                  <c:v>423.01499999999999</c:v>
                </c:pt>
                <c:pt idx="40">
                  <c:v>422.69599999999997</c:v>
                </c:pt>
                <c:pt idx="41">
                  <c:v>422.66999999999996</c:v>
                </c:pt>
                <c:pt idx="42">
                  <c:v>423.03799999999995</c:v>
                </c:pt>
                <c:pt idx="43">
                  <c:v>423.18099999999998</c:v>
                </c:pt>
                <c:pt idx="44">
                  <c:v>423.18899999999996</c:v>
                </c:pt>
                <c:pt idx="45">
                  <c:v>423.12299999999999</c:v>
                </c:pt>
                <c:pt idx="46">
                  <c:v>423.07</c:v>
                </c:pt>
                <c:pt idx="47">
                  <c:v>422.98399999999998</c:v>
                </c:pt>
                <c:pt idx="48">
                  <c:v>423.00799999999998</c:v>
                </c:pt>
                <c:pt idx="49">
                  <c:v>422.64</c:v>
                </c:pt>
                <c:pt idx="50">
                  <c:v>423.10899999999998</c:v>
                </c:pt>
                <c:pt idx="51">
                  <c:v>423.15799999999996</c:v>
                </c:pt>
                <c:pt idx="52">
                  <c:v>423.18799999999999</c:v>
                </c:pt>
                <c:pt idx="53">
                  <c:v>423.27099999999996</c:v>
                </c:pt>
                <c:pt idx="54">
                  <c:v>422.99399999999997</c:v>
                </c:pt>
                <c:pt idx="55">
                  <c:v>422.97999999999996</c:v>
                </c:pt>
                <c:pt idx="56">
                  <c:v>422.95299999999997</c:v>
                </c:pt>
                <c:pt idx="57">
                  <c:v>422.90299999999996</c:v>
                </c:pt>
                <c:pt idx="58">
                  <c:v>422.87299999999999</c:v>
                </c:pt>
                <c:pt idx="59">
                  <c:v>422.87299999999999</c:v>
                </c:pt>
                <c:pt idx="60">
                  <c:v>422.88599999999997</c:v>
                </c:pt>
                <c:pt idx="61">
                  <c:v>423.11599999999999</c:v>
                </c:pt>
                <c:pt idx="62">
                  <c:v>422.96199999999999</c:v>
                </c:pt>
                <c:pt idx="63">
                  <c:v>422.94</c:v>
                </c:pt>
                <c:pt idx="64">
                  <c:v>422.76</c:v>
                </c:pt>
                <c:pt idx="65">
                  <c:v>422.89499999999998</c:v>
                </c:pt>
                <c:pt idx="66">
                  <c:v>422.88099999999997</c:v>
                </c:pt>
                <c:pt idx="67">
                  <c:v>422.87699999999995</c:v>
                </c:pt>
                <c:pt idx="68">
                  <c:v>423.03999999999996</c:v>
                </c:pt>
                <c:pt idx="69">
                  <c:v>423.13</c:v>
                </c:pt>
                <c:pt idx="70">
                  <c:v>423.31</c:v>
                </c:pt>
                <c:pt idx="71">
                  <c:v>423.38899999999995</c:v>
                </c:pt>
                <c:pt idx="72">
                  <c:v>423.40999999999997</c:v>
                </c:pt>
                <c:pt idx="73">
                  <c:v>423.43799999999999</c:v>
                </c:pt>
                <c:pt idx="74">
                  <c:v>423.38299999999998</c:v>
                </c:pt>
                <c:pt idx="75">
                  <c:v>423.30899999999997</c:v>
                </c:pt>
                <c:pt idx="76">
                  <c:v>423.23699999999997</c:v>
                </c:pt>
                <c:pt idx="77" formatCode="0.000">
                  <c:v>423.23110454129835</c:v>
                </c:pt>
                <c:pt idx="78" formatCode="0.000">
                  <c:v>423.13357330082289</c:v>
                </c:pt>
                <c:pt idx="79" formatCode="0.000">
                  <c:v>423.11528619323377</c:v>
                </c:pt>
                <c:pt idx="80" formatCode="0.000">
                  <c:v>423.12747759829318</c:v>
                </c:pt>
                <c:pt idx="81" formatCode="0.000">
                  <c:v>423.10004693690945</c:v>
                </c:pt>
                <c:pt idx="82" formatCode="0.000">
                  <c:v>423.0969990856446</c:v>
                </c:pt>
                <c:pt idx="83" formatCode="0.000">
                  <c:v>423.0543291679366</c:v>
                </c:pt>
                <c:pt idx="84" formatCode="0.000">
                  <c:v>423.03399999999999</c:v>
                </c:pt>
                <c:pt idx="85" formatCode="0.000">
                  <c:v>423.02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8272"/>
        <c:axId val="69438848"/>
      </c:scatterChart>
      <c:valAx>
        <c:axId val="69438272"/>
        <c:scaling>
          <c:orientation val="minMax"/>
          <c:max val="36892"/>
          <c:min val="343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832405419019588"/>
              <c:y val="0.8988580437684197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38848"/>
        <c:crosses val="autoZero"/>
        <c:crossBetween val="midCat"/>
        <c:majorUnit val="366"/>
      </c:valAx>
      <c:valAx>
        <c:axId val="69438848"/>
        <c:scaling>
          <c:orientation val="minMax"/>
          <c:max val="423.5"/>
          <c:min val="42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elev.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388254548386229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38272"/>
        <c:crosses val="autoZero"/>
        <c:crossBetween val="midCat"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5283013865691035"/>
          <c:y val="0.95595424292100006"/>
          <c:w val="0.59822410456268726"/>
          <c:h val="0.99510592745872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954B</a:t>
            </a:r>
          </a:p>
        </c:rich>
      </c:tx>
      <c:layout>
        <c:manualLayout>
          <c:xMode val="edge"/>
          <c:yMode val="edge"/>
          <c:x val="0.45615976033298872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84848484848481E-2"/>
          <c:y val="0.12627986348122866"/>
          <c:w val="0.85479797979797978"/>
          <c:h val="0.76279863481228671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levels'!$B$3044:$B$3128</c:f>
              <c:numCache>
                <c:formatCode>mm/dd/yy</c:formatCode>
                <c:ptCount val="85"/>
                <c:pt idx="0">
                  <c:v>32723</c:v>
                </c:pt>
                <c:pt idx="1">
                  <c:v>32743</c:v>
                </c:pt>
                <c:pt idx="2">
                  <c:v>32781</c:v>
                </c:pt>
                <c:pt idx="3">
                  <c:v>32802</c:v>
                </c:pt>
                <c:pt idx="4">
                  <c:v>32807</c:v>
                </c:pt>
                <c:pt idx="5">
                  <c:v>33313</c:v>
                </c:pt>
                <c:pt idx="6">
                  <c:v>33323</c:v>
                </c:pt>
                <c:pt idx="7">
                  <c:v>33653</c:v>
                </c:pt>
                <c:pt idx="8">
                  <c:v>33679</c:v>
                </c:pt>
                <c:pt idx="9">
                  <c:v>33771</c:v>
                </c:pt>
                <c:pt idx="10">
                  <c:v>34010</c:v>
                </c:pt>
                <c:pt idx="11">
                  <c:v>34033</c:v>
                </c:pt>
                <c:pt idx="12">
                  <c:v>34044</c:v>
                </c:pt>
                <c:pt idx="13">
                  <c:v>34058</c:v>
                </c:pt>
                <c:pt idx="14">
                  <c:v>34065</c:v>
                </c:pt>
                <c:pt idx="15">
                  <c:v>34075</c:v>
                </c:pt>
                <c:pt idx="16">
                  <c:v>34086</c:v>
                </c:pt>
                <c:pt idx="17">
                  <c:v>34100</c:v>
                </c:pt>
                <c:pt idx="18">
                  <c:v>34110</c:v>
                </c:pt>
                <c:pt idx="19">
                  <c:v>34117</c:v>
                </c:pt>
                <c:pt idx="20">
                  <c:v>34129</c:v>
                </c:pt>
                <c:pt idx="21">
                  <c:v>34151</c:v>
                </c:pt>
                <c:pt idx="22">
                  <c:v>34310</c:v>
                </c:pt>
                <c:pt idx="23">
                  <c:v>34341</c:v>
                </c:pt>
                <c:pt idx="24">
                  <c:v>34366</c:v>
                </c:pt>
                <c:pt idx="25">
                  <c:v>34402</c:v>
                </c:pt>
                <c:pt idx="26">
                  <c:v>34438</c:v>
                </c:pt>
                <c:pt idx="27">
                  <c:v>34488</c:v>
                </c:pt>
                <c:pt idx="28">
                  <c:v>34522</c:v>
                </c:pt>
                <c:pt idx="29">
                  <c:v>34561</c:v>
                </c:pt>
                <c:pt idx="30">
                  <c:v>34589</c:v>
                </c:pt>
                <c:pt idx="31">
                  <c:v>34611</c:v>
                </c:pt>
                <c:pt idx="32">
                  <c:v>34648</c:v>
                </c:pt>
                <c:pt idx="33">
                  <c:v>34676</c:v>
                </c:pt>
                <c:pt idx="34">
                  <c:v>34702</c:v>
                </c:pt>
                <c:pt idx="35">
                  <c:v>34775</c:v>
                </c:pt>
                <c:pt idx="36">
                  <c:v>34817</c:v>
                </c:pt>
                <c:pt idx="37">
                  <c:v>34859</c:v>
                </c:pt>
                <c:pt idx="38">
                  <c:v>35025</c:v>
                </c:pt>
                <c:pt idx="39">
                  <c:v>35101</c:v>
                </c:pt>
                <c:pt idx="40">
                  <c:v>35143</c:v>
                </c:pt>
                <c:pt idx="41">
                  <c:v>35184</c:v>
                </c:pt>
                <c:pt idx="42">
                  <c:v>35213</c:v>
                </c:pt>
                <c:pt idx="43">
                  <c:v>35240</c:v>
                </c:pt>
                <c:pt idx="44">
                  <c:v>35286</c:v>
                </c:pt>
                <c:pt idx="45">
                  <c:v>35311</c:v>
                </c:pt>
                <c:pt idx="46">
                  <c:v>35359</c:v>
                </c:pt>
                <c:pt idx="47">
                  <c:v>35419</c:v>
                </c:pt>
                <c:pt idx="48">
                  <c:v>35487</c:v>
                </c:pt>
                <c:pt idx="49">
                  <c:v>35551</c:v>
                </c:pt>
                <c:pt idx="50">
                  <c:v>35586</c:v>
                </c:pt>
                <c:pt idx="51">
                  <c:v>35625</c:v>
                </c:pt>
                <c:pt idx="52">
                  <c:v>35651</c:v>
                </c:pt>
                <c:pt idx="53">
                  <c:v>35731</c:v>
                </c:pt>
                <c:pt idx="54">
                  <c:v>35754</c:v>
                </c:pt>
                <c:pt idx="55">
                  <c:v>35776</c:v>
                </c:pt>
                <c:pt idx="56">
                  <c:v>35817</c:v>
                </c:pt>
                <c:pt idx="57">
                  <c:v>35845</c:v>
                </c:pt>
                <c:pt idx="58">
                  <c:v>35871</c:v>
                </c:pt>
                <c:pt idx="59">
                  <c:v>35900</c:v>
                </c:pt>
                <c:pt idx="60">
                  <c:v>35956</c:v>
                </c:pt>
                <c:pt idx="61">
                  <c:v>36060</c:v>
                </c:pt>
                <c:pt idx="62">
                  <c:v>36082</c:v>
                </c:pt>
                <c:pt idx="63">
                  <c:v>36160</c:v>
                </c:pt>
                <c:pt idx="64">
                  <c:v>36185</c:v>
                </c:pt>
                <c:pt idx="65">
                  <c:v>36216</c:v>
                </c:pt>
                <c:pt idx="66">
                  <c:v>36235</c:v>
                </c:pt>
                <c:pt idx="67">
                  <c:v>36277</c:v>
                </c:pt>
                <c:pt idx="68">
                  <c:v>36299</c:v>
                </c:pt>
                <c:pt idx="69">
                  <c:v>36328</c:v>
                </c:pt>
                <c:pt idx="70">
                  <c:v>36371</c:v>
                </c:pt>
                <c:pt idx="71">
                  <c:v>36399</c:v>
                </c:pt>
                <c:pt idx="72">
                  <c:v>36427</c:v>
                </c:pt>
                <c:pt idx="73">
                  <c:v>36458</c:v>
                </c:pt>
                <c:pt idx="74">
                  <c:v>36486</c:v>
                </c:pt>
                <c:pt idx="75">
                  <c:v>36521</c:v>
                </c:pt>
                <c:pt idx="76">
                  <c:v>36553</c:v>
                </c:pt>
                <c:pt idx="77">
                  <c:v>36587</c:v>
                </c:pt>
                <c:pt idx="78">
                  <c:v>36612</c:v>
                </c:pt>
                <c:pt idx="79">
                  <c:v>36640</c:v>
                </c:pt>
                <c:pt idx="80">
                  <c:v>36669</c:v>
                </c:pt>
                <c:pt idx="81">
                  <c:v>36706</c:v>
                </c:pt>
                <c:pt idx="82">
                  <c:v>36732</c:v>
                </c:pt>
                <c:pt idx="83">
                  <c:v>36760</c:v>
                </c:pt>
                <c:pt idx="84">
                  <c:v>36787</c:v>
                </c:pt>
              </c:numCache>
            </c:numRef>
          </c:xVal>
          <c:yVal>
            <c:numRef>
              <c:f>'"900" wells'' water levels'!$L$3044:$L$3128</c:f>
              <c:numCache>
                <c:formatCode>General</c:formatCode>
                <c:ptCount val="85"/>
                <c:pt idx="0">
                  <c:v>423.03199999999998</c:v>
                </c:pt>
                <c:pt idx="1">
                  <c:v>422.988</c:v>
                </c:pt>
                <c:pt idx="2">
                  <c:v>422.98599999999999</c:v>
                </c:pt>
                <c:pt idx="3">
                  <c:v>422.98599999999999</c:v>
                </c:pt>
                <c:pt idx="4">
                  <c:v>422.971</c:v>
                </c:pt>
                <c:pt idx="5">
                  <c:v>422.78699999999998</c:v>
                </c:pt>
                <c:pt idx="6">
                  <c:v>422.79899999999998</c:v>
                </c:pt>
                <c:pt idx="7">
                  <c:v>422.87</c:v>
                </c:pt>
                <c:pt idx="8">
                  <c:v>422.88</c:v>
                </c:pt>
                <c:pt idx="9">
                  <c:v>422.97</c:v>
                </c:pt>
                <c:pt idx="10">
                  <c:v>423.02</c:v>
                </c:pt>
                <c:pt idx="11">
                  <c:v>423</c:v>
                </c:pt>
                <c:pt idx="12">
                  <c:v>422.99</c:v>
                </c:pt>
                <c:pt idx="13">
                  <c:v>422.99</c:v>
                </c:pt>
                <c:pt idx="14">
                  <c:v>423.01</c:v>
                </c:pt>
                <c:pt idx="15">
                  <c:v>422.96</c:v>
                </c:pt>
                <c:pt idx="16">
                  <c:v>423.06</c:v>
                </c:pt>
                <c:pt idx="17">
                  <c:v>423.09</c:v>
                </c:pt>
                <c:pt idx="18">
                  <c:v>423.1</c:v>
                </c:pt>
                <c:pt idx="19">
                  <c:v>423.1</c:v>
                </c:pt>
                <c:pt idx="20">
                  <c:v>423.1</c:v>
                </c:pt>
                <c:pt idx="21">
                  <c:v>423.11</c:v>
                </c:pt>
                <c:pt idx="22">
                  <c:v>423.10700000000003</c:v>
                </c:pt>
                <c:pt idx="23">
                  <c:v>423.07900000000001</c:v>
                </c:pt>
                <c:pt idx="24">
                  <c:v>423.06299999999999</c:v>
                </c:pt>
                <c:pt idx="25">
                  <c:v>423.15600000000001</c:v>
                </c:pt>
                <c:pt idx="26">
                  <c:v>423.05500000000001</c:v>
                </c:pt>
                <c:pt idx="27">
                  <c:v>423.11900000000003</c:v>
                </c:pt>
                <c:pt idx="28">
                  <c:v>423.13499999999999</c:v>
                </c:pt>
                <c:pt idx="29">
                  <c:v>423.18200000000002</c:v>
                </c:pt>
                <c:pt idx="30">
                  <c:v>423.16800000000001</c:v>
                </c:pt>
                <c:pt idx="31">
                  <c:v>423.214</c:v>
                </c:pt>
                <c:pt idx="32">
                  <c:v>423.26</c:v>
                </c:pt>
                <c:pt idx="33">
                  <c:v>423.27699999999999</c:v>
                </c:pt>
                <c:pt idx="34">
                  <c:v>423.26</c:v>
                </c:pt>
                <c:pt idx="35">
                  <c:v>423.16899999999998</c:v>
                </c:pt>
                <c:pt idx="36">
                  <c:v>423.21</c:v>
                </c:pt>
                <c:pt idx="37">
                  <c:v>423.267</c:v>
                </c:pt>
                <c:pt idx="38">
                  <c:v>423.20400000000001</c:v>
                </c:pt>
                <c:pt idx="39">
                  <c:v>422.887</c:v>
                </c:pt>
                <c:pt idx="40">
                  <c:v>422.86099999999999</c:v>
                </c:pt>
                <c:pt idx="41">
                  <c:v>423.233</c:v>
                </c:pt>
                <c:pt idx="42">
                  <c:v>423.36500000000001</c:v>
                </c:pt>
                <c:pt idx="43">
                  <c:v>423.36400000000003</c:v>
                </c:pt>
                <c:pt idx="44">
                  <c:v>423.29</c:v>
                </c:pt>
                <c:pt idx="45">
                  <c:v>423.24599999999998</c:v>
                </c:pt>
                <c:pt idx="46">
                  <c:v>423.16800000000001</c:v>
                </c:pt>
                <c:pt idx="47">
                  <c:v>423.18299999999999</c:v>
                </c:pt>
                <c:pt idx="48">
                  <c:v>422.86599999999999</c:v>
                </c:pt>
                <c:pt idx="49">
                  <c:v>423.29500000000002</c:v>
                </c:pt>
                <c:pt idx="50">
                  <c:v>423.34199999999998</c:v>
                </c:pt>
                <c:pt idx="51">
                  <c:v>423.339</c:v>
                </c:pt>
                <c:pt idx="52">
                  <c:v>423.44200000000001</c:v>
                </c:pt>
                <c:pt idx="53">
                  <c:v>423.17099999999999</c:v>
                </c:pt>
                <c:pt idx="54">
                  <c:v>423.15100000000001</c:v>
                </c:pt>
                <c:pt idx="55">
                  <c:v>423.12600000000003</c:v>
                </c:pt>
                <c:pt idx="56">
                  <c:v>423.08600000000001</c:v>
                </c:pt>
                <c:pt idx="57">
                  <c:v>423.05599999999998</c:v>
                </c:pt>
                <c:pt idx="58">
                  <c:v>423.053</c:v>
                </c:pt>
                <c:pt idx="59">
                  <c:v>423.07100000000003</c:v>
                </c:pt>
                <c:pt idx="60">
                  <c:v>423.29599999999999</c:v>
                </c:pt>
                <c:pt idx="61">
                  <c:v>423.13600000000002</c:v>
                </c:pt>
                <c:pt idx="62">
                  <c:v>423.11700000000002</c:v>
                </c:pt>
                <c:pt idx="63">
                  <c:v>422.94499999999999</c:v>
                </c:pt>
                <c:pt idx="64">
                  <c:v>423.08699999999999</c:v>
                </c:pt>
                <c:pt idx="65">
                  <c:v>424.06600000000003</c:v>
                </c:pt>
                <c:pt idx="66">
                  <c:v>423.05599999999998</c:v>
                </c:pt>
                <c:pt idx="67">
                  <c:v>423.21899999999999</c:v>
                </c:pt>
                <c:pt idx="68">
                  <c:v>423.303</c:v>
                </c:pt>
                <c:pt idx="69">
                  <c:v>423.46699999999998</c:v>
                </c:pt>
                <c:pt idx="70">
                  <c:v>423.55</c:v>
                </c:pt>
                <c:pt idx="71">
                  <c:v>423.56299999999999</c:v>
                </c:pt>
                <c:pt idx="72">
                  <c:v>423.59699999999998</c:v>
                </c:pt>
                <c:pt idx="73">
                  <c:v>423.54900000000004</c:v>
                </c:pt>
                <c:pt idx="74">
                  <c:v>423.47</c:v>
                </c:pt>
                <c:pt idx="75">
                  <c:v>423.39300000000003</c:v>
                </c:pt>
                <c:pt idx="76">
                  <c:v>423.34107528192624</c:v>
                </c:pt>
                <c:pt idx="77">
                  <c:v>423.28621395915883</c:v>
                </c:pt>
                <c:pt idx="78">
                  <c:v>423.27097470283451</c:v>
                </c:pt>
                <c:pt idx="79">
                  <c:v>423.27097470283451</c:v>
                </c:pt>
                <c:pt idx="80">
                  <c:v>423.25573544651024</c:v>
                </c:pt>
                <c:pt idx="81">
                  <c:v>423.2587832977751</c:v>
                </c:pt>
                <c:pt idx="82">
                  <c:v>423.21001767753734</c:v>
                </c:pt>
                <c:pt idx="83">
                  <c:v>423.197</c:v>
                </c:pt>
                <c:pt idx="84">
                  <c:v>423.17900000000003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40576"/>
        <c:axId val="69441152"/>
      </c:scatterChart>
      <c:valAx>
        <c:axId val="69440576"/>
        <c:scaling>
          <c:orientation val="minMax"/>
          <c:max val="36892"/>
          <c:min val="343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499443251411757"/>
              <c:y val="0.94453503892218249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41152"/>
        <c:crosses val="autoZero"/>
        <c:crossBetween val="midCat"/>
        <c:majorUnit val="366"/>
      </c:valAx>
      <c:valAx>
        <c:axId val="69441152"/>
        <c:scaling>
          <c:orientation val="minMax"/>
          <c:max val="424.3"/>
          <c:min val="42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W/Lelev.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1435561169188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40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911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84848484848481E-2"/>
          <c:y val="0.12627986348122866"/>
          <c:w val="0.86111111111111116"/>
          <c:h val="0.762798634812286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'"900" wells'' water levels'!$A$132</c:f>
              <c:strCache>
                <c:ptCount val="1"/>
                <c:pt idx="0">
                  <c:v>911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levels'!$B$132:$B$245</c:f>
              <c:numCache>
                <c:formatCode>mm/dd/yy</c:formatCode>
                <c:ptCount val="11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30715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30925</c:v>
                </c:pt>
                <c:pt idx="28">
                  <c:v>30934</c:v>
                </c:pt>
                <c:pt idx="29">
                  <c:v>30945</c:v>
                </c:pt>
                <c:pt idx="30">
                  <c:v>30986</c:v>
                </c:pt>
                <c:pt idx="31">
                  <c:v>30993</c:v>
                </c:pt>
                <c:pt idx="32">
                  <c:v>31002</c:v>
                </c:pt>
                <c:pt idx="33">
                  <c:v>31007</c:v>
                </c:pt>
                <c:pt idx="34">
                  <c:v>31016</c:v>
                </c:pt>
                <c:pt idx="35">
                  <c:v>31021</c:v>
                </c:pt>
                <c:pt idx="36">
                  <c:v>31029</c:v>
                </c:pt>
                <c:pt idx="37">
                  <c:v>31039</c:v>
                </c:pt>
                <c:pt idx="38">
                  <c:v>31046</c:v>
                </c:pt>
                <c:pt idx="39">
                  <c:v>31053</c:v>
                </c:pt>
                <c:pt idx="40">
                  <c:v>31060</c:v>
                </c:pt>
                <c:pt idx="41">
                  <c:v>31076</c:v>
                </c:pt>
                <c:pt idx="42">
                  <c:v>31081</c:v>
                </c:pt>
                <c:pt idx="43">
                  <c:v>31088</c:v>
                </c:pt>
                <c:pt idx="44">
                  <c:v>31095</c:v>
                </c:pt>
                <c:pt idx="45">
                  <c:v>31102</c:v>
                </c:pt>
                <c:pt idx="46">
                  <c:v>31109</c:v>
                </c:pt>
                <c:pt idx="47">
                  <c:v>31116</c:v>
                </c:pt>
                <c:pt idx="48">
                  <c:v>31123</c:v>
                </c:pt>
                <c:pt idx="49">
                  <c:v>31130</c:v>
                </c:pt>
                <c:pt idx="50">
                  <c:v>31137</c:v>
                </c:pt>
                <c:pt idx="51">
                  <c:v>31144</c:v>
                </c:pt>
                <c:pt idx="52">
                  <c:v>31151</c:v>
                </c:pt>
                <c:pt idx="53">
                  <c:v>31158</c:v>
                </c:pt>
                <c:pt idx="54">
                  <c:v>31165</c:v>
                </c:pt>
                <c:pt idx="55">
                  <c:v>31172</c:v>
                </c:pt>
                <c:pt idx="56">
                  <c:v>31179</c:v>
                </c:pt>
                <c:pt idx="57">
                  <c:v>31186</c:v>
                </c:pt>
                <c:pt idx="58">
                  <c:v>31193</c:v>
                </c:pt>
                <c:pt idx="59">
                  <c:v>31200</c:v>
                </c:pt>
                <c:pt idx="60">
                  <c:v>31207</c:v>
                </c:pt>
                <c:pt idx="61">
                  <c:v>31214</c:v>
                </c:pt>
                <c:pt idx="62">
                  <c:v>31228</c:v>
                </c:pt>
                <c:pt idx="63">
                  <c:v>31235</c:v>
                </c:pt>
                <c:pt idx="64">
                  <c:v>31242</c:v>
                </c:pt>
                <c:pt idx="65">
                  <c:v>31249</c:v>
                </c:pt>
                <c:pt idx="66">
                  <c:v>31256</c:v>
                </c:pt>
                <c:pt idx="67">
                  <c:v>31263</c:v>
                </c:pt>
                <c:pt idx="68">
                  <c:v>31270</c:v>
                </c:pt>
                <c:pt idx="69">
                  <c:v>31272</c:v>
                </c:pt>
                <c:pt idx="70">
                  <c:v>31277</c:v>
                </c:pt>
                <c:pt idx="71">
                  <c:v>31284</c:v>
                </c:pt>
                <c:pt idx="72">
                  <c:v>31291</c:v>
                </c:pt>
                <c:pt idx="73">
                  <c:v>31298</c:v>
                </c:pt>
                <c:pt idx="74">
                  <c:v>31305</c:v>
                </c:pt>
                <c:pt idx="75">
                  <c:v>31312</c:v>
                </c:pt>
                <c:pt idx="76">
                  <c:v>31317</c:v>
                </c:pt>
                <c:pt idx="77">
                  <c:v>31326</c:v>
                </c:pt>
                <c:pt idx="78">
                  <c:v>31333</c:v>
                </c:pt>
                <c:pt idx="79">
                  <c:v>31340</c:v>
                </c:pt>
                <c:pt idx="80">
                  <c:v>31347</c:v>
                </c:pt>
                <c:pt idx="81">
                  <c:v>31437</c:v>
                </c:pt>
                <c:pt idx="82">
                  <c:v>31445</c:v>
                </c:pt>
                <c:pt idx="83">
                  <c:v>31451</c:v>
                </c:pt>
                <c:pt idx="84">
                  <c:v>31458</c:v>
                </c:pt>
                <c:pt idx="85">
                  <c:v>31465</c:v>
                </c:pt>
                <c:pt idx="86">
                  <c:v>31473</c:v>
                </c:pt>
                <c:pt idx="87">
                  <c:v>31480</c:v>
                </c:pt>
                <c:pt idx="88">
                  <c:v>31487</c:v>
                </c:pt>
                <c:pt idx="89">
                  <c:v>31493</c:v>
                </c:pt>
                <c:pt idx="90">
                  <c:v>31500</c:v>
                </c:pt>
                <c:pt idx="91">
                  <c:v>31507</c:v>
                </c:pt>
                <c:pt idx="92">
                  <c:v>31515</c:v>
                </c:pt>
                <c:pt idx="93">
                  <c:v>31522</c:v>
                </c:pt>
                <c:pt idx="94">
                  <c:v>31529</c:v>
                </c:pt>
                <c:pt idx="95">
                  <c:v>31537</c:v>
                </c:pt>
                <c:pt idx="96">
                  <c:v>31543</c:v>
                </c:pt>
                <c:pt idx="97">
                  <c:v>31551</c:v>
                </c:pt>
                <c:pt idx="98">
                  <c:v>31578</c:v>
                </c:pt>
                <c:pt idx="99">
                  <c:v>31592</c:v>
                </c:pt>
                <c:pt idx="100">
                  <c:v>31602</c:v>
                </c:pt>
                <c:pt idx="101">
                  <c:v>31606</c:v>
                </c:pt>
                <c:pt idx="102">
                  <c:v>31614</c:v>
                </c:pt>
                <c:pt idx="103">
                  <c:v>31719</c:v>
                </c:pt>
                <c:pt idx="104">
                  <c:v>31760</c:v>
                </c:pt>
                <c:pt idx="105">
                  <c:v>31774</c:v>
                </c:pt>
                <c:pt idx="106">
                  <c:v>31780</c:v>
                </c:pt>
                <c:pt idx="107">
                  <c:v>31788</c:v>
                </c:pt>
                <c:pt idx="108">
                  <c:v>32660</c:v>
                </c:pt>
                <c:pt idx="109">
                  <c:v>33308</c:v>
                </c:pt>
                <c:pt idx="110">
                  <c:v>33323</c:v>
                </c:pt>
                <c:pt idx="111">
                  <c:v>33679</c:v>
                </c:pt>
                <c:pt idx="112">
                  <c:v>33765</c:v>
                </c:pt>
                <c:pt idx="113">
                  <c:v>33771</c:v>
                </c:pt>
              </c:numCache>
            </c:numRef>
          </c:xVal>
          <c:yVal>
            <c:numRef>
              <c:f>'"900" wells'' water levels'!$L$132:$L$245</c:f>
              <c:numCache>
                <c:formatCode>General</c:formatCode>
                <c:ptCount val="114"/>
                <c:pt idx="0">
                  <c:v>423.13</c:v>
                </c:pt>
                <c:pt idx="1">
                  <c:v>423.13</c:v>
                </c:pt>
                <c:pt idx="2">
                  <c:v>423.13900000000001</c:v>
                </c:pt>
                <c:pt idx="3">
                  <c:v>423.13900000000001</c:v>
                </c:pt>
                <c:pt idx="4">
                  <c:v>423.15699999999998</c:v>
                </c:pt>
                <c:pt idx="5">
                  <c:v>423.24</c:v>
                </c:pt>
                <c:pt idx="6">
                  <c:v>423.24299999999999</c:v>
                </c:pt>
                <c:pt idx="7">
                  <c:v>423.21199999999999</c:v>
                </c:pt>
                <c:pt idx="8">
                  <c:v>423.18799999999999</c:v>
                </c:pt>
                <c:pt idx="9">
                  <c:v>423.17599999999999</c:v>
                </c:pt>
                <c:pt idx="10">
                  <c:v>423.06599999999997</c:v>
                </c:pt>
                <c:pt idx="11">
                  <c:v>423.072</c:v>
                </c:pt>
                <c:pt idx="12">
                  <c:v>423.084</c:v>
                </c:pt>
                <c:pt idx="13">
                  <c:v>423.1</c:v>
                </c:pt>
                <c:pt idx="14">
                  <c:v>423.14499999999998</c:v>
                </c:pt>
                <c:pt idx="15">
                  <c:v>423.14800000000002</c:v>
                </c:pt>
                <c:pt idx="16">
                  <c:v>423.16699999999997</c:v>
                </c:pt>
                <c:pt idx="17">
                  <c:v>423.22500000000002</c:v>
                </c:pt>
                <c:pt idx="18">
                  <c:v>423.32799999999997</c:v>
                </c:pt>
                <c:pt idx="19">
                  <c:v>423.32799999999997</c:v>
                </c:pt>
                <c:pt idx="20">
                  <c:v>423.32799999999997</c:v>
                </c:pt>
                <c:pt idx="21">
                  <c:v>423.31299999999999</c:v>
                </c:pt>
                <c:pt idx="22">
                  <c:v>423.28500000000003</c:v>
                </c:pt>
                <c:pt idx="23">
                  <c:v>423.25799999999998</c:v>
                </c:pt>
                <c:pt idx="24">
                  <c:v>423.24299999999999</c:v>
                </c:pt>
                <c:pt idx="25">
                  <c:v>423.22500000000002</c:v>
                </c:pt>
                <c:pt idx="26">
                  <c:v>423.22800000000001</c:v>
                </c:pt>
                <c:pt idx="27">
                  <c:v>423.19099999999997</c:v>
                </c:pt>
                <c:pt idx="28">
                  <c:v>423.17899999999997</c:v>
                </c:pt>
                <c:pt idx="29">
                  <c:v>423.154</c:v>
                </c:pt>
                <c:pt idx="30">
                  <c:v>423.22500000000002</c:v>
                </c:pt>
                <c:pt idx="31">
                  <c:v>423.23099999999999</c:v>
                </c:pt>
                <c:pt idx="32">
                  <c:v>423.23099999999999</c:v>
                </c:pt>
                <c:pt idx="33">
                  <c:v>423.22500000000002</c:v>
                </c:pt>
                <c:pt idx="34">
                  <c:v>423.24599999999998</c:v>
                </c:pt>
                <c:pt idx="35">
                  <c:v>423.22800000000001</c:v>
                </c:pt>
                <c:pt idx="36">
                  <c:v>423.18799999999999</c:v>
                </c:pt>
                <c:pt idx="37">
                  <c:v>423.17</c:v>
                </c:pt>
                <c:pt idx="38">
                  <c:v>423.15699999999998</c:v>
                </c:pt>
                <c:pt idx="39">
                  <c:v>423.14800000000002</c:v>
                </c:pt>
                <c:pt idx="40">
                  <c:v>423.13600000000002</c:v>
                </c:pt>
                <c:pt idx="41">
                  <c:v>423.11500000000001</c:v>
                </c:pt>
                <c:pt idx="42">
                  <c:v>423.09699999999998</c:v>
                </c:pt>
                <c:pt idx="43">
                  <c:v>423.08100000000002</c:v>
                </c:pt>
                <c:pt idx="44">
                  <c:v>423.06900000000002</c:v>
                </c:pt>
                <c:pt idx="45">
                  <c:v>423.06299999999999</c:v>
                </c:pt>
                <c:pt idx="46">
                  <c:v>423.06</c:v>
                </c:pt>
                <c:pt idx="47">
                  <c:v>423.06</c:v>
                </c:pt>
                <c:pt idx="48">
                  <c:v>423.06299999999999</c:v>
                </c:pt>
                <c:pt idx="49">
                  <c:v>423.06900000000002</c:v>
                </c:pt>
                <c:pt idx="50">
                  <c:v>423.07499999999999</c:v>
                </c:pt>
                <c:pt idx="51">
                  <c:v>423.08100000000002</c:v>
                </c:pt>
                <c:pt idx="52">
                  <c:v>423.08100000000002</c:v>
                </c:pt>
                <c:pt idx="53">
                  <c:v>423.08699999999999</c:v>
                </c:pt>
                <c:pt idx="54">
                  <c:v>423.11500000000001</c:v>
                </c:pt>
                <c:pt idx="55">
                  <c:v>423.16699999999997</c:v>
                </c:pt>
                <c:pt idx="56">
                  <c:v>423.24599999999998</c:v>
                </c:pt>
                <c:pt idx="57">
                  <c:v>423.26400000000001</c:v>
                </c:pt>
                <c:pt idx="58">
                  <c:v>423.28899999999999</c:v>
                </c:pt>
                <c:pt idx="59">
                  <c:v>423.33100000000002</c:v>
                </c:pt>
                <c:pt idx="60">
                  <c:v>423.34</c:v>
                </c:pt>
                <c:pt idx="61">
                  <c:v>423.35599999999999</c:v>
                </c:pt>
                <c:pt idx="62">
                  <c:v>423.37099999999998</c:v>
                </c:pt>
                <c:pt idx="63">
                  <c:v>423.37400000000002</c:v>
                </c:pt>
                <c:pt idx="64">
                  <c:v>423.38</c:v>
                </c:pt>
                <c:pt idx="65">
                  <c:v>423.37400000000002</c:v>
                </c:pt>
                <c:pt idx="66">
                  <c:v>423.37099999999998</c:v>
                </c:pt>
                <c:pt idx="67">
                  <c:v>423.35599999999999</c:v>
                </c:pt>
                <c:pt idx="68">
                  <c:v>423.34300000000002</c:v>
                </c:pt>
                <c:pt idx="69">
                  <c:v>423.37099999999998</c:v>
                </c:pt>
                <c:pt idx="70">
                  <c:v>423.33699999999999</c:v>
                </c:pt>
                <c:pt idx="71">
                  <c:v>423.31900000000002</c:v>
                </c:pt>
                <c:pt idx="72">
                  <c:v>423.31900000000002</c:v>
                </c:pt>
                <c:pt idx="73">
                  <c:v>423.31299999999999</c:v>
                </c:pt>
                <c:pt idx="74">
                  <c:v>423.30700000000002</c:v>
                </c:pt>
                <c:pt idx="75">
                  <c:v>423.30700000000002</c:v>
                </c:pt>
                <c:pt idx="76">
                  <c:v>423.30399999999997</c:v>
                </c:pt>
                <c:pt idx="77">
                  <c:v>423.30399999999997</c:v>
                </c:pt>
                <c:pt idx="78">
                  <c:v>423.298</c:v>
                </c:pt>
                <c:pt idx="79">
                  <c:v>423.28899999999999</c:v>
                </c:pt>
                <c:pt idx="80">
                  <c:v>423.279</c:v>
                </c:pt>
                <c:pt idx="81">
                  <c:v>423.21800000000002</c:v>
                </c:pt>
                <c:pt idx="82">
                  <c:v>423.21199999999999</c:v>
                </c:pt>
                <c:pt idx="83">
                  <c:v>423.20600000000002</c:v>
                </c:pt>
                <c:pt idx="84">
                  <c:v>423.2</c:v>
                </c:pt>
                <c:pt idx="85">
                  <c:v>423.18200000000002</c:v>
                </c:pt>
                <c:pt idx="86">
                  <c:v>423.18200000000002</c:v>
                </c:pt>
                <c:pt idx="87">
                  <c:v>423.17599999999999</c:v>
                </c:pt>
                <c:pt idx="88">
                  <c:v>423.16399999999999</c:v>
                </c:pt>
                <c:pt idx="89">
                  <c:v>423.154</c:v>
                </c:pt>
                <c:pt idx="90">
                  <c:v>423.20600000000002</c:v>
                </c:pt>
                <c:pt idx="91">
                  <c:v>423.21199999999999</c:v>
                </c:pt>
                <c:pt idx="92">
                  <c:v>423.23099999999999</c:v>
                </c:pt>
                <c:pt idx="93">
                  <c:v>423.21499999999997</c:v>
                </c:pt>
                <c:pt idx="94">
                  <c:v>423.26100000000002</c:v>
                </c:pt>
                <c:pt idx="95">
                  <c:v>423.298</c:v>
                </c:pt>
                <c:pt idx="96">
                  <c:v>423.322</c:v>
                </c:pt>
                <c:pt idx="97">
                  <c:v>423.33699999999999</c:v>
                </c:pt>
                <c:pt idx="98">
                  <c:v>423.34</c:v>
                </c:pt>
                <c:pt idx="99">
                  <c:v>423.34899999999999</c:v>
                </c:pt>
                <c:pt idx="100">
                  <c:v>423.322</c:v>
                </c:pt>
                <c:pt idx="101">
                  <c:v>423.31299999999999</c:v>
                </c:pt>
                <c:pt idx="102">
                  <c:v>423.30399999999997</c:v>
                </c:pt>
                <c:pt idx="103">
                  <c:v>423.25200000000001</c:v>
                </c:pt>
                <c:pt idx="104">
                  <c:v>423.255</c:v>
                </c:pt>
                <c:pt idx="105">
                  <c:v>423.154</c:v>
                </c:pt>
                <c:pt idx="106">
                  <c:v>423.14800000000002</c:v>
                </c:pt>
                <c:pt idx="107">
                  <c:v>423.13</c:v>
                </c:pt>
                <c:pt idx="108">
                  <c:v>423.15499999999997</c:v>
                </c:pt>
                <c:pt idx="109">
                  <c:v>422.815</c:v>
                </c:pt>
                <c:pt idx="110">
                  <c:v>422.822</c:v>
                </c:pt>
                <c:pt idx="111">
                  <c:v>422.88800000000003</c:v>
                </c:pt>
                <c:pt idx="113">
                  <c:v>422.988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42880"/>
        <c:axId val="69844992"/>
      </c:scatterChart>
      <c:valAx>
        <c:axId val="694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721426867096153"/>
              <c:y val="0.9445350389221824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44992"/>
        <c:crosses val="autoZero"/>
        <c:crossBetween val="midCat"/>
        <c:majorUnit val="366"/>
      </c:valAx>
      <c:valAx>
        <c:axId val="6984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elev.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11092956383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42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1818181818177E-2"/>
          <c:y val="3.5836177474402729E-2"/>
          <c:w val="0.89141414141414144"/>
          <c:h val="0.84812286689419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'"900" wells'' water levels'!$A$3466</c:f>
              <c:strCache>
                <c:ptCount val="1"/>
                <c:pt idx="0">
                  <c:v>957A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levels'!$B$3466:$B$3488</c:f>
              <c:numCache>
                <c:formatCode>mm/dd/yy</c:formatCode>
                <c:ptCount val="23"/>
                <c:pt idx="0">
                  <c:v>33306</c:v>
                </c:pt>
                <c:pt idx="1">
                  <c:v>33403</c:v>
                </c:pt>
                <c:pt idx="2">
                  <c:v>33679</c:v>
                </c:pt>
                <c:pt idx="3">
                  <c:v>33771</c:v>
                </c:pt>
                <c:pt idx="4">
                  <c:v>35325</c:v>
                </c:pt>
                <c:pt idx="5">
                  <c:v>35419</c:v>
                </c:pt>
                <c:pt idx="6">
                  <c:v>35487</c:v>
                </c:pt>
                <c:pt idx="7">
                  <c:v>35551</c:v>
                </c:pt>
                <c:pt idx="8">
                  <c:v>35586</c:v>
                </c:pt>
                <c:pt idx="9">
                  <c:v>35625</c:v>
                </c:pt>
                <c:pt idx="10">
                  <c:v>35693</c:v>
                </c:pt>
                <c:pt idx="11">
                  <c:v>35731</c:v>
                </c:pt>
                <c:pt idx="12">
                  <c:v>35754</c:v>
                </c:pt>
                <c:pt idx="13">
                  <c:v>35776</c:v>
                </c:pt>
                <c:pt idx="14">
                  <c:v>35817</c:v>
                </c:pt>
                <c:pt idx="15">
                  <c:v>35845</c:v>
                </c:pt>
                <c:pt idx="16">
                  <c:v>35871</c:v>
                </c:pt>
                <c:pt idx="17">
                  <c:v>35900</c:v>
                </c:pt>
                <c:pt idx="18">
                  <c:v>36160</c:v>
                </c:pt>
                <c:pt idx="19">
                  <c:v>36185</c:v>
                </c:pt>
                <c:pt idx="20">
                  <c:v>36216</c:v>
                </c:pt>
                <c:pt idx="21">
                  <c:v>36235</c:v>
                </c:pt>
                <c:pt idx="22">
                  <c:v>36277</c:v>
                </c:pt>
              </c:numCache>
            </c:numRef>
          </c:xVal>
          <c:yVal>
            <c:numRef>
              <c:f>'"900" wells'' water levels'!$L$3466:$L$3488</c:f>
              <c:numCache>
                <c:formatCode>General</c:formatCode>
                <c:ptCount val="23"/>
                <c:pt idx="0">
                  <c:v>423.67699999999996</c:v>
                </c:pt>
                <c:pt idx="1">
                  <c:v>424.08</c:v>
                </c:pt>
                <c:pt idx="2">
                  <c:v>423.75099999999998</c:v>
                </c:pt>
                <c:pt idx="3">
                  <c:v>423.76099999999997</c:v>
                </c:pt>
                <c:pt idx="4">
                  <c:v>424.04599999999999</c:v>
                </c:pt>
                <c:pt idx="5">
                  <c:v>423.767</c:v>
                </c:pt>
                <c:pt idx="6">
                  <c:v>423.70599999999996</c:v>
                </c:pt>
                <c:pt idx="7">
                  <c:v>424.20099999999996</c:v>
                </c:pt>
                <c:pt idx="8">
                  <c:v>424.21999999999997</c:v>
                </c:pt>
                <c:pt idx="9">
                  <c:v>424.33599999999996</c:v>
                </c:pt>
                <c:pt idx="10">
                  <c:v>424.07299999999998</c:v>
                </c:pt>
                <c:pt idx="11">
                  <c:v>423.98599999999999</c:v>
                </c:pt>
                <c:pt idx="12">
                  <c:v>423.94599999999997</c:v>
                </c:pt>
                <c:pt idx="13">
                  <c:v>424.07099999999997</c:v>
                </c:pt>
                <c:pt idx="14">
                  <c:v>423.86699999999996</c:v>
                </c:pt>
                <c:pt idx="15">
                  <c:v>423.83699999999999</c:v>
                </c:pt>
                <c:pt idx="16">
                  <c:v>423.85599999999999</c:v>
                </c:pt>
                <c:pt idx="17">
                  <c:v>423.863</c:v>
                </c:pt>
                <c:pt idx="18">
                  <c:v>423.87299999999999</c:v>
                </c:pt>
                <c:pt idx="19">
                  <c:v>423.84899999999999</c:v>
                </c:pt>
                <c:pt idx="20">
                  <c:v>423.827</c:v>
                </c:pt>
                <c:pt idx="21">
                  <c:v>423.81899999999996</c:v>
                </c:pt>
                <c:pt idx="22">
                  <c:v>424.09100000000001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'"900" wells'' water levels'!$A$3490</c:f>
              <c:strCache>
                <c:ptCount val="1"/>
                <c:pt idx="0">
                  <c:v>957B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levels'!$B$3490:$B$3517</c:f>
              <c:numCache>
                <c:formatCode>mm/dd/yy</c:formatCode>
                <c:ptCount val="28"/>
                <c:pt idx="0">
                  <c:v>33306</c:v>
                </c:pt>
                <c:pt idx="1">
                  <c:v>33403</c:v>
                </c:pt>
                <c:pt idx="2">
                  <c:v>33679</c:v>
                </c:pt>
                <c:pt idx="3">
                  <c:v>33771</c:v>
                </c:pt>
                <c:pt idx="4">
                  <c:v>34010</c:v>
                </c:pt>
                <c:pt idx="5">
                  <c:v>34033</c:v>
                </c:pt>
                <c:pt idx="6">
                  <c:v>34075</c:v>
                </c:pt>
                <c:pt idx="7">
                  <c:v>34110</c:v>
                </c:pt>
                <c:pt idx="8">
                  <c:v>34117</c:v>
                </c:pt>
                <c:pt idx="9">
                  <c:v>34129</c:v>
                </c:pt>
                <c:pt idx="10">
                  <c:v>35325</c:v>
                </c:pt>
                <c:pt idx="11">
                  <c:v>36299</c:v>
                </c:pt>
                <c:pt idx="12">
                  <c:v>36328</c:v>
                </c:pt>
                <c:pt idx="13">
                  <c:v>36371</c:v>
                </c:pt>
                <c:pt idx="14">
                  <c:v>36399</c:v>
                </c:pt>
                <c:pt idx="15">
                  <c:v>36427</c:v>
                </c:pt>
                <c:pt idx="16">
                  <c:v>36458</c:v>
                </c:pt>
                <c:pt idx="17">
                  <c:v>36486</c:v>
                </c:pt>
                <c:pt idx="18">
                  <c:v>36521</c:v>
                </c:pt>
                <c:pt idx="19">
                  <c:v>36553</c:v>
                </c:pt>
                <c:pt idx="20">
                  <c:v>36587</c:v>
                </c:pt>
                <c:pt idx="21">
                  <c:v>36612</c:v>
                </c:pt>
                <c:pt idx="22">
                  <c:v>36640</c:v>
                </c:pt>
                <c:pt idx="23">
                  <c:v>36669</c:v>
                </c:pt>
                <c:pt idx="24">
                  <c:v>36706</c:v>
                </c:pt>
                <c:pt idx="25">
                  <c:v>36732</c:v>
                </c:pt>
                <c:pt idx="26">
                  <c:v>36760</c:v>
                </c:pt>
                <c:pt idx="27">
                  <c:v>36787</c:v>
                </c:pt>
              </c:numCache>
            </c:numRef>
          </c:xVal>
          <c:yVal>
            <c:numRef>
              <c:f>'"900" wells'' water levels'!$L$3490:$L$3517</c:f>
              <c:numCache>
                <c:formatCode>General</c:formatCode>
                <c:ptCount val="28"/>
                <c:pt idx="0">
                  <c:v>423.63499999999999</c:v>
                </c:pt>
                <c:pt idx="1">
                  <c:v>423.82499999999999</c:v>
                </c:pt>
                <c:pt idx="2">
                  <c:v>423.71</c:v>
                </c:pt>
                <c:pt idx="3">
                  <c:v>423.87900000000002</c:v>
                </c:pt>
                <c:pt idx="4">
                  <c:v>423.82599999999996</c:v>
                </c:pt>
                <c:pt idx="5">
                  <c:v>423.81</c:v>
                </c:pt>
                <c:pt idx="6">
                  <c:v>422.863</c:v>
                </c:pt>
                <c:pt idx="7">
                  <c:v>423.93099999999998</c:v>
                </c:pt>
                <c:pt idx="8">
                  <c:v>423.93299999999999</c:v>
                </c:pt>
                <c:pt idx="9">
                  <c:v>423.935</c:v>
                </c:pt>
                <c:pt idx="10">
                  <c:v>424.00799999999998</c:v>
                </c:pt>
                <c:pt idx="11">
                  <c:v>424.21899999999999</c:v>
                </c:pt>
                <c:pt idx="12">
                  <c:v>424.35199999999998</c:v>
                </c:pt>
                <c:pt idx="13">
                  <c:v>424.435</c:v>
                </c:pt>
                <c:pt idx="14">
                  <c:v>424.40899999999999</c:v>
                </c:pt>
                <c:pt idx="15">
                  <c:v>424.40199999999999</c:v>
                </c:pt>
                <c:pt idx="16">
                  <c:v>424.30899999999997</c:v>
                </c:pt>
                <c:pt idx="17">
                  <c:v>424.22899999999998</c:v>
                </c:pt>
                <c:pt idx="18">
                  <c:v>424.15699999999998</c:v>
                </c:pt>
                <c:pt idx="19">
                  <c:v>424.22784516915573</c:v>
                </c:pt>
                <c:pt idx="20">
                  <c:v>424.0693569033831</c:v>
                </c:pt>
                <c:pt idx="21">
                  <c:v>424.02973483693995</c:v>
                </c:pt>
                <c:pt idx="22">
                  <c:v>424.07240475464795</c:v>
                </c:pt>
                <c:pt idx="23">
                  <c:v>424.0266869856751</c:v>
                </c:pt>
                <c:pt idx="24">
                  <c:v>424.08764401097227</c:v>
                </c:pt>
                <c:pt idx="25">
                  <c:v>424.15469673879915</c:v>
                </c:pt>
                <c:pt idx="26">
                  <c:v>424.03999999999996</c:v>
                </c:pt>
                <c:pt idx="27">
                  <c:v>424.03300000000002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7872"/>
        <c:axId val="69848448"/>
      </c:scatterChart>
      <c:valAx>
        <c:axId val="69847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48448"/>
        <c:crosses val="autoZero"/>
        <c:crossBetween val="midCat"/>
        <c:majorUnit val="366"/>
      </c:valAx>
      <c:valAx>
        <c:axId val="6984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47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951165195259689"/>
          <c:y val="0.95595424292100006"/>
          <c:w val="0.58490561785837381"/>
          <c:h val="0.99510592745872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955B Water Elevation</a:t>
            </a:r>
          </a:p>
        </c:rich>
      </c:tx>
      <c:layout>
        <c:manualLayout>
          <c:xMode val="edge"/>
          <c:yMode val="edge"/>
          <c:x val="0.31043984886504572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3538595062719"/>
          <c:y val="0.10030395136778116"/>
          <c:w val="0.76373728823790599"/>
          <c:h val="0.759878419452887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levels'!$B$3257:$B$3372</c:f>
              <c:numCache>
                <c:formatCode>mm/dd/yy</c:formatCode>
                <c:ptCount val="116"/>
                <c:pt idx="0">
                  <c:v>32660</c:v>
                </c:pt>
                <c:pt idx="1">
                  <c:v>32723</c:v>
                </c:pt>
                <c:pt idx="2">
                  <c:v>32743</c:v>
                </c:pt>
                <c:pt idx="3">
                  <c:v>32781</c:v>
                </c:pt>
                <c:pt idx="4">
                  <c:v>32802</c:v>
                </c:pt>
                <c:pt idx="5">
                  <c:v>32808</c:v>
                </c:pt>
                <c:pt idx="6">
                  <c:v>33313</c:v>
                </c:pt>
                <c:pt idx="7">
                  <c:v>33323</c:v>
                </c:pt>
                <c:pt idx="8">
                  <c:v>33653</c:v>
                </c:pt>
                <c:pt idx="9">
                  <c:v>33679</c:v>
                </c:pt>
                <c:pt idx="10">
                  <c:v>33771</c:v>
                </c:pt>
                <c:pt idx="11">
                  <c:v>34010</c:v>
                </c:pt>
                <c:pt idx="12">
                  <c:v>34033</c:v>
                </c:pt>
                <c:pt idx="13">
                  <c:v>34044</c:v>
                </c:pt>
                <c:pt idx="14">
                  <c:v>34058</c:v>
                </c:pt>
                <c:pt idx="15">
                  <c:v>34065</c:v>
                </c:pt>
                <c:pt idx="16">
                  <c:v>34075</c:v>
                </c:pt>
                <c:pt idx="17">
                  <c:v>34086</c:v>
                </c:pt>
                <c:pt idx="18">
                  <c:v>34100</c:v>
                </c:pt>
                <c:pt idx="19">
                  <c:v>34110</c:v>
                </c:pt>
                <c:pt idx="20">
                  <c:v>34117</c:v>
                </c:pt>
                <c:pt idx="21">
                  <c:v>34129</c:v>
                </c:pt>
                <c:pt idx="22">
                  <c:v>34151</c:v>
                </c:pt>
                <c:pt idx="23">
                  <c:v>34310</c:v>
                </c:pt>
                <c:pt idx="24">
                  <c:v>34341</c:v>
                </c:pt>
                <c:pt idx="25">
                  <c:v>34366</c:v>
                </c:pt>
                <c:pt idx="26">
                  <c:v>34402</c:v>
                </c:pt>
                <c:pt idx="27">
                  <c:v>34438</c:v>
                </c:pt>
                <c:pt idx="28">
                  <c:v>34488</c:v>
                </c:pt>
                <c:pt idx="29">
                  <c:v>34522</c:v>
                </c:pt>
                <c:pt idx="30">
                  <c:v>34561</c:v>
                </c:pt>
                <c:pt idx="31">
                  <c:v>34589</c:v>
                </c:pt>
                <c:pt idx="32">
                  <c:v>34611</c:v>
                </c:pt>
                <c:pt idx="33">
                  <c:v>34648</c:v>
                </c:pt>
                <c:pt idx="34">
                  <c:v>34676</c:v>
                </c:pt>
                <c:pt idx="35">
                  <c:v>34702</c:v>
                </c:pt>
                <c:pt idx="36">
                  <c:v>34775</c:v>
                </c:pt>
                <c:pt idx="37">
                  <c:v>34817</c:v>
                </c:pt>
                <c:pt idx="38">
                  <c:v>34859</c:v>
                </c:pt>
                <c:pt idx="39">
                  <c:v>35025</c:v>
                </c:pt>
                <c:pt idx="40">
                  <c:v>35101</c:v>
                </c:pt>
                <c:pt idx="41">
                  <c:v>35143</c:v>
                </c:pt>
                <c:pt idx="42">
                  <c:v>35184</c:v>
                </c:pt>
                <c:pt idx="43">
                  <c:v>35213</c:v>
                </c:pt>
                <c:pt idx="44">
                  <c:v>35240</c:v>
                </c:pt>
                <c:pt idx="45">
                  <c:v>35286</c:v>
                </c:pt>
                <c:pt idx="46">
                  <c:v>35311</c:v>
                </c:pt>
                <c:pt idx="47">
                  <c:v>35359</c:v>
                </c:pt>
                <c:pt idx="48">
                  <c:v>35419</c:v>
                </c:pt>
                <c:pt idx="49">
                  <c:v>35487</c:v>
                </c:pt>
                <c:pt idx="50">
                  <c:v>35551</c:v>
                </c:pt>
                <c:pt idx="51">
                  <c:v>35586</c:v>
                </c:pt>
                <c:pt idx="52">
                  <c:v>35625</c:v>
                </c:pt>
                <c:pt idx="53">
                  <c:v>35651</c:v>
                </c:pt>
                <c:pt idx="54">
                  <c:v>35731</c:v>
                </c:pt>
                <c:pt idx="55">
                  <c:v>35754</c:v>
                </c:pt>
                <c:pt idx="56">
                  <c:v>35776</c:v>
                </c:pt>
                <c:pt idx="57">
                  <c:v>35817</c:v>
                </c:pt>
                <c:pt idx="58">
                  <c:v>35845</c:v>
                </c:pt>
                <c:pt idx="59">
                  <c:v>35871</c:v>
                </c:pt>
                <c:pt idx="60">
                  <c:v>35900</c:v>
                </c:pt>
                <c:pt idx="61">
                  <c:v>35956</c:v>
                </c:pt>
                <c:pt idx="62">
                  <c:v>36060</c:v>
                </c:pt>
                <c:pt idx="63">
                  <c:v>36082</c:v>
                </c:pt>
                <c:pt idx="64">
                  <c:v>36160</c:v>
                </c:pt>
                <c:pt idx="65">
                  <c:v>36185</c:v>
                </c:pt>
                <c:pt idx="66">
                  <c:v>36216</c:v>
                </c:pt>
                <c:pt idx="67">
                  <c:v>36235</c:v>
                </c:pt>
                <c:pt idx="68">
                  <c:v>36277</c:v>
                </c:pt>
                <c:pt idx="69">
                  <c:v>36299</c:v>
                </c:pt>
                <c:pt idx="70">
                  <c:v>36328</c:v>
                </c:pt>
                <c:pt idx="71">
                  <c:v>36371</c:v>
                </c:pt>
                <c:pt idx="72">
                  <c:v>36399</c:v>
                </c:pt>
                <c:pt idx="73">
                  <c:v>36427</c:v>
                </c:pt>
                <c:pt idx="74">
                  <c:v>36458</c:v>
                </c:pt>
                <c:pt idx="75">
                  <c:v>36486</c:v>
                </c:pt>
                <c:pt idx="76">
                  <c:v>36521</c:v>
                </c:pt>
                <c:pt idx="77">
                  <c:v>36553</c:v>
                </c:pt>
                <c:pt idx="78">
                  <c:v>36587</c:v>
                </c:pt>
                <c:pt idx="79">
                  <c:v>36612</c:v>
                </c:pt>
                <c:pt idx="80">
                  <c:v>36640</c:v>
                </c:pt>
                <c:pt idx="81">
                  <c:v>36669</c:v>
                </c:pt>
                <c:pt idx="82">
                  <c:v>36706</c:v>
                </c:pt>
                <c:pt idx="83">
                  <c:v>36732</c:v>
                </c:pt>
                <c:pt idx="84">
                  <c:v>36760</c:v>
                </c:pt>
                <c:pt idx="85">
                  <c:v>36787</c:v>
                </c:pt>
                <c:pt idx="86">
                  <c:v>36822</c:v>
                </c:pt>
                <c:pt idx="87">
                  <c:v>36859</c:v>
                </c:pt>
                <c:pt idx="88">
                  <c:v>36888</c:v>
                </c:pt>
                <c:pt idx="89">
                  <c:v>36914</c:v>
                </c:pt>
                <c:pt idx="90">
                  <c:v>36941</c:v>
                </c:pt>
                <c:pt idx="91">
                  <c:v>36965</c:v>
                </c:pt>
                <c:pt idx="92">
                  <c:v>37011</c:v>
                </c:pt>
                <c:pt idx="93">
                  <c:v>37041</c:v>
                </c:pt>
                <c:pt idx="94">
                  <c:v>37063</c:v>
                </c:pt>
                <c:pt idx="95">
                  <c:v>37102</c:v>
                </c:pt>
                <c:pt idx="96">
                  <c:v>37130</c:v>
                </c:pt>
                <c:pt idx="97">
                  <c:v>37159</c:v>
                </c:pt>
                <c:pt idx="98">
                  <c:v>37193</c:v>
                </c:pt>
                <c:pt idx="99">
                  <c:v>37223</c:v>
                </c:pt>
                <c:pt idx="100">
                  <c:v>37244</c:v>
                </c:pt>
                <c:pt idx="101">
                  <c:v>37281</c:v>
                </c:pt>
                <c:pt idx="102">
                  <c:v>37314</c:v>
                </c:pt>
                <c:pt idx="103">
                  <c:v>37337</c:v>
                </c:pt>
                <c:pt idx="104">
                  <c:v>37375</c:v>
                </c:pt>
                <c:pt idx="105">
                  <c:v>37398</c:v>
                </c:pt>
                <c:pt idx="106">
                  <c:v>37433</c:v>
                </c:pt>
                <c:pt idx="107">
                  <c:v>37469</c:v>
                </c:pt>
                <c:pt idx="108">
                  <c:v>37494</c:v>
                </c:pt>
                <c:pt idx="109">
                  <c:v>37524</c:v>
                </c:pt>
                <c:pt idx="110">
                  <c:v>37550</c:v>
                </c:pt>
                <c:pt idx="111">
                  <c:v>37581</c:v>
                </c:pt>
                <c:pt idx="112">
                  <c:v>37610</c:v>
                </c:pt>
                <c:pt idx="113">
                  <c:v>37651</c:v>
                </c:pt>
                <c:pt idx="114">
                  <c:v>37679</c:v>
                </c:pt>
                <c:pt idx="115">
                  <c:v>37706</c:v>
                </c:pt>
              </c:numCache>
            </c:numRef>
          </c:xVal>
          <c:yVal>
            <c:numRef>
              <c:f>'"900" wells'' water levels'!$L$3257:$L$3372</c:f>
              <c:numCache>
                <c:formatCode>General</c:formatCode>
                <c:ptCount val="116"/>
                <c:pt idx="0">
                  <c:v>422.86099999999999</c:v>
                </c:pt>
                <c:pt idx="1">
                  <c:v>422.80500000000001</c:v>
                </c:pt>
                <c:pt idx="2">
                  <c:v>422.76400000000001</c:v>
                </c:pt>
                <c:pt idx="3">
                  <c:v>422.75900000000001</c:v>
                </c:pt>
                <c:pt idx="4">
                  <c:v>422.75799999999998</c:v>
                </c:pt>
                <c:pt idx="5">
                  <c:v>422.74900000000002</c:v>
                </c:pt>
                <c:pt idx="6">
                  <c:v>422.53300000000002</c:v>
                </c:pt>
                <c:pt idx="7">
                  <c:v>422.53800000000001</c:v>
                </c:pt>
                <c:pt idx="8">
                  <c:v>422.64</c:v>
                </c:pt>
                <c:pt idx="9">
                  <c:v>422.66</c:v>
                </c:pt>
                <c:pt idx="10">
                  <c:v>422.74</c:v>
                </c:pt>
                <c:pt idx="11">
                  <c:v>422.81</c:v>
                </c:pt>
                <c:pt idx="12">
                  <c:v>422.79</c:v>
                </c:pt>
                <c:pt idx="13">
                  <c:v>422.78</c:v>
                </c:pt>
                <c:pt idx="14">
                  <c:v>422.78</c:v>
                </c:pt>
                <c:pt idx="15">
                  <c:v>422.8</c:v>
                </c:pt>
                <c:pt idx="16">
                  <c:v>422.83</c:v>
                </c:pt>
                <c:pt idx="17">
                  <c:v>422.85</c:v>
                </c:pt>
                <c:pt idx="18">
                  <c:v>422.88</c:v>
                </c:pt>
                <c:pt idx="19">
                  <c:v>422.88</c:v>
                </c:pt>
                <c:pt idx="20">
                  <c:v>422.88</c:v>
                </c:pt>
                <c:pt idx="21">
                  <c:v>422.89</c:v>
                </c:pt>
                <c:pt idx="22">
                  <c:v>422.9</c:v>
                </c:pt>
                <c:pt idx="23">
                  <c:v>422.9</c:v>
                </c:pt>
                <c:pt idx="24">
                  <c:v>422.875</c:v>
                </c:pt>
                <c:pt idx="25">
                  <c:v>422.85899999999998</c:v>
                </c:pt>
                <c:pt idx="26">
                  <c:v>422.82799999999997</c:v>
                </c:pt>
                <c:pt idx="27">
                  <c:v>422.851</c:v>
                </c:pt>
                <c:pt idx="28">
                  <c:v>422.916</c:v>
                </c:pt>
                <c:pt idx="29">
                  <c:v>422.92899999999997</c:v>
                </c:pt>
                <c:pt idx="30">
                  <c:v>422.97699999999998</c:v>
                </c:pt>
                <c:pt idx="31">
                  <c:v>422.97399999999999</c:v>
                </c:pt>
                <c:pt idx="32">
                  <c:v>423.01299999999998</c:v>
                </c:pt>
                <c:pt idx="33">
                  <c:v>423.07400000000001</c:v>
                </c:pt>
                <c:pt idx="34">
                  <c:v>423.08499999999998</c:v>
                </c:pt>
                <c:pt idx="35">
                  <c:v>423.07</c:v>
                </c:pt>
                <c:pt idx="36">
                  <c:v>422.97800000000001</c:v>
                </c:pt>
                <c:pt idx="37">
                  <c:v>423.02300000000002</c:v>
                </c:pt>
                <c:pt idx="38">
                  <c:v>423.08</c:v>
                </c:pt>
                <c:pt idx="39">
                  <c:v>423.01499999999999</c:v>
                </c:pt>
                <c:pt idx="40">
                  <c:v>422.69599999999997</c:v>
                </c:pt>
                <c:pt idx="41">
                  <c:v>422.66999999999996</c:v>
                </c:pt>
                <c:pt idx="42">
                  <c:v>423.03799999999995</c:v>
                </c:pt>
                <c:pt idx="43">
                  <c:v>423.18099999999998</c:v>
                </c:pt>
                <c:pt idx="44">
                  <c:v>423.18899999999996</c:v>
                </c:pt>
                <c:pt idx="45">
                  <c:v>423.12299999999999</c:v>
                </c:pt>
                <c:pt idx="46">
                  <c:v>423.07</c:v>
                </c:pt>
                <c:pt idx="47">
                  <c:v>422.98399999999998</c:v>
                </c:pt>
                <c:pt idx="48">
                  <c:v>423.00799999999998</c:v>
                </c:pt>
                <c:pt idx="49">
                  <c:v>422.64</c:v>
                </c:pt>
                <c:pt idx="50">
                  <c:v>423.10899999999998</c:v>
                </c:pt>
                <c:pt idx="51">
                  <c:v>423.15799999999996</c:v>
                </c:pt>
                <c:pt idx="52">
                  <c:v>423.18799999999999</c:v>
                </c:pt>
                <c:pt idx="53">
                  <c:v>423.27099999999996</c:v>
                </c:pt>
                <c:pt idx="54">
                  <c:v>422.99399999999997</c:v>
                </c:pt>
                <c:pt idx="55">
                  <c:v>422.97999999999996</c:v>
                </c:pt>
                <c:pt idx="56">
                  <c:v>422.95299999999997</c:v>
                </c:pt>
                <c:pt idx="57">
                  <c:v>422.90299999999996</c:v>
                </c:pt>
                <c:pt idx="58">
                  <c:v>422.87299999999999</c:v>
                </c:pt>
                <c:pt idx="59">
                  <c:v>422.87299999999999</c:v>
                </c:pt>
                <c:pt idx="60">
                  <c:v>422.88599999999997</c:v>
                </c:pt>
                <c:pt idx="61">
                  <c:v>423.11599999999999</c:v>
                </c:pt>
                <c:pt idx="62">
                  <c:v>422.96199999999999</c:v>
                </c:pt>
                <c:pt idx="63">
                  <c:v>422.94</c:v>
                </c:pt>
                <c:pt idx="64">
                  <c:v>422.76</c:v>
                </c:pt>
                <c:pt idx="65">
                  <c:v>422.89499999999998</c:v>
                </c:pt>
                <c:pt idx="66">
                  <c:v>422.88099999999997</c:v>
                </c:pt>
                <c:pt idx="67">
                  <c:v>422.87699999999995</c:v>
                </c:pt>
                <c:pt idx="68">
                  <c:v>423.03999999999996</c:v>
                </c:pt>
                <c:pt idx="69">
                  <c:v>423.13</c:v>
                </c:pt>
                <c:pt idx="70">
                  <c:v>423.31</c:v>
                </c:pt>
                <c:pt idx="71">
                  <c:v>423.38899999999995</c:v>
                </c:pt>
                <c:pt idx="72">
                  <c:v>423.40999999999997</c:v>
                </c:pt>
                <c:pt idx="73">
                  <c:v>423.43799999999999</c:v>
                </c:pt>
                <c:pt idx="74">
                  <c:v>423.38299999999998</c:v>
                </c:pt>
                <c:pt idx="75">
                  <c:v>423.30899999999997</c:v>
                </c:pt>
                <c:pt idx="76">
                  <c:v>423.23699999999997</c:v>
                </c:pt>
                <c:pt idx="77" formatCode="0.000">
                  <c:v>423.23110454129835</c:v>
                </c:pt>
                <c:pt idx="78" formatCode="0.000">
                  <c:v>423.13357330082289</c:v>
                </c:pt>
                <c:pt idx="79" formatCode="0.000">
                  <c:v>423.11528619323377</c:v>
                </c:pt>
                <c:pt idx="80" formatCode="0.000">
                  <c:v>423.12747759829318</c:v>
                </c:pt>
                <c:pt idx="81" formatCode="0.000">
                  <c:v>423.10004693690945</c:v>
                </c:pt>
                <c:pt idx="82" formatCode="0.000">
                  <c:v>423.0969990856446</c:v>
                </c:pt>
                <c:pt idx="83" formatCode="0.000">
                  <c:v>423.0543291679366</c:v>
                </c:pt>
                <c:pt idx="84" formatCode="0.000">
                  <c:v>423.03399999999999</c:v>
                </c:pt>
                <c:pt idx="85" formatCode="0.000">
                  <c:v>423.02</c:v>
                </c:pt>
                <c:pt idx="86" formatCode="0.000">
                  <c:v>423.03899999999999</c:v>
                </c:pt>
                <c:pt idx="87" formatCode="0.000">
                  <c:v>423.16999999999996</c:v>
                </c:pt>
                <c:pt idx="88" formatCode="0.000">
                  <c:v>423.19099999999997</c:v>
                </c:pt>
                <c:pt idx="89" formatCode="0.000">
                  <c:v>423.15999999999997</c:v>
                </c:pt>
                <c:pt idx="90" formatCode="0.000">
                  <c:v>423.12099999999998</c:v>
                </c:pt>
                <c:pt idx="91" formatCode="0.000">
                  <c:v>423.09299999999996</c:v>
                </c:pt>
                <c:pt idx="92" formatCode="0.000">
                  <c:v>423.2</c:v>
                </c:pt>
                <c:pt idx="93" formatCode="0.000">
                  <c:v>423.38299999999998</c:v>
                </c:pt>
                <c:pt idx="94" formatCode="0.000">
                  <c:v>423.55399999999997</c:v>
                </c:pt>
                <c:pt idx="95" formatCode="0.000">
                  <c:v>423.392</c:v>
                </c:pt>
                <c:pt idx="96" formatCode="0.000">
                  <c:v>423.34899999999999</c:v>
                </c:pt>
                <c:pt idx="97" formatCode="0.000">
                  <c:v>423.25199999999995</c:v>
                </c:pt>
                <c:pt idx="98" formatCode="0.000">
                  <c:v>423.21199999999999</c:v>
                </c:pt>
                <c:pt idx="99" formatCode="0.000">
                  <c:v>423.17899999999997</c:v>
                </c:pt>
                <c:pt idx="100" formatCode="0.000">
                  <c:v>423.15099999999995</c:v>
                </c:pt>
                <c:pt idx="101" formatCode="0.000">
                  <c:v>423.12699999999995</c:v>
                </c:pt>
                <c:pt idx="102" formatCode="0.000">
                  <c:v>423.084</c:v>
                </c:pt>
                <c:pt idx="103" formatCode="0.000">
                  <c:v>423.05699999999996</c:v>
                </c:pt>
                <c:pt idx="104" formatCode="0.000">
                  <c:v>423.06899999999996</c:v>
                </c:pt>
                <c:pt idx="105" formatCode="0.000">
                  <c:v>423.08699999999999</c:v>
                </c:pt>
                <c:pt idx="106" formatCode="0.000">
                  <c:v>423.09999999999997</c:v>
                </c:pt>
                <c:pt idx="107" formatCode="0.000">
                  <c:v>423.16399999999999</c:v>
                </c:pt>
                <c:pt idx="108" formatCode="0.000">
                  <c:v>423.11500000000001</c:v>
                </c:pt>
                <c:pt idx="109" formatCode="0.000">
                  <c:v>423.10867199999996</c:v>
                </c:pt>
                <c:pt idx="110" formatCode="0.000">
                  <c:v>423.04466399999995</c:v>
                </c:pt>
                <c:pt idx="111" formatCode="0.000">
                  <c:v>423.02332799999999</c:v>
                </c:pt>
                <c:pt idx="112" formatCode="0.000">
                  <c:v>423.00199199999997</c:v>
                </c:pt>
                <c:pt idx="113" formatCode="0.000">
                  <c:v>422.96846399999998</c:v>
                </c:pt>
                <c:pt idx="114" formatCode="0.000">
                  <c:v>422.93798399999997</c:v>
                </c:pt>
                <c:pt idx="115" formatCode="0.000">
                  <c:v>422.91359999999997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49600"/>
        <c:axId val="69850176"/>
      </c:scatterChart>
      <c:valAx>
        <c:axId val="69849600"/>
        <c:scaling>
          <c:orientation val="minMax"/>
          <c:min val="347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0176"/>
        <c:crosses val="autoZero"/>
        <c:crossBetween val="midCat"/>
        <c:majorUnit val="365"/>
        <c:minorUnit val="30.4"/>
      </c:valAx>
      <c:valAx>
        <c:axId val="69850176"/>
        <c:scaling>
          <c:orientation val="minMax"/>
          <c:max val="42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736263736263736E-2"/>
              <c:y val="0.36778115501519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49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910 Water Elevation</a:t>
            </a:r>
          </a:p>
        </c:rich>
      </c:tx>
      <c:layout>
        <c:manualLayout>
          <c:xMode val="edge"/>
          <c:yMode val="edge"/>
          <c:x val="0.32520410558436297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89202207195882"/>
          <c:y val="0.10862636754063426"/>
          <c:w val="0.75067949345648466"/>
          <c:h val="0.72843564115484161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levels'!$B$7:$B$130</c:f>
              <c:numCache>
                <c:formatCode>mm/dd/yy</c:formatCode>
                <c:ptCount val="12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30970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31039</c:v>
                </c:pt>
                <c:pt idx="39">
                  <c:v>31046</c:v>
                </c:pt>
                <c:pt idx="40">
                  <c:v>31053</c:v>
                </c:pt>
                <c:pt idx="41">
                  <c:v>31060</c:v>
                </c:pt>
                <c:pt idx="42">
                  <c:v>31076</c:v>
                </c:pt>
                <c:pt idx="43">
                  <c:v>31081</c:v>
                </c:pt>
                <c:pt idx="44">
                  <c:v>31088</c:v>
                </c:pt>
                <c:pt idx="45">
                  <c:v>31095</c:v>
                </c:pt>
                <c:pt idx="46">
                  <c:v>31102</c:v>
                </c:pt>
                <c:pt idx="47">
                  <c:v>31109</c:v>
                </c:pt>
                <c:pt idx="48">
                  <c:v>31116</c:v>
                </c:pt>
                <c:pt idx="49">
                  <c:v>31123</c:v>
                </c:pt>
                <c:pt idx="50">
                  <c:v>31130</c:v>
                </c:pt>
                <c:pt idx="51">
                  <c:v>31137</c:v>
                </c:pt>
                <c:pt idx="52">
                  <c:v>31144</c:v>
                </c:pt>
                <c:pt idx="53">
                  <c:v>31151</c:v>
                </c:pt>
                <c:pt idx="54">
                  <c:v>31158</c:v>
                </c:pt>
                <c:pt idx="55">
                  <c:v>31165</c:v>
                </c:pt>
                <c:pt idx="56">
                  <c:v>31172</c:v>
                </c:pt>
                <c:pt idx="57">
                  <c:v>31179</c:v>
                </c:pt>
                <c:pt idx="58">
                  <c:v>31186</c:v>
                </c:pt>
                <c:pt idx="59">
                  <c:v>31193</c:v>
                </c:pt>
                <c:pt idx="60">
                  <c:v>31200</c:v>
                </c:pt>
                <c:pt idx="61">
                  <c:v>31207</c:v>
                </c:pt>
                <c:pt idx="62">
                  <c:v>31214</c:v>
                </c:pt>
                <c:pt idx="63">
                  <c:v>31228</c:v>
                </c:pt>
                <c:pt idx="64">
                  <c:v>31235</c:v>
                </c:pt>
                <c:pt idx="65">
                  <c:v>31242</c:v>
                </c:pt>
                <c:pt idx="66">
                  <c:v>31249</c:v>
                </c:pt>
                <c:pt idx="67">
                  <c:v>31256</c:v>
                </c:pt>
                <c:pt idx="68">
                  <c:v>31263</c:v>
                </c:pt>
                <c:pt idx="69">
                  <c:v>31270</c:v>
                </c:pt>
                <c:pt idx="70">
                  <c:v>31272</c:v>
                </c:pt>
                <c:pt idx="71">
                  <c:v>31277</c:v>
                </c:pt>
                <c:pt idx="72">
                  <c:v>31284</c:v>
                </c:pt>
                <c:pt idx="73">
                  <c:v>31291</c:v>
                </c:pt>
                <c:pt idx="74">
                  <c:v>31298</c:v>
                </c:pt>
                <c:pt idx="75">
                  <c:v>31305</c:v>
                </c:pt>
                <c:pt idx="76">
                  <c:v>31312</c:v>
                </c:pt>
                <c:pt idx="77">
                  <c:v>31317</c:v>
                </c:pt>
                <c:pt idx="78">
                  <c:v>31326</c:v>
                </c:pt>
                <c:pt idx="79">
                  <c:v>31333</c:v>
                </c:pt>
                <c:pt idx="80">
                  <c:v>31340</c:v>
                </c:pt>
                <c:pt idx="81">
                  <c:v>31347</c:v>
                </c:pt>
                <c:pt idx="82">
                  <c:v>31431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31487</c:v>
                </c:pt>
                <c:pt idx="91">
                  <c:v>31493</c:v>
                </c:pt>
                <c:pt idx="92">
                  <c:v>31500</c:v>
                </c:pt>
                <c:pt idx="93">
                  <c:v>31507</c:v>
                </c:pt>
                <c:pt idx="94">
                  <c:v>31515</c:v>
                </c:pt>
                <c:pt idx="95">
                  <c:v>31522</c:v>
                </c:pt>
                <c:pt idx="96">
                  <c:v>31529</c:v>
                </c:pt>
                <c:pt idx="97">
                  <c:v>31537</c:v>
                </c:pt>
                <c:pt idx="98">
                  <c:v>31543</c:v>
                </c:pt>
                <c:pt idx="99">
                  <c:v>31551</c:v>
                </c:pt>
                <c:pt idx="100">
                  <c:v>31578</c:v>
                </c:pt>
                <c:pt idx="101">
                  <c:v>31592</c:v>
                </c:pt>
                <c:pt idx="102">
                  <c:v>31602</c:v>
                </c:pt>
                <c:pt idx="103">
                  <c:v>31606</c:v>
                </c:pt>
                <c:pt idx="104">
                  <c:v>31614</c:v>
                </c:pt>
                <c:pt idx="105">
                  <c:v>31719</c:v>
                </c:pt>
                <c:pt idx="106">
                  <c:v>31760</c:v>
                </c:pt>
                <c:pt idx="107">
                  <c:v>31774</c:v>
                </c:pt>
                <c:pt idx="108">
                  <c:v>31780</c:v>
                </c:pt>
                <c:pt idx="109">
                  <c:v>31788</c:v>
                </c:pt>
                <c:pt idx="110">
                  <c:v>31903</c:v>
                </c:pt>
                <c:pt idx="111">
                  <c:v>31986</c:v>
                </c:pt>
                <c:pt idx="112">
                  <c:v>31999</c:v>
                </c:pt>
                <c:pt idx="113">
                  <c:v>32060</c:v>
                </c:pt>
                <c:pt idx="114">
                  <c:v>32231</c:v>
                </c:pt>
                <c:pt idx="115">
                  <c:v>32321</c:v>
                </c:pt>
                <c:pt idx="116">
                  <c:v>32641</c:v>
                </c:pt>
                <c:pt idx="117">
                  <c:v>32660</c:v>
                </c:pt>
                <c:pt idx="118">
                  <c:v>32723</c:v>
                </c:pt>
                <c:pt idx="119">
                  <c:v>32808</c:v>
                </c:pt>
                <c:pt idx="120">
                  <c:v>33306</c:v>
                </c:pt>
                <c:pt idx="121">
                  <c:v>33403</c:v>
                </c:pt>
                <c:pt idx="122">
                  <c:v>33679</c:v>
                </c:pt>
                <c:pt idx="123">
                  <c:v>33771</c:v>
                </c:pt>
              </c:numCache>
            </c:numRef>
          </c:xVal>
          <c:yVal>
            <c:numRef>
              <c:f>'"900" wells'' water levels'!$L$7:$L$130</c:f>
              <c:numCache>
                <c:formatCode>General</c:formatCode>
                <c:ptCount val="124"/>
                <c:pt idx="0">
                  <c:v>423.80099999999999</c:v>
                </c:pt>
                <c:pt idx="1">
                  <c:v>423.798</c:v>
                </c:pt>
                <c:pt idx="2">
                  <c:v>423.78500000000003</c:v>
                </c:pt>
                <c:pt idx="3">
                  <c:v>423.81</c:v>
                </c:pt>
                <c:pt idx="4">
                  <c:v>423.81299999999999</c:v>
                </c:pt>
                <c:pt idx="5">
                  <c:v>423.904</c:v>
                </c:pt>
                <c:pt idx="6">
                  <c:v>423.916</c:v>
                </c:pt>
                <c:pt idx="7">
                  <c:v>423.87400000000002</c:v>
                </c:pt>
                <c:pt idx="8">
                  <c:v>423.86200000000002</c:v>
                </c:pt>
                <c:pt idx="9">
                  <c:v>423.72699999999998</c:v>
                </c:pt>
                <c:pt idx="10">
                  <c:v>423.73399999999998</c:v>
                </c:pt>
                <c:pt idx="11">
                  <c:v>424.04700000000003</c:v>
                </c:pt>
                <c:pt idx="12">
                  <c:v>424.06599999999997</c:v>
                </c:pt>
                <c:pt idx="13">
                  <c:v>423.81</c:v>
                </c:pt>
                <c:pt idx="14">
                  <c:v>423.81900000000002</c:v>
                </c:pt>
                <c:pt idx="15">
                  <c:v>423.834</c:v>
                </c:pt>
                <c:pt idx="16">
                  <c:v>423.91</c:v>
                </c:pt>
                <c:pt idx="17">
                  <c:v>423.983</c:v>
                </c:pt>
                <c:pt idx="18">
                  <c:v>423.99900000000002</c:v>
                </c:pt>
                <c:pt idx="19">
                  <c:v>424.00200000000001</c:v>
                </c:pt>
                <c:pt idx="20">
                  <c:v>423.983</c:v>
                </c:pt>
                <c:pt idx="21">
                  <c:v>423.95</c:v>
                </c:pt>
                <c:pt idx="22">
                  <c:v>423.92899999999997</c:v>
                </c:pt>
                <c:pt idx="23">
                  <c:v>423.91300000000001</c:v>
                </c:pt>
                <c:pt idx="24">
                  <c:v>423.892</c:v>
                </c:pt>
                <c:pt idx="25">
                  <c:v>423.88900000000001</c:v>
                </c:pt>
                <c:pt idx="26">
                  <c:v>423.86200000000002</c:v>
                </c:pt>
                <c:pt idx="27">
                  <c:v>423.84</c:v>
                </c:pt>
                <c:pt idx="28">
                  <c:v>423.82499999999999</c:v>
                </c:pt>
                <c:pt idx="29">
                  <c:v>423.81</c:v>
                </c:pt>
                <c:pt idx="30">
                  <c:v>423.88</c:v>
                </c:pt>
                <c:pt idx="31">
                  <c:v>423.86200000000002</c:v>
                </c:pt>
                <c:pt idx="32">
                  <c:v>423.85199999999998</c:v>
                </c:pt>
                <c:pt idx="33">
                  <c:v>423.88900000000001</c:v>
                </c:pt>
                <c:pt idx="34">
                  <c:v>423.88600000000002</c:v>
                </c:pt>
                <c:pt idx="35">
                  <c:v>423.87700000000001</c:v>
                </c:pt>
                <c:pt idx="36">
                  <c:v>423.86799999999999</c:v>
                </c:pt>
                <c:pt idx="37">
                  <c:v>423.85199999999998</c:v>
                </c:pt>
                <c:pt idx="38">
                  <c:v>423.80099999999999</c:v>
                </c:pt>
                <c:pt idx="39">
                  <c:v>423.81599999999997</c:v>
                </c:pt>
                <c:pt idx="40">
                  <c:v>423.81</c:v>
                </c:pt>
                <c:pt idx="41">
                  <c:v>423.798</c:v>
                </c:pt>
                <c:pt idx="42">
                  <c:v>423.767</c:v>
                </c:pt>
                <c:pt idx="43">
                  <c:v>423.75200000000001</c:v>
                </c:pt>
                <c:pt idx="44">
                  <c:v>423.74299999999999</c:v>
                </c:pt>
                <c:pt idx="45">
                  <c:v>423.73700000000002</c:v>
                </c:pt>
                <c:pt idx="46">
                  <c:v>423.72399999999999</c:v>
                </c:pt>
                <c:pt idx="47">
                  <c:v>423.71800000000002</c:v>
                </c:pt>
                <c:pt idx="48">
                  <c:v>423.71800000000002</c:v>
                </c:pt>
                <c:pt idx="49">
                  <c:v>423.71199999999999</c:v>
                </c:pt>
                <c:pt idx="50">
                  <c:v>423.74299999999999</c:v>
                </c:pt>
                <c:pt idx="51">
                  <c:v>423.74299999999999</c:v>
                </c:pt>
                <c:pt idx="52">
                  <c:v>423.74900000000002</c:v>
                </c:pt>
                <c:pt idx="53">
                  <c:v>423.74900000000002</c:v>
                </c:pt>
                <c:pt idx="54">
                  <c:v>423.74900000000002</c:v>
                </c:pt>
                <c:pt idx="55">
                  <c:v>423.78199999999998</c:v>
                </c:pt>
                <c:pt idx="56">
                  <c:v>423.834</c:v>
                </c:pt>
                <c:pt idx="57">
                  <c:v>423.91300000000001</c:v>
                </c:pt>
                <c:pt idx="58">
                  <c:v>423.935</c:v>
                </c:pt>
                <c:pt idx="59">
                  <c:v>423.95600000000002</c:v>
                </c:pt>
                <c:pt idx="60">
                  <c:v>424.005</c:v>
                </c:pt>
                <c:pt idx="61">
                  <c:v>424.017</c:v>
                </c:pt>
                <c:pt idx="62">
                  <c:v>424.02</c:v>
                </c:pt>
                <c:pt idx="63">
                  <c:v>424.04700000000003</c:v>
                </c:pt>
                <c:pt idx="64">
                  <c:v>424.041</c:v>
                </c:pt>
                <c:pt idx="65">
                  <c:v>424.029</c:v>
                </c:pt>
                <c:pt idx="66">
                  <c:v>424.05099999999999</c:v>
                </c:pt>
                <c:pt idx="67">
                  <c:v>424.04399999999998</c:v>
                </c:pt>
                <c:pt idx="68">
                  <c:v>424.03500000000003</c:v>
                </c:pt>
                <c:pt idx="69">
                  <c:v>424.029</c:v>
                </c:pt>
                <c:pt idx="70">
                  <c:v>424.04399999999998</c:v>
                </c:pt>
                <c:pt idx="71">
                  <c:v>424.03199999999998</c:v>
                </c:pt>
                <c:pt idx="72">
                  <c:v>424.01400000000001</c:v>
                </c:pt>
                <c:pt idx="73">
                  <c:v>424.00799999999998</c:v>
                </c:pt>
                <c:pt idx="74">
                  <c:v>423.99599999999998</c:v>
                </c:pt>
                <c:pt idx="75">
                  <c:v>423.983</c:v>
                </c:pt>
                <c:pt idx="76">
                  <c:v>423.97399999999999</c:v>
                </c:pt>
                <c:pt idx="77">
                  <c:v>423.971</c:v>
                </c:pt>
                <c:pt idx="78">
                  <c:v>423.95600000000002</c:v>
                </c:pt>
                <c:pt idx="79">
                  <c:v>423.95600000000002</c:v>
                </c:pt>
                <c:pt idx="80">
                  <c:v>423.935</c:v>
                </c:pt>
                <c:pt idx="81">
                  <c:v>423.94099999999997</c:v>
                </c:pt>
                <c:pt idx="82">
                  <c:v>423.90699999999998</c:v>
                </c:pt>
                <c:pt idx="83">
                  <c:v>423.88299999999998</c:v>
                </c:pt>
                <c:pt idx="84">
                  <c:v>423.87099999999998</c:v>
                </c:pt>
                <c:pt idx="85">
                  <c:v>423.86200000000002</c:v>
                </c:pt>
                <c:pt idx="86">
                  <c:v>423.846</c:v>
                </c:pt>
                <c:pt idx="87">
                  <c:v>423.846</c:v>
                </c:pt>
                <c:pt idx="88">
                  <c:v>423.834</c:v>
                </c:pt>
                <c:pt idx="89">
                  <c:v>423.83100000000002</c:v>
                </c:pt>
                <c:pt idx="90">
                  <c:v>423.81900000000002</c:v>
                </c:pt>
                <c:pt idx="91">
                  <c:v>423.81299999999999</c:v>
                </c:pt>
                <c:pt idx="92">
                  <c:v>423.87099999999998</c:v>
                </c:pt>
                <c:pt idx="93">
                  <c:v>423.88299999999998</c:v>
                </c:pt>
                <c:pt idx="94">
                  <c:v>423.89800000000002</c:v>
                </c:pt>
                <c:pt idx="95">
                  <c:v>423.91</c:v>
                </c:pt>
                <c:pt idx="96">
                  <c:v>423.92599999999999</c:v>
                </c:pt>
                <c:pt idx="97">
                  <c:v>423.96499999999997</c:v>
                </c:pt>
                <c:pt idx="98">
                  <c:v>423.98700000000002</c:v>
                </c:pt>
                <c:pt idx="99">
                  <c:v>424.00200000000001</c:v>
                </c:pt>
                <c:pt idx="100">
                  <c:v>424.00200000000001</c:v>
                </c:pt>
                <c:pt idx="101">
                  <c:v>424.005</c:v>
                </c:pt>
                <c:pt idx="102">
                  <c:v>423.91300000000001</c:v>
                </c:pt>
                <c:pt idx="103">
                  <c:v>423.97699999999998</c:v>
                </c:pt>
                <c:pt idx="104">
                  <c:v>423.971</c:v>
                </c:pt>
                <c:pt idx="105">
                  <c:v>423.84899999999999</c:v>
                </c:pt>
                <c:pt idx="106">
                  <c:v>423.84300000000002</c:v>
                </c:pt>
                <c:pt idx="107">
                  <c:v>423.80399999999997</c:v>
                </c:pt>
                <c:pt idx="108">
                  <c:v>423.798</c:v>
                </c:pt>
                <c:pt idx="109">
                  <c:v>423.78500000000003</c:v>
                </c:pt>
                <c:pt idx="110">
                  <c:v>423.74</c:v>
                </c:pt>
                <c:pt idx="111">
                  <c:v>423.959</c:v>
                </c:pt>
                <c:pt idx="112">
                  <c:v>423.96199999999999</c:v>
                </c:pt>
                <c:pt idx="113">
                  <c:v>424.05700000000002</c:v>
                </c:pt>
                <c:pt idx="114">
                  <c:v>423.39800000000002</c:v>
                </c:pt>
                <c:pt idx="115">
                  <c:v>423.81900000000002</c:v>
                </c:pt>
                <c:pt idx="116">
                  <c:v>423.80900000000003</c:v>
                </c:pt>
                <c:pt idx="117">
                  <c:v>423.827</c:v>
                </c:pt>
                <c:pt idx="118">
                  <c:v>423.79300000000001</c:v>
                </c:pt>
                <c:pt idx="119">
                  <c:v>423.71699999999998</c:v>
                </c:pt>
                <c:pt idx="120">
                  <c:v>423.48599999999999</c:v>
                </c:pt>
                <c:pt idx="121">
                  <c:v>423.66300000000001</c:v>
                </c:pt>
                <c:pt idx="122">
                  <c:v>423.56</c:v>
                </c:pt>
                <c:pt idx="123">
                  <c:v>423.65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52480"/>
        <c:axId val="70377472"/>
      </c:scatterChart>
      <c:valAx>
        <c:axId val="69852480"/>
        <c:scaling>
          <c:orientation val="minMax"/>
          <c:max val="32142"/>
          <c:min val="3031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9593638193599787"/>
              <c:y val="0.92012913721248102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77472"/>
        <c:crosses val="autoZero"/>
        <c:crossBetween val="midCat"/>
        <c:majorUnit val="365"/>
        <c:minorUnit val="30.4"/>
      </c:valAx>
      <c:valAx>
        <c:axId val="70377472"/>
        <c:scaling>
          <c:orientation val="minMax"/>
          <c:min val="42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550135501355014E-2"/>
              <c:y val="0.35463325870208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2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911 Water Elevation</a:t>
            </a:r>
          </a:p>
        </c:rich>
      </c:tx>
      <c:layout>
        <c:manualLayout>
          <c:xMode val="edge"/>
          <c:yMode val="edge"/>
          <c:x val="0.3203342618384401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34540389972144"/>
          <c:y val="0.10596026490066225"/>
          <c:w val="0.74930362116991645"/>
          <c:h val="0.73509933774834435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levels'!$B$132:$B$245</c:f>
              <c:numCache>
                <c:formatCode>mm/dd/yy</c:formatCode>
                <c:ptCount val="11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30715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30925</c:v>
                </c:pt>
                <c:pt idx="28">
                  <c:v>30934</c:v>
                </c:pt>
                <c:pt idx="29">
                  <c:v>30945</c:v>
                </c:pt>
                <c:pt idx="30">
                  <c:v>30986</c:v>
                </c:pt>
                <c:pt idx="31">
                  <c:v>30993</c:v>
                </c:pt>
                <c:pt idx="32">
                  <c:v>31002</c:v>
                </c:pt>
                <c:pt idx="33">
                  <c:v>31007</c:v>
                </c:pt>
                <c:pt idx="34">
                  <c:v>31016</c:v>
                </c:pt>
                <c:pt idx="35">
                  <c:v>31021</c:v>
                </c:pt>
                <c:pt idx="36">
                  <c:v>31029</c:v>
                </c:pt>
                <c:pt idx="37">
                  <c:v>31039</c:v>
                </c:pt>
                <c:pt idx="38">
                  <c:v>31046</c:v>
                </c:pt>
                <c:pt idx="39">
                  <c:v>31053</c:v>
                </c:pt>
                <c:pt idx="40">
                  <c:v>31060</c:v>
                </c:pt>
                <c:pt idx="41">
                  <c:v>31076</c:v>
                </c:pt>
                <c:pt idx="42">
                  <c:v>31081</c:v>
                </c:pt>
                <c:pt idx="43">
                  <c:v>31088</c:v>
                </c:pt>
                <c:pt idx="44">
                  <c:v>31095</c:v>
                </c:pt>
                <c:pt idx="45">
                  <c:v>31102</c:v>
                </c:pt>
                <c:pt idx="46">
                  <c:v>31109</c:v>
                </c:pt>
                <c:pt idx="47">
                  <c:v>31116</c:v>
                </c:pt>
                <c:pt idx="48">
                  <c:v>31123</c:v>
                </c:pt>
                <c:pt idx="49">
                  <c:v>31130</c:v>
                </c:pt>
                <c:pt idx="50">
                  <c:v>31137</c:v>
                </c:pt>
                <c:pt idx="51">
                  <c:v>31144</c:v>
                </c:pt>
                <c:pt idx="52">
                  <c:v>31151</c:v>
                </c:pt>
                <c:pt idx="53">
                  <c:v>31158</c:v>
                </c:pt>
                <c:pt idx="54">
                  <c:v>31165</c:v>
                </c:pt>
                <c:pt idx="55">
                  <c:v>31172</c:v>
                </c:pt>
                <c:pt idx="56">
                  <c:v>31179</c:v>
                </c:pt>
                <c:pt idx="57">
                  <c:v>31186</c:v>
                </c:pt>
                <c:pt idx="58">
                  <c:v>31193</c:v>
                </c:pt>
                <c:pt idx="59">
                  <c:v>31200</c:v>
                </c:pt>
                <c:pt idx="60">
                  <c:v>31207</c:v>
                </c:pt>
                <c:pt idx="61">
                  <c:v>31214</c:v>
                </c:pt>
                <c:pt idx="62">
                  <c:v>31228</c:v>
                </c:pt>
                <c:pt idx="63">
                  <c:v>31235</c:v>
                </c:pt>
                <c:pt idx="64">
                  <c:v>31242</c:v>
                </c:pt>
                <c:pt idx="65">
                  <c:v>31249</c:v>
                </c:pt>
                <c:pt idx="66">
                  <c:v>31256</c:v>
                </c:pt>
                <c:pt idx="67">
                  <c:v>31263</c:v>
                </c:pt>
                <c:pt idx="68">
                  <c:v>31270</c:v>
                </c:pt>
                <c:pt idx="69">
                  <c:v>31272</c:v>
                </c:pt>
                <c:pt idx="70">
                  <c:v>31277</c:v>
                </c:pt>
                <c:pt idx="71">
                  <c:v>31284</c:v>
                </c:pt>
                <c:pt idx="72">
                  <c:v>31291</c:v>
                </c:pt>
                <c:pt idx="73">
                  <c:v>31298</c:v>
                </c:pt>
                <c:pt idx="74">
                  <c:v>31305</c:v>
                </c:pt>
                <c:pt idx="75">
                  <c:v>31312</c:v>
                </c:pt>
                <c:pt idx="76">
                  <c:v>31317</c:v>
                </c:pt>
                <c:pt idx="77">
                  <c:v>31326</c:v>
                </c:pt>
                <c:pt idx="78">
                  <c:v>31333</c:v>
                </c:pt>
                <c:pt idx="79">
                  <c:v>31340</c:v>
                </c:pt>
                <c:pt idx="80">
                  <c:v>31347</c:v>
                </c:pt>
                <c:pt idx="81">
                  <c:v>31437</c:v>
                </c:pt>
                <c:pt idx="82">
                  <c:v>31445</c:v>
                </c:pt>
                <c:pt idx="83">
                  <c:v>31451</c:v>
                </c:pt>
                <c:pt idx="84">
                  <c:v>31458</c:v>
                </c:pt>
                <c:pt idx="85">
                  <c:v>31465</c:v>
                </c:pt>
                <c:pt idx="86">
                  <c:v>31473</c:v>
                </c:pt>
                <c:pt idx="87">
                  <c:v>31480</c:v>
                </c:pt>
                <c:pt idx="88">
                  <c:v>31487</c:v>
                </c:pt>
                <c:pt idx="89">
                  <c:v>31493</c:v>
                </c:pt>
                <c:pt idx="90">
                  <c:v>31500</c:v>
                </c:pt>
                <c:pt idx="91">
                  <c:v>31507</c:v>
                </c:pt>
                <c:pt idx="92">
                  <c:v>31515</c:v>
                </c:pt>
                <c:pt idx="93">
                  <c:v>31522</c:v>
                </c:pt>
                <c:pt idx="94">
                  <c:v>31529</c:v>
                </c:pt>
                <c:pt idx="95">
                  <c:v>31537</c:v>
                </c:pt>
                <c:pt idx="96">
                  <c:v>31543</c:v>
                </c:pt>
                <c:pt idx="97">
                  <c:v>31551</c:v>
                </c:pt>
                <c:pt idx="98">
                  <c:v>31578</c:v>
                </c:pt>
                <c:pt idx="99">
                  <c:v>31592</c:v>
                </c:pt>
                <c:pt idx="100">
                  <c:v>31602</c:v>
                </c:pt>
                <c:pt idx="101">
                  <c:v>31606</c:v>
                </c:pt>
                <c:pt idx="102">
                  <c:v>31614</c:v>
                </c:pt>
                <c:pt idx="103">
                  <c:v>31719</c:v>
                </c:pt>
                <c:pt idx="104">
                  <c:v>31760</c:v>
                </c:pt>
                <c:pt idx="105">
                  <c:v>31774</c:v>
                </c:pt>
                <c:pt idx="106">
                  <c:v>31780</c:v>
                </c:pt>
                <c:pt idx="107">
                  <c:v>31788</c:v>
                </c:pt>
                <c:pt idx="108">
                  <c:v>32660</c:v>
                </c:pt>
                <c:pt idx="109">
                  <c:v>33308</c:v>
                </c:pt>
                <c:pt idx="110">
                  <c:v>33323</c:v>
                </c:pt>
                <c:pt idx="111">
                  <c:v>33679</c:v>
                </c:pt>
                <c:pt idx="112">
                  <c:v>33765</c:v>
                </c:pt>
                <c:pt idx="113">
                  <c:v>33771</c:v>
                </c:pt>
              </c:numCache>
            </c:numRef>
          </c:xVal>
          <c:yVal>
            <c:numRef>
              <c:f>'"900" wells'' water levels'!$L$132:$L$245</c:f>
              <c:numCache>
                <c:formatCode>General</c:formatCode>
                <c:ptCount val="114"/>
                <c:pt idx="0">
                  <c:v>423.13</c:v>
                </c:pt>
                <c:pt idx="1">
                  <c:v>423.13</c:v>
                </c:pt>
                <c:pt idx="2">
                  <c:v>423.13900000000001</c:v>
                </c:pt>
                <c:pt idx="3">
                  <c:v>423.13900000000001</c:v>
                </c:pt>
                <c:pt idx="4">
                  <c:v>423.15699999999998</c:v>
                </c:pt>
                <c:pt idx="5">
                  <c:v>423.24</c:v>
                </c:pt>
                <c:pt idx="6">
                  <c:v>423.24299999999999</c:v>
                </c:pt>
                <c:pt idx="7">
                  <c:v>423.21199999999999</c:v>
                </c:pt>
                <c:pt idx="8">
                  <c:v>423.18799999999999</c:v>
                </c:pt>
                <c:pt idx="9">
                  <c:v>423.17599999999999</c:v>
                </c:pt>
                <c:pt idx="10">
                  <c:v>423.06599999999997</c:v>
                </c:pt>
                <c:pt idx="11">
                  <c:v>423.072</c:v>
                </c:pt>
                <c:pt idx="12">
                  <c:v>423.084</c:v>
                </c:pt>
                <c:pt idx="13">
                  <c:v>423.1</c:v>
                </c:pt>
                <c:pt idx="14">
                  <c:v>423.14499999999998</c:v>
                </c:pt>
                <c:pt idx="15">
                  <c:v>423.14800000000002</c:v>
                </c:pt>
                <c:pt idx="16">
                  <c:v>423.16699999999997</c:v>
                </c:pt>
                <c:pt idx="17">
                  <c:v>423.22500000000002</c:v>
                </c:pt>
                <c:pt idx="18">
                  <c:v>423.32799999999997</c:v>
                </c:pt>
                <c:pt idx="19">
                  <c:v>423.32799999999997</c:v>
                </c:pt>
                <c:pt idx="20">
                  <c:v>423.32799999999997</c:v>
                </c:pt>
                <c:pt idx="21">
                  <c:v>423.31299999999999</c:v>
                </c:pt>
                <c:pt idx="22">
                  <c:v>423.28500000000003</c:v>
                </c:pt>
                <c:pt idx="23">
                  <c:v>423.25799999999998</c:v>
                </c:pt>
                <c:pt idx="24">
                  <c:v>423.24299999999999</c:v>
                </c:pt>
                <c:pt idx="25">
                  <c:v>423.22500000000002</c:v>
                </c:pt>
                <c:pt idx="26">
                  <c:v>423.22800000000001</c:v>
                </c:pt>
                <c:pt idx="27">
                  <c:v>423.19099999999997</c:v>
                </c:pt>
                <c:pt idx="28">
                  <c:v>423.17899999999997</c:v>
                </c:pt>
                <c:pt idx="29">
                  <c:v>423.154</c:v>
                </c:pt>
                <c:pt idx="30">
                  <c:v>423.22500000000002</c:v>
                </c:pt>
                <c:pt idx="31">
                  <c:v>423.23099999999999</c:v>
                </c:pt>
                <c:pt idx="32">
                  <c:v>423.23099999999999</c:v>
                </c:pt>
                <c:pt idx="33">
                  <c:v>423.22500000000002</c:v>
                </c:pt>
                <c:pt idx="34">
                  <c:v>423.24599999999998</c:v>
                </c:pt>
                <c:pt idx="35">
                  <c:v>423.22800000000001</c:v>
                </c:pt>
                <c:pt idx="36">
                  <c:v>423.18799999999999</c:v>
                </c:pt>
                <c:pt idx="37">
                  <c:v>423.17</c:v>
                </c:pt>
                <c:pt idx="38">
                  <c:v>423.15699999999998</c:v>
                </c:pt>
                <c:pt idx="39">
                  <c:v>423.14800000000002</c:v>
                </c:pt>
                <c:pt idx="40">
                  <c:v>423.13600000000002</c:v>
                </c:pt>
                <c:pt idx="41">
                  <c:v>423.11500000000001</c:v>
                </c:pt>
                <c:pt idx="42">
                  <c:v>423.09699999999998</c:v>
                </c:pt>
                <c:pt idx="43">
                  <c:v>423.08100000000002</c:v>
                </c:pt>
                <c:pt idx="44">
                  <c:v>423.06900000000002</c:v>
                </c:pt>
                <c:pt idx="45">
                  <c:v>423.06299999999999</c:v>
                </c:pt>
                <c:pt idx="46">
                  <c:v>423.06</c:v>
                </c:pt>
                <c:pt idx="47">
                  <c:v>423.06</c:v>
                </c:pt>
                <c:pt idx="48">
                  <c:v>423.06299999999999</c:v>
                </c:pt>
                <c:pt idx="49">
                  <c:v>423.06900000000002</c:v>
                </c:pt>
                <c:pt idx="50">
                  <c:v>423.07499999999999</c:v>
                </c:pt>
                <c:pt idx="51">
                  <c:v>423.08100000000002</c:v>
                </c:pt>
                <c:pt idx="52">
                  <c:v>423.08100000000002</c:v>
                </c:pt>
                <c:pt idx="53">
                  <c:v>423.08699999999999</c:v>
                </c:pt>
                <c:pt idx="54">
                  <c:v>423.11500000000001</c:v>
                </c:pt>
                <c:pt idx="55">
                  <c:v>423.16699999999997</c:v>
                </c:pt>
                <c:pt idx="56">
                  <c:v>423.24599999999998</c:v>
                </c:pt>
                <c:pt idx="57">
                  <c:v>423.26400000000001</c:v>
                </c:pt>
                <c:pt idx="58">
                  <c:v>423.28899999999999</c:v>
                </c:pt>
                <c:pt idx="59">
                  <c:v>423.33100000000002</c:v>
                </c:pt>
                <c:pt idx="60">
                  <c:v>423.34</c:v>
                </c:pt>
                <c:pt idx="61">
                  <c:v>423.35599999999999</c:v>
                </c:pt>
                <c:pt idx="62">
                  <c:v>423.37099999999998</c:v>
                </c:pt>
                <c:pt idx="63">
                  <c:v>423.37400000000002</c:v>
                </c:pt>
                <c:pt idx="64">
                  <c:v>423.38</c:v>
                </c:pt>
                <c:pt idx="65">
                  <c:v>423.37400000000002</c:v>
                </c:pt>
                <c:pt idx="66">
                  <c:v>423.37099999999998</c:v>
                </c:pt>
                <c:pt idx="67">
                  <c:v>423.35599999999999</c:v>
                </c:pt>
                <c:pt idx="68">
                  <c:v>423.34300000000002</c:v>
                </c:pt>
                <c:pt idx="69">
                  <c:v>423.37099999999998</c:v>
                </c:pt>
                <c:pt idx="70">
                  <c:v>423.33699999999999</c:v>
                </c:pt>
                <c:pt idx="71">
                  <c:v>423.31900000000002</c:v>
                </c:pt>
                <c:pt idx="72">
                  <c:v>423.31900000000002</c:v>
                </c:pt>
                <c:pt idx="73">
                  <c:v>423.31299999999999</c:v>
                </c:pt>
                <c:pt idx="74">
                  <c:v>423.30700000000002</c:v>
                </c:pt>
                <c:pt idx="75">
                  <c:v>423.30700000000002</c:v>
                </c:pt>
                <c:pt idx="76">
                  <c:v>423.30399999999997</c:v>
                </c:pt>
                <c:pt idx="77">
                  <c:v>423.30399999999997</c:v>
                </c:pt>
                <c:pt idx="78">
                  <c:v>423.298</c:v>
                </c:pt>
                <c:pt idx="79">
                  <c:v>423.28899999999999</c:v>
                </c:pt>
                <c:pt idx="80">
                  <c:v>423.279</c:v>
                </c:pt>
                <c:pt idx="81">
                  <c:v>423.21800000000002</c:v>
                </c:pt>
                <c:pt idx="82">
                  <c:v>423.21199999999999</c:v>
                </c:pt>
                <c:pt idx="83">
                  <c:v>423.20600000000002</c:v>
                </c:pt>
                <c:pt idx="84">
                  <c:v>423.2</c:v>
                </c:pt>
                <c:pt idx="85">
                  <c:v>423.18200000000002</c:v>
                </c:pt>
                <c:pt idx="86">
                  <c:v>423.18200000000002</c:v>
                </c:pt>
                <c:pt idx="87">
                  <c:v>423.17599999999999</c:v>
                </c:pt>
                <c:pt idx="88">
                  <c:v>423.16399999999999</c:v>
                </c:pt>
                <c:pt idx="89">
                  <c:v>423.154</c:v>
                </c:pt>
                <c:pt idx="90">
                  <c:v>423.20600000000002</c:v>
                </c:pt>
                <c:pt idx="91">
                  <c:v>423.21199999999999</c:v>
                </c:pt>
                <c:pt idx="92">
                  <c:v>423.23099999999999</c:v>
                </c:pt>
                <c:pt idx="93">
                  <c:v>423.21499999999997</c:v>
                </c:pt>
                <c:pt idx="94">
                  <c:v>423.26100000000002</c:v>
                </c:pt>
                <c:pt idx="95">
                  <c:v>423.298</c:v>
                </c:pt>
                <c:pt idx="96">
                  <c:v>423.322</c:v>
                </c:pt>
                <c:pt idx="97">
                  <c:v>423.33699999999999</c:v>
                </c:pt>
                <c:pt idx="98">
                  <c:v>423.34</c:v>
                </c:pt>
                <c:pt idx="99">
                  <c:v>423.34899999999999</c:v>
                </c:pt>
                <c:pt idx="100">
                  <c:v>423.322</c:v>
                </c:pt>
                <c:pt idx="101">
                  <c:v>423.31299999999999</c:v>
                </c:pt>
                <c:pt idx="102">
                  <c:v>423.30399999999997</c:v>
                </c:pt>
                <c:pt idx="103">
                  <c:v>423.25200000000001</c:v>
                </c:pt>
                <c:pt idx="104">
                  <c:v>423.255</c:v>
                </c:pt>
                <c:pt idx="105">
                  <c:v>423.154</c:v>
                </c:pt>
                <c:pt idx="106">
                  <c:v>423.14800000000002</c:v>
                </c:pt>
                <c:pt idx="107">
                  <c:v>423.13</c:v>
                </c:pt>
                <c:pt idx="108">
                  <c:v>423.15499999999997</c:v>
                </c:pt>
                <c:pt idx="109">
                  <c:v>422.815</c:v>
                </c:pt>
                <c:pt idx="110">
                  <c:v>422.822</c:v>
                </c:pt>
                <c:pt idx="111">
                  <c:v>422.88800000000003</c:v>
                </c:pt>
                <c:pt idx="113">
                  <c:v>422.988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79200"/>
        <c:axId val="70379776"/>
      </c:scatterChart>
      <c:valAx>
        <c:axId val="70379200"/>
        <c:scaling>
          <c:orientation val="minMax"/>
          <c:max val="31777"/>
          <c:min val="3031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1390728476821192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79776"/>
        <c:crosses val="autoZero"/>
        <c:crossBetween val="midCat"/>
        <c:majorUnit val="365"/>
        <c:minorUnit val="30.4"/>
      </c:valAx>
      <c:valAx>
        <c:axId val="70379776"/>
        <c:scaling>
          <c:orientation val="minMax"/>
          <c:max val="423.4"/>
          <c:min val="4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927576601671309E-2"/>
              <c:y val="0.35099337748344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79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916 Water Elevation</a:t>
            </a:r>
          </a:p>
        </c:rich>
      </c:tx>
      <c:layout>
        <c:manualLayout>
          <c:xMode val="edge"/>
          <c:yMode val="edge"/>
          <c:x val="0.3522727272727272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0909090909091"/>
          <c:y val="0.10909123192244295"/>
          <c:w val="0.8113636363636364"/>
          <c:h val="0.796972055433402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levels'!$B$783:$B$1002</c:f>
              <c:numCache>
                <c:formatCode>mm/dd/yy</c:formatCode>
                <c:ptCount val="220"/>
                <c:pt idx="0">
                  <c:v>30404</c:v>
                </c:pt>
                <c:pt idx="1">
                  <c:v>30461</c:v>
                </c:pt>
                <c:pt idx="2">
                  <c:v>30468</c:v>
                </c:pt>
                <c:pt idx="3">
                  <c:v>30473</c:v>
                </c:pt>
                <c:pt idx="4">
                  <c:v>30483</c:v>
                </c:pt>
                <c:pt idx="5">
                  <c:v>30488</c:v>
                </c:pt>
                <c:pt idx="6">
                  <c:v>30509</c:v>
                </c:pt>
                <c:pt idx="7">
                  <c:v>30519</c:v>
                </c:pt>
                <c:pt idx="8">
                  <c:v>30566</c:v>
                </c:pt>
                <c:pt idx="9">
                  <c:v>30610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30934</c:v>
                </c:pt>
                <c:pt idx="28">
                  <c:v>30945</c:v>
                </c:pt>
                <c:pt idx="29">
                  <c:v>30986</c:v>
                </c:pt>
                <c:pt idx="30">
                  <c:v>30993</c:v>
                </c:pt>
                <c:pt idx="31">
                  <c:v>31002</c:v>
                </c:pt>
                <c:pt idx="32">
                  <c:v>31007</c:v>
                </c:pt>
                <c:pt idx="33">
                  <c:v>31016</c:v>
                </c:pt>
                <c:pt idx="34">
                  <c:v>31021</c:v>
                </c:pt>
                <c:pt idx="35">
                  <c:v>31029</c:v>
                </c:pt>
                <c:pt idx="36">
                  <c:v>31039</c:v>
                </c:pt>
                <c:pt idx="37">
                  <c:v>31046</c:v>
                </c:pt>
                <c:pt idx="38">
                  <c:v>31053</c:v>
                </c:pt>
                <c:pt idx="39">
                  <c:v>31060</c:v>
                </c:pt>
                <c:pt idx="40">
                  <c:v>31076</c:v>
                </c:pt>
                <c:pt idx="41">
                  <c:v>31081</c:v>
                </c:pt>
                <c:pt idx="42">
                  <c:v>31088</c:v>
                </c:pt>
                <c:pt idx="43">
                  <c:v>31095</c:v>
                </c:pt>
                <c:pt idx="44">
                  <c:v>31102</c:v>
                </c:pt>
                <c:pt idx="45">
                  <c:v>31109</c:v>
                </c:pt>
                <c:pt idx="46">
                  <c:v>31116</c:v>
                </c:pt>
                <c:pt idx="47">
                  <c:v>31123</c:v>
                </c:pt>
                <c:pt idx="48">
                  <c:v>31130</c:v>
                </c:pt>
                <c:pt idx="49">
                  <c:v>31137</c:v>
                </c:pt>
                <c:pt idx="50">
                  <c:v>31144</c:v>
                </c:pt>
                <c:pt idx="51">
                  <c:v>31151</c:v>
                </c:pt>
                <c:pt idx="52">
                  <c:v>31158</c:v>
                </c:pt>
                <c:pt idx="53">
                  <c:v>31165</c:v>
                </c:pt>
                <c:pt idx="54">
                  <c:v>31172</c:v>
                </c:pt>
                <c:pt idx="55">
                  <c:v>31179</c:v>
                </c:pt>
                <c:pt idx="56">
                  <c:v>31186</c:v>
                </c:pt>
                <c:pt idx="57">
                  <c:v>31193</c:v>
                </c:pt>
                <c:pt idx="58">
                  <c:v>31200</c:v>
                </c:pt>
                <c:pt idx="59">
                  <c:v>31207</c:v>
                </c:pt>
                <c:pt idx="60">
                  <c:v>31214</c:v>
                </c:pt>
                <c:pt idx="61">
                  <c:v>31228</c:v>
                </c:pt>
                <c:pt idx="62">
                  <c:v>31235</c:v>
                </c:pt>
                <c:pt idx="63">
                  <c:v>31242</c:v>
                </c:pt>
                <c:pt idx="64">
                  <c:v>31249</c:v>
                </c:pt>
                <c:pt idx="65">
                  <c:v>31256</c:v>
                </c:pt>
                <c:pt idx="66">
                  <c:v>31263</c:v>
                </c:pt>
                <c:pt idx="67">
                  <c:v>31270</c:v>
                </c:pt>
                <c:pt idx="68">
                  <c:v>31272</c:v>
                </c:pt>
                <c:pt idx="69">
                  <c:v>31277</c:v>
                </c:pt>
                <c:pt idx="70">
                  <c:v>31284</c:v>
                </c:pt>
                <c:pt idx="71">
                  <c:v>31291</c:v>
                </c:pt>
                <c:pt idx="72">
                  <c:v>31298</c:v>
                </c:pt>
                <c:pt idx="73">
                  <c:v>31305</c:v>
                </c:pt>
                <c:pt idx="74">
                  <c:v>31312</c:v>
                </c:pt>
                <c:pt idx="75">
                  <c:v>31319</c:v>
                </c:pt>
                <c:pt idx="76">
                  <c:v>31326</c:v>
                </c:pt>
                <c:pt idx="77">
                  <c:v>31333</c:v>
                </c:pt>
                <c:pt idx="78">
                  <c:v>31340</c:v>
                </c:pt>
                <c:pt idx="79">
                  <c:v>31347</c:v>
                </c:pt>
                <c:pt idx="80">
                  <c:v>31437</c:v>
                </c:pt>
                <c:pt idx="81">
                  <c:v>31445</c:v>
                </c:pt>
                <c:pt idx="82">
                  <c:v>31451</c:v>
                </c:pt>
                <c:pt idx="83">
                  <c:v>31458</c:v>
                </c:pt>
                <c:pt idx="84">
                  <c:v>31465</c:v>
                </c:pt>
                <c:pt idx="85">
                  <c:v>31473</c:v>
                </c:pt>
                <c:pt idx="86">
                  <c:v>31480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31719</c:v>
                </c:pt>
                <c:pt idx="103">
                  <c:v>31760</c:v>
                </c:pt>
                <c:pt idx="104">
                  <c:v>31774</c:v>
                </c:pt>
                <c:pt idx="105">
                  <c:v>31780</c:v>
                </c:pt>
                <c:pt idx="106">
                  <c:v>31788</c:v>
                </c:pt>
                <c:pt idx="107">
                  <c:v>31904</c:v>
                </c:pt>
                <c:pt idx="108">
                  <c:v>32660</c:v>
                </c:pt>
                <c:pt idx="109">
                  <c:v>32674</c:v>
                </c:pt>
                <c:pt idx="110">
                  <c:v>32759</c:v>
                </c:pt>
                <c:pt idx="111">
                  <c:v>32800</c:v>
                </c:pt>
                <c:pt idx="112">
                  <c:v>32808</c:v>
                </c:pt>
                <c:pt idx="113">
                  <c:v>33308</c:v>
                </c:pt>
                <c:pt idx="114">
                  <c:v>33679</c:v>
                </c:pt>
                <c:pt idx="115">
                  <c:v>33771</c:v>
                </c:pt>
                <c:pt idx="116">
                  <c:v>34010</c:v>
                </c:pt>
                <c:pt idx="117">
                  <c:v>34033</c:v>
                </c:pt>
                <c:pt idx="118">
                  <c:v>34044</c:v>
                </c:pt>
                <c:pt idx="119">
                  <c:v>34058</c:v>
                </c:pt>
                <c:pt idx="120">
                  <c:v>34065</c:v>
                </c:pt>
                <c:pt idx="121">
                  <c:v>34075</c:v>
                </c:pt>
                <c:pt idx="122">
                  <c:v>34086</c:v>
                </c:pt>
                <c:pt idx="123">
                  <c:v>34100</c:v>
                </c:pt>
                <c:pt idx="124">
                  <c:v>34310</c:v>
                </c:pt>
                <c:pt idx="125">
                  <c:v>34341</c:v>
                </c:pt>
                <c:pt idx="126">
                  <c:v>34366</c:v>
                </c:pt>
                <c:pt idx="127">
                  <c:v>34402</c:v>
                </c:pt>
                <c:pt idx="128">
                  <c:v>34438</c:v>
                </c:pt>
                <c:pt idx="129">
                  <c:v>34488</c:v>
                </c:pt>
                <c:pt idx="130">
                  <c:v>34522</c:v>
                </c:pt>
                <c:pt idx="131">
                  <c:v>34561</c:v>
                </c:pt>
                <c:pt idx="132">
                  <c:v>34589</c:v>
                </c:pt>
                <c:pt idx="133">
                  <c:v>34611</c:v>
                </c:pt>
                <c:pt idx="134">
                  <c:v>34648</c:v>
                </c:pt>
                <c:pt idx="135">
                  <c:v>34676</c:v>
                </c:pt>
                <c:pt idx="136">
                  <c:v>34702</c:v>
                </c:pt>
                <c:pt idx="137">
                  <c:v>34775</c:v>
                </c:pt>
                <c:pt idx="138">
                  <c:v>34817</c:v>
                </c:pt>
                <c:pt idx="139">
                  <c:v>34859</c:v>
                </c:pt>
                <c:pt idx="140">
                  <c:v>35025</c:v>
                </c:pt>
                <c:pt idx="141">
                  <c:v>35101</c:v>
                </c:pt>
                <c:pt idx="142">
                  <c:v>35143</c:v>
                </c:pt>
                <c:pt idx="143">
                  <c:v>35213</c:v>
                </c:pt>
                <c:pt idx="144">
                  <c:v>35240</c:v>
                </c:pt>
                <c:pt idx="145">
                  <c:v>35286</c:v>
                </c:pt>
                <c:pt idx="146">
                  <c:v>35311</c:v>
                </c:pt>
                <c:pt idx="147">
                  <c:v>35325</c:v>
                </c:pt>
                <c:pt idx="148">
                  <c:v>35359</c:v>
                </c:pt>
                <c:pt idx="149">
                  <c:v>35419</c:v>
                </c:pt>
                <c:pt idx="150">
                  <c:v>35487</c:v>
                </c:pt>
                <c:pt idx="151">
                  <c:v>35551</c:v>
                </c:pt>
                <c:pt idx="152">
                  <c:v>35586</c:v>
                </c:pt>
                <c:pt idx="153">
                  <c:v>35625</c:v>
                </c:pt>
                <c:pt idx="154">
                  <c:v>35651</c:v>
                </c:pt>
                <c:pt idx="155">
                  <c:v>35693</c:v>
                </c:pt>
                <c:pt idx="156">
                  <c:v>35731</c:v>
                </c:pt>
                <c:pt idx="157">
                  <c:v>35754</c:v>
                </c:pt>
                <c:pt idx="158">
                  <c:v>35776</c:v>
                </c:pt>
                <c:pt idx="159">
                  <c:v>35817</c:v>
                </c:pt>
                <c:pt idx="160">
                  <c:v>35845</c:v>
                </c:pt>
                <c:pt idx="161">
                  <c:v>35871</c:v>
                </c:pt>
                <c:pt idx="162">
                  <c:v>35900</c:v>
                </c:pt>
                <c:pt idx="163">
                  <c:v>35956</c:v>
                </c:pt>
                <c:pt idx="164">
                  <c:v>36001</c:v>
                </c:pt>
                <c:pt idx="165">
                  <c:v>36060</c:v>
                </c:pt>
                <c:pt idx="166">
                  <c:v>36082</c:v>
                </c:pt>
                <c:pt idx="167">
                  <c:v>36160</c:v>
                </c:pt>
                <c:pt idx="168">
                  <c:v>36185</c:v>
                </c:pt>
                <c:pt idx="169">
                  <c:v>36216</c:v>
                </c:pt>
                <c:pt idx="170">
                  <c:v>36235</c:v>
                </c:pt>
                <c:pt idx="171">
                  <c:v>36277</c:v>
                </c:pt>
                <c:pt idx="172">
                  <c:v>36299</c:v>
                </c:pt>
                <c:pt idx="173">
                  <c:v>36328</c:v>
                </c:pt>
                <c:pt idx="174">
                  <c:v>36371</c:v>
                </c:pt>
                <c:pt idx="175">
                  <c:v>36399</c:v>
                </c:pt>
                <c:pt idx="176">
                  <c:v>36427</c:v>
                </c:pt>
                <c:pt idx="177">
                  <c:v>36458</c:v>
                </c:pt>
                <c:pt idx="178">
                  <c:v>36486</c:v>
                </c:pt>
                <c:pt idx="179">
                  <c:v>36521</c:v>
                </c:pt>
                <c:pt idx="180">
                  <c:v>36553</c:v>
                </c:pt>
                <c:pt idx="181">
                  <c:v>36587</c:v>
                </c:pt>
                <c:pt idx="182">
                  <c:v>36612</c:v>
                </c:pt>
                <c:pt idx="183">
                  <c:v>36640</c:v>
                </c:pt>
                <c:pt idx="184">
                  <c:v>36669</c:v>
                </c:pt>
                <c:pt idx="185">
                  <c:v>36706</c:v>
                </c:pt>
                <c:pt idx="186">
                  <c:v>36732</c:v>
                </c:pt>
                <c:pt idx="187">
                  <c:v>36760</c:v>
                </c:pt>
                <c:pt idx="188">
                  <c:v>36787</c:v>
                </c:pt>
                <c:pt idx="189">
                  <c:v>36816</c:v>
                </c:pt>
                <c:pt idx="190">
                  <c:v>36822</c:v>
                </c:pt>
                <c:pt idx="191">
                  <c:v>36859</c:v>
                </c:pt>
                <c:pt idx="192">
                  <c:v>36888</c:v>
                </c:pt>
                <c:pt idx="193">
                  <c:v>36914</c:v>
                </c:pt>
                <c:pt idx="194">
                  <c:v>36941</c:v>
                </c:pt>
                <c:pt idx="195">
                  <c:v>36965</c:v>
                </c:pt>
                <c:pt idx="196">
                  <c:v>37011</c:v>
                </c:pt>
                <c:pt idx="197">
                  <c:v>37041</c:v>
                </c:pt>
                <c:pt idx="198">
                  <c:v>37063</c:v>
                </c:pt>
                <c:pt idx="199">
                  <c:v>37102</c:v>
                </c:pt>
                <c:pt idx="200">
                  <c:v>37130</c:v>
                </c:pt>
                <c:pt idx="201">
                  <c:v>37159</c:v>
                </c:pt>
                <c:pt idx="202">
                  <c:v>37193</c:v>
                </c:pt>
                <c:pt idx="203">
                  <c:v>37223</c:v>
                </c:pt>
                <c:pt idx="204">
                  <c:v>37244</c:v>
                </c:pt>
                <c:pt idx="205">
                  <c:v>37281</c:v>
                </c:pt>
                <c:pt idx="206">
                  <c:v>37314</c:v>
                </c:pt>
                <c:pt idx="207">
                  <c:v>37337</c:v>
                </c:pt>
                <c:pt idx="208">
                  <c:v>37375</c:v>
                </c:pt>
                <c:pt idx="209">
                  <c:v>37398</c:v>
                </c:pt>
                <c:pt idx="210">
                  <c:v>37433</c:v>
                </c:pt>
                <c:pt idx="211">
                  <c:v>37469</c:v>
                </c:pt>
                <c:pt idx="212">
                  <c:v>37494</c:v>
                </c:pt>
                <c:pt idx="213">
                  <c:v>37524</c:v>
                </c:pt>
                <c:pt idx="214">
                  <c:v>37546</c:v>
                </c:pt>
                <c:pt idx="215">
                  <c:v>37581</c:v>
                </c:pt>
                <c:pt idx="216">
                  <c:v>37610</c:v>
                </c:pt>
                <c:pt idx="217">
                  <c:v>37651</c:v>
                </c:pt>
                <c:pt idx="218">
                  <c:v>37679</c:v>
                </c:pt>
                <c:pt idx="219">
                  <c:v>37706</c:v>
                </c:pt>
              </c:numCache>
            </c:numRef>
          </c:xVal>
          <c:yVal>
            <c:numRef>
              <c:f>'"900" wells'' water levels'!$L$783:$L$1002</c:f>
              <c:numCache>
                <c:formatCode>General</c:formatCode>
                <c:ptCount val="220"/>
                <c:pt idx="0">
                  <c:v>423.58600000000001</c:v>
                </c:pt>
                <c:pt idx="1">
                  <c:v>423.48500000000001</c:v>
                </c:pt>
                <c:pt idx="2">
                  <c:v>423.48700000000002</c:v>
                </c:pt>
                <c:pt idx="3">
                  <c:v>423.49099999999999</c:v>
                </c:pt>
                <c:pt idx="4">
                  <c:v>423.5</c:v>
                </c:pt>
                <c:pt idx="5">
                  <c:v>423.51299999999998</c:v>
                </c:pt>
                <c:pt idx="6">
                  <c:v>423.59800000000001</c:v>
                </c:pt>
                <c:pt idx="7">
                  <c:v>423.59500000000003</c:v>
                </c:pt>
                <c:pt idx="8">
                  <c:v>423.55500000000001</c:v>
                </c:pt>
                <c:pt idx="9">
                  <c:v>423.54899999999998</c:v>
                </c:pt>
                <c:pt idx="10">
                  <c:v>423.42099999999999</c:v>
                </c:pt>
                <c:pt idx="11">
                  <c:v>423.55799999999999</c:v>
                </c:pt>
                <c:pt idx="12">
                  <c:v>423.46100000000001</c:v>
                </c:pt>
                <c:pt idx="13">
                  <c:v>423.47899999999998</c:v>
                </c:pt>
                <c:pt idx="14">
                  <c:v>423.51600000000002</c:v>
                </c:pt>
                <c:pt idx="15">
                  <c:v>423.51299999999998</c:v>
                </c:pt>
                <c:pt idx="16">
                  <c:v>423.52499999999998</c:v>
                </c:pt>
                <c:pt idx="17">
                  <c:v>423.625</c:v>
                </c:pt>
                <c:pt idx="18">
                  <c:v>423.68</c:v>
                </c:pt>
                <c:pt idx="19">
                  <c:v>423.68599999999998</c:v>
                </c:pt>
                <c:pt idx="20">
                  <c:v>423.67399999999998</c:v>
                </c:pt>
                <c:pt idx="21">
                  <c:v>423.63400000000001</c:v>
                </c:pt>
                <c:pt idx="22">
                  <c:v>423.601</c:v>
                </c:pt>
                <c:pt idx="23">
                  <c:v>423.58</c:v>
                </c:pt>
                <c:pt idx="24">
                  <c:v>423.56400000000002</c:v>
                </c:pt>
                <c:pt idx="25">
                  <c:v>423.54899999999998</c:v>
                </c:pt>
                <c:pt idx="26">
                  <c:v>423.54599999999999</c:v>
                </c:pt>
                <c:pt idx="27">
                  <c:v>423.52199999999999</c:v>
                </c:pt>
                <c:pt idx="28">
                  <c:v>423.48200000000003</c:v>
                </c:pt>
                <c:pt idx="29">
                  <c:v>423.58600000000001</c:v>
                </c:pt>
                <c:pt idx="30">
                  <c:v>423.59199999999998</c:v>
                </c:pt>
                <c:pt idx="31">
                  <c:v>423.58600000000001</c:v>
                </c:pt>
                <c:pt idx="32">
                  <c:v>423.58</c:v>
                </c:pt>
                <c:pt idx="33">
                  <c:v>423.56700000000001</c:v>
                </c:pt>
                <c:pt idx="34">
                  <c:v>423.55200000000002</c:v>
                </c:pt>
                <c:pt idx="35">
                  <c:v>423.54300000000001</c:v>
                </c:pt>
                <c:pt idx="36">
                  <c:v>423.51900000000001</c:v>
                </c:pt>
                <c:pt idx="37">
                  <c:v>423.50599999999997</c:v>
                </c:pt>
                <c:pt idx="38">
                  <c:v>423.49700000000001</c:v>
                </c:pt>
                <c:pt idx="39">
                  <c:v>423.49099999999999</c:v>
                </c:pt>
                <c:pt idx="40">
                  <c:v>423.464</c:v>
                </c:pt>
                <c:pt idx="41">
                  <c:v>423.44900000000001</c:v>
                </c:pt>
                <c:pt idx="42">
                  <c:v>423.44600000000003</c:v>
                </c:pt>
                <c:pt idx="43">
                  <c:v>423.44200000000001</c:v>
                </c:pt>
                <c:pt idx="44">
                  <c:v>423.44200000000001</c:v>
                </c:pt>
                <c:pt idx="45">
                  <c:v>423.43599999999998</c:v>
                </c:pt>
                <c:pt idx="46">
                  <c:v>423.42700000000002</c:v>
                </c:pt>
                <c:pt idx="47">
                  <c:v>423.44600000000003</c:v>
                </c:pt>
                <c:pt idx="48">
                  <c:v>423.44600000000003</c:v>
                </c:pt>
                <c:pt idx="49">
                  <c:v>423.452</c:v>
                </c:pt>
                <c:pt idx="50">
                  <c:v>423.464</c:v>
                </c:pt>
                <c:pt idx="51">
                  <c:v>423.464</c:v>
                </c:pt>
                <c:pt idx="52">
                  <c:v>423.464</c:v>
                </c:pt>
                <c:pt idx="53">
                  <c:v>423.51299999999998</c:v>
                </c:pt>
                <c:pt idx="54">
                  <c:v>423.57</c:v>
                </c:pt>
                <c:pt idx="55">
                  <c:v>423.63799999999998</c:v>
                </c:pt>
                <c:pt idx="56">
                  <c:v>423.66199999999998</c:v>
                </c:pt>
                <c:pt idx="57">
                  <c:v>423.67700000000002</c:v>
                </c:pt>
                <c:pt idx="58">
                  <c:v>423.69200000000001</c:v>
                </c:pt>
                <c:pt idx="59">
                  <c:v>423.69499999999999</c:v>
                </c:pt>
                <c:pt idx="60">
                  <c:v>423.69200000000001</c:v>
                </c:pt>
                <c:pt idx="61">
                  <c:v>423.71100000000001</c:v>
                </c:pt>
                <c:pt idx="62">
                  <c:v>423.70499999999998</c:v>
                </c:pt>
                <c:pt idx="63">
                  <c:v>423.67700000000002</c:v>
                </c:pt>
                <c:pt idx="64">
                  <c:v>423.68299999999999</c:v>
                </c:pt>
                <c:pt idx="65">
                  <c:v>423.69499999999999</c:v>
                </c:pt>
                <c:pt idx="66">
                  <c:v>423.702</c:v>
                </c:pt>
                <c:pt idx="67">
                  <c:v>423.70800000000003</c:v>
                </c:pt>
                <c:pt idx="68">
                  <c:v>423.68599999999998</c:v>
                </c:pt>
                <c:pt idx="69">
                  <c:v>423.69200000000001</c:v>
                </c:pt>
                <c:pt idx="70">
                  <c:v>423.68</c:v>
                </c:pt>
                <c:pt idx="71">
                  <c:v>423.66800000000001</c:v>
                </c:pt>
                <c:pt idx="72">
                  <c:v>423.66500000000002</c:v>
                </c:pt>
                <c:pt idx="73">
                  <c:v>423.66800000000001</c:v>
                </c:pt>
                <c:pt idx="74">
                  <c:v>423.65300000000002</c:v>
                </c:pt>
                <c:pt idx="75">
                  <c:v>423.64100000000002</c:v>
                </c:pt>
                <c:pt idx="76">
                  <c:v>423.64699999999999</c:v>
                </c:pt>
                <c:pt idx="77">
                  <c:v>423.61900000000003</c:v>
                </c:pt>
                <c:pt idx="78">
                  <c:v>423.61900000000003</c:v>
                </c:pt>
                <c:pt idx="79">
                  <c:v>423.61</c:v>
                </c:pt>
                <c:pt idx="80">
                  <c:v>423.55799999999999</c:v>
                </c:pt>
                <c:pt idx="81">
                  <c:v>423.55500000000001</c:v>
                </c:pt>
                <c:pt idx="82">
                  <c:v>423.54899999999998</c:v>
                </c:pt>
                <c:pt idx="83">
                  <c:v>423.53699999999998</c:v>
                </c:pt>
                <c:pt idx="84">
                  <c:v>423.52800000000002</c:v>
                </c:pt>
                <c:pt idx="85">
                  <c:v>423.53399999999999</c:v>
                </c:pt>
                <c:pt idx="86">
                  <c:v>423.52199999999999</c:v>
                </c:pt>
                <c:pt idx="87">
                  <c:v>423.51</c:v>
                </c:pt>
                <c:pt idx="88">
                  <c:v>423.5</c:v>
                </c:pt>
                <c:pt idx="89">
                  <c:v>423.58600000000001</c:v>
                </c:pt>
                <c:pt idx="90">
                  <c:v>423.589</c:v>
                </c:pt>
                <c:pt idx="91">
                  <c:v>423.60399999999998</c:v>
                </c:pt>
                <c:pt idx="92">
                  <c:v>423.61900000000003</c:v>
                </c:pt>
                <c:pt idx="93">
                  <c:v>423.63400000000001</c:v>
                </c:pt>
                <c:pt idx="94">
                  <c:v>423.66800000000001</c:v>
                </c:pt>
                <c:pt idx="95">
                  <c:v>423.70499999999998</c:v>
                </c:pt>
                <c:pt idx="96">
                  <c:v>423.70800000000003</c:v>
                </c:pt>
                <c:pt idx="97">
                  <c:v>423.69200000000001</c:v>
                </c:pt>
                <c:pt idx="98">
                  <c:v>423.69499999999999</c:v>
                </c:pt>
                <c:pt idx="99">
                  <c:v>423.67099999999999</c:v>
                </c:pt>
                <c:pt idx="100">
                  <c:v>423.64100000000002</c:v>
                </c:pt>
                <c:pt idx="101">
                  <c:v>423.63400000000001</c:v>
                </c:pt>
                <c:pt idx="102">
                  <c:v>423.68599999999998</c:v>
                </c:pt>
                <c:pt idx="103">
                  <c:v>423.68299999999999</c:v>
                </c:pt>
                <c:pt idx="104">
                  <c:v>423.49700000000001</c:v>
                </c:pt>
                <c:pt idx="105">
                  <c:v>423.488</c:v>
                </c:pt>
                <c:pt idx="106">
                  <c:v>423.47300000000001</c:v>
                </c:pt>
                <c:pt idx="107">
                  <c:v>423.44900000000001</c:v>
                </c:pt>
                <c:pt idx="108">
                  <c:v>423.53300000000002</c:v>
                </c:pt>
                <c:pt idx="109">
                  <c:v>423.53399999999999</c:v>
                </c:pt>
                <c:pt idx="110">
                  <c:v>423.43900000000002</c:v>
                </c:pt>
                <c:pt idx="111">
                  <c:v>423.41899999999998</c:v>
                </c:pt>
                <c:pt idx="112">
                  <c:v>423.42200000000003</c:v>
                </c:pt>
                <c:pt idx="113">
                  <c:v>423.21899999999999</c:v>
                </c:pt>
                <c:pt idx="114">
                  <c:v>423.32</c:v>
                </c:pt>
                <c:pt idx="115">
                  <c:v>423.39</c:v>
                </c:pt>
                <c:pt idx="116">
                  <c:v>423.43</c:v>
                </c:pt>
                <c:pt idx="117">
                  <c:v>423.41</c:v>
                </c:pt>
                <c:pt idx="118">
                  <c:v>423.4</c:v>
                </c:pt>
                <c:pt idx="119">
                  <c:v>423.42</c:v>
                </c:pt>
                <c:pt idx="120">
                  <c:v>423.44</c:v>
                </c:pt>
                <c:pt idx="121">
                  <c:v>423.47</c:v>
                </c:pt>
                <c:pt idx="122">
                  <c:v>423.49</c:v>
                </c:pt>
                <c:pt idx="123">
                  <c:v>423.52</c:v>
                </c:pt>
                <c:pt idx="124">
                  <c:v>423.52699999999999</c:v>
                </c:pt>
                <c:pt idx="125">
                  <c:v>423.51600000000002</c:v>
                </c:pt>
                <c:pt idx="126">
                  <c:v>423.476</c:v>
                </c:pt>
                <c:pt idx="127">
                  <c:v>423.452</c:v>
                </c:pt>
                <c:pt idx="128">
                  <c:v>423.48500000000001</c:v>
                </c:pt>
                <c:pt idx="129">
                  <c:v>423.55500000000001</c:v>
                </c:pt>
                <c:pt idx="130">
                  <c:v>423.58100000000002</c:v>
                </c:pt>
                <c:pt idx="131">
                  <c:v>423.62200000000001</c:v>
                </c:pt>
                <c:pt idx="132">
                  <c:v>423.59800000000001</c:v>
                </c:pt>
                <c:pt idx="133">
                  <c:v>423.67099999999999</c:v>
                </c:pt>
                <c:pt idx="134" formatCode="0.000">
                  <c:v>423.69599999999997</c:v>
                </c:pt>
                <c:pt idx="135" formatCode="0.000">
                  <c:v>423.70499999999998</c:v>
                </c:pt>
                <c:pt idx="136" formatCode="0.000">
                  <c:v>423.66800000000001</c:v>
                </c:pt>
                <c:pt idx="137" formatCode="0.000">
                  <c:v>423.589</c:v>
                </c:pt>
                <c:pt idx="138" formatCode="0.000">
                  <c:v>423.61899999999997</c:v>
                </c:pt>
                <c:pt idx="139" formatCode="0.000">
                  <c:v>423.68700000000001</c:v>
                </c:pt>
                <c:pt idx="140" formatCode="0.000">
                  <c:v>423.61</c:v>
                </c:pt>
                <c:pt idx="141" formatCode="0.000">
                  <c:v>423.286</c:v>
                </c:pt>
                <c:pt idx="142" formatCode="0.000">
                  <c:v>423.26400000000001</c:v>
                </c:pt>
                <c:pt idx="143" formatCode="0.000">
                  <c:v>423.80099999999999</c:v>
                </c:pt>
                <c:pt idx="144" formatCode="0.000">
                  <c:v>423.74599999999998</c:v>
                </c:pt>
                <c:pt idx="145" formatCode="0.000">
                  <c:v>423.69599999999997</c:v>
                </c:pt>
                <c:pt idx="146" formatCode="0.000">
                  <c:v>423.61199999999997</c:v>
                </c:pt>
                <c:pt idx="147" formatCode="0.000">
                  <c:v>423.57051200000001</c:v>
                </c:pt>
                <c:pt idx="148" formatCode="0.000">
                  <c:v>423.55799999999999</c:v>
                </c:pt>
                <c:pt idx="149" formatCode="0.000">
                  <c:v>423.3</c:v>
                </c:pt>
                <c:pt idx="150" formatCode="0.000">
                  <c:v>423.23899999999998</c:v>
                </c:pt>
                <c:pt idx="151" formatCode="0.000">
                  <c:v>423.73199999999997</c:v>
                </c:pt>
                <c:pt idx="152" formatCode="0.000">
                  <c:v>423.74700000000001</c:v>
                </c:pt>
                <c:pt idx="153" formatCode="0.000">
                  <c:v>423.79199999999997</c:v>
                </c:pt>
                <c:pt idx="154" formatCode="0.000">
                  <c:v>423.846</c:v>
                </c:pt>
                <c:pt idx="155" formatCode="0.000">
                  <c:v>423.94099999999997</c:v>
                </c:pt>
                <c:pt idx="156" formatCode="0.000">
                  <c:v>423.56</c:v>
                </c:pt>
                <c:pt idx="157" formatCode="0.000">
                  <c:v>423.53</c:v>
                </c:pt>
                <c:pt idx="158" formatCode="0.000">
                  <c:v>423.512</c:v>
                </c:pt>
                <c:pt idx="159" formatCode="0.000">
                  <c:v>423.46199999999999</c:v>
                </c:pt>
                <c:pt idx="160" formatCode="0.000">
                  <c:v>423.43599999999998</c:v>
                </c:pt>
                <c:pt idx="161" formatCode="0.000">
                  <c:v>423.459</c:v>
                </c:pt>
                <c:pt idx="162" formatCode="0.000">
                  <c:v>423.47399999999999</c:v>
                </c:pt>
                <c:pt idx="163" formatCode="0.000">
                  <c:v>423.678</c:v>
                </c:pt>
                <c:pt idx="164" formatCode="0.000">
                  <c:v>423.63599999999997</c:v>
                </c:pt>
                <c:pt idx="165" formatCode="0.000">
                  <c:v>423.33499999999998</c:v>
                </c:pt>
                <c:pt idx="166" formatCode="0.000">
                  <c:v>423.50200000000001</c:v>
                </c:pt>
                <c:pt idx="167" formatCode="0.000">
                  <c:v>423.49099999999999</c:v>
                </c:pt>
                <c:pt idx="168" formatCode="0.000">
                  <c:v>423.464</c:v>
                </c:pt>
                <c:pt idx="169" formatCode="0.000">
                  <c:v>423.41899999999998</c:v>
                </c:pt>
                <c:pt idx="170" formatCode="0.000">
                  <c:v>423.40300000000002</c:v>
                </c:pt>
                <c:pt idx="171" formatCode="0.000">
                  <c:v>423.60899999999998</c:v>
                </c:pt>
                <c:pt idx="172" formatCode="0.000">
                  <c:v>423.76</c:v>
                </c:pt>
                <c:pt idx="173" formatCode="0.000">
                  <c:v>423.88200000000001</c:v>
                </c:pt>
                <c:pt idx="174" formatCode="0.000">
                  <c:v>423.90899999999999</c:v>
                </c:pt>
                <c:pt idx="175" formatCode="0.000">
                  <c:v>423.87700000000001</c:v>
                </c:pt>
                <c:pt idx="176" formatCode="0.000">
                  <c:v>423.75299999999999</c:v>
                </c:pt>
                <c:pt idx="177" formatCode="0.000">
                  <c:v>423.84499999999997</c:v>
                </c:pt>
                <c:pt idx="178" formatCode="0.000">
                  <c:v>423.78800000000001</c:v>
                </c:pt>
                <c:pt idx="179" formatCode="0.000">
                  <c:v>423.72199999999998</c:v>
                </c:pt>
                <c:pt idx="180" formatCode="0.000">
                  <c:v>423.72924657116732</c:v>
                </c:pt>
                <c:pt idx="181" formatCode="0.000">
                  <c:v>423.66219384334045</c:v>
                </c:pt>
                <c:pt idx="182" formatCode="0.000">
                  <c:v>423.65305028954589</c:v>
                </c:pt>
                <c:pt idx="183" formatCode="0.000">
                  <c:v>423.67438524839986</c:v>
                </c:pt>
                <c:pt idx="184" formatCode="0.000">
                  <c:v>423.65305028954589</c:v>
                </c:pt>
                <c:pt idx="185" formatCode="0.000">
                  <c:v>423.69572020725388</c:v>
                </c:pt>
                <c:pt idx="186" formatCode="0.000">
                  <c:v>423.60123681804328</c:v>
                </c:pt>
                <c:pt idx="187" formatCode="0.000">
                  <c:v>423.57099999999997</c:v>
                </c:pt>
                <c:pt idx="188" formatCode="0.000">
                  <c:v>423.589</c:v>
                </c:pt>
                <c:pt idx="189" formatCode="0.000">
                  <c:v>423.57</c:v>
                </c:pt>
                <c:pt idx="190" formatCode="0.000">
                  <c:v>423.58600000000001</c:v>
                </c:pt>
                <c:pt idx="191" formatCode="0.000">
                  <c:v>423.70499999999998</c:v>
                </c:pt>
                <c:pt idx="192" formatCode="0.000">
                  <c:v>423.74099999999999</c:v>
                </c:pt>
                <c:pt idx="193" formatCode="0.000">
                  <c:v>423.69499999999999</c:v>
                </c:pt>
                <c:pt idx="194" formatCode="0.000">
                  <c:v>423.65600000000001</c:v>
                </c:pt>
                <c:pt idx="195" formatCode="0.000">
                  <c:v>423.62200000000001</c:v>
                </c:pt>
                <c:pt idx="196" formatCode="0.000">
                  <c:v>423.726</c:v>
                </c:pt>
                <c:pt idx="197" formatCode="0.000">
                  <c:v>423.96999999999997</c:v>
                </c:pt>
                <c:pt idx="198" formatCode="0.000">
                  <c:v>424.00900000000001</c:v>
                </c:pt>
                <c:pt idx="199" formatCode="0.000">
                  <c:v>423.86</c:v>
                </c:pt>
                <c:pt idx="200" formatCode="0.000">
                  <c:v>423.83</c:v>
                </c:pt>
                <c:pt idx="201" formatCode="0.000">
                  <c:v>423.74399999999997</c:v>
                </c:pt>
                <c:pt idx="202" formatCode="0.000">
                  <c:v>423.74399999999997</c:v>
                </c:pt>
                <c:pt idx="203" formatCode="0.000">
                  <c:v>423.72300000000001</c:v>
                </c:pt>
                <c:pt idx="204" formatCode="0.000">
                  <c:v>423.66800000000001</c:v>
                </c:pt>
                <c:pt idx="205" formatCode="0.000">
                  <c:v>423.65</c:v>
                </c:pt>
                <c:pt idx="206" formatCode="0.000">
                  <c:v>423.59199999999998</c:v>
                </c:pt>
                <c:pt idx="207" formatCode="0.000">
                  <c:v>423.58</c:v>
                </c:pt>
                <c:pt idx="208" formatCode="0.000">
                  <c:v>423.60399999999998</c:v>
                </c:pt>
                <c:pt idx="209" formatCode="0.000">
                  <c:v>423.61899999999997</c:v>
                </c:pt>
                <c:pt idx="210" formatCode="0.000">
                  <c:v>423.71999999999997</c:v>
                </c:pt>
                <c:pt idx="211" formatCode="0.000">
                  <c:v>423.76600000000002</c:v>
                </c:pt>
                <c:pt idx="212" formatCode="0.000">
                  <c:v>423.72300000000001</c:v>
                </c:pt>
                <c:pt idx="213" formatCode="0.000">
                  <c:v>423.61623199999997</c:v>
                </c:pt>
                <c:pt idx="214" formatCode="0.000">
                  <c:v>423.59794399999998</c:v>
                </c:pt>
                <c:pt idx="215" formatCode="0.000">
                  <c:v>423.57355999999999</c:v>
                </c:pt>
                <c:pt idx="216" formatCode="0.000">
                  <c:v>423.555272</c:v>
                </c:pt>
                <c:pt idx="217" formatCode="0.000">
                  <c:v>423.52479199999999</c:v>
                </c:pt>
                <c:pt idx="218" formatCode="0.000">
                  <c:v>423.49736000000001</c:v>
                </c:pt>
                <c:pt idx="219" formatCode="0.000">
                  <c:v>423.48212000000001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80928"/>
        <c:axId val="70381504"/>
      </c:scatterChart>
      <c:valAx>
        <c:axId val="70380928"/>
        <c:scaling>
          <c:orientation val="minMax"/>
          <c:min val="3652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81504"/>
        <c:crosses val="autoZero"/>
        <c:crossBetween val="midCat"/>
        <c:majorUnit val="365"/>
        <c:minorUnit val="30.4"/>
      </c:valAx>
      <c:valAx>
        <c:axId val="70381504"/>
        <c:scaling>
          <c:orientation val="minMax"/>
          <c:min val="42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1363636363636364E-2"/>
              <c:y val="0.39394066650759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80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916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84848484848481E-2"/>
          <c:y val="0.12627986348122866"/>
          <c:w val="0.85479797979797978"/>
          <c:h val="0.80375426621160406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levels'!$B$783:$B$972</c:f>
              <c:numCache>
                <c:formatCode>mm/dd/yy</c:formatCode>
                <c:ptCount val="190"/>
                <c:pt idx="0">
                  <c:v>30404</c:v>
                </c:pt>
                <c:pt idx="1">
                  <c:v>30461</c:v>
                </c:pt>
                <c:pt idx="2">
                  <c:v>30468</c:v>
                </c:pt>
                <c:pt idx="3">
                  <c:v>30473</c:v>
                </c:pt>
                <c:pt idx="4">
                  <c:v>30483</c:v>
                </c:pt>
                <c:pt idx="5">
                  <c:v>30488</c:v>
                </c:pt>
                <c:pt idx="6">
                  <c:v>30509</c:v>
                </c:pt>
                <c:pt idx="7">
                  <c:v>30519</c:v>
                </c:pt>
                <c:pt idx="8">
                  <c:v>30566</c:v>
                </c:pt>
                <c:pt idx="9">
                  <c:v>30610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30934</c:v>
                </c:pt>
                <c:pt idx="28">
                  <c:v>30945</c:v>
                </c:pt>
                <c:pt idx="29">
                  <c:v>30986</c:v>
                </c:pt>
                <c:pt idx="30">
                  <c:v>30993</c:v>
                </c:pt>
                <c:pt idx="31">
                  <c:v>31002</c:v>
                </c:pt>
                <c:pt idx="32">
                  <c:v>31007</c:v>
                </c:pt>
                <c:pt idx="33">
                  <c:v>31016</c:v>
                </c:pt>
                <c:pt idx="34">
                  <c:v>31021</c:v>
                </c:pt>
                <c:pt idx="35">
                  <c:v>31029</c:v>
                </c:pt>
                <c:pt idx="36">
                  <c:v>31039</c:v>
                </c:pt>
                <c:pt idx="37">
                  <c:v>31046</c:v>
                </c:pt>
                <c:pt idx="38">
                  <c:v>31053</c:v>
                </c:pt>
                <c:pt idx="39">
                  <c:v>31060</c:v>
                </c:pt>
                <c:pt idx="40">
                  <c:v>31076</c:v>
                </c:pt>
                <c:pt idx="41">
                  <c:v>31081</c:v>
                </c:pt>
                <c:pt idx="42">
                  <c:v>31088</c:v>
                </c:pt>
                <c:pt idx="43">
                  <c:v>31095</c:v>
                </c:pt>
                <c:pt idx="44">
                  <c:v>31102</c:v>
                </c:pt>
                <c:pt idx="45">
                  <c:v>31109</c:v>
                </c:pt>
                <c:pt idx="46">
                  <c:v>31116</c:v>
                </c:pt>
                <c:pt idx="47">
                  <c:v>31123</c:v>
                </c:pt>
                <c:pt idx="48">
                  <c:v>31130</c:v>
                </c:pt>
                <c:pt idx="49">
                  <c:v>31137</c:v>
                </c:pt>
                <c:pt idx="50">
                  <c:v>31144</c:v>
                </c:pt>
                <c:pt idx="51">
                  <c:v>31151</c:v>
                </c:pt>
                <c:pt idx="52">
                  <c:v>31158</c:v>
                </c:pt>
                <c:pt idx="53">
                  <c:v>31165</c:v>
                </c:pt>
                <c:pt idx="54">
                  <c:v>31172</c:v>
                </c:pt>
                <c:pt idx="55">
                  <c:v>31179</c:v>
                </c:pt>
                <c:pt idx="56">
                  <c:v>31186</c:v>
                </c:pt>
                <c:pt idx="57">
                  <c:v>31193</c:v>
                </c:pt>
                <c:pt idx="58">
                  <c:v>31200</c:v>
                </c:pt>
                <c:pt idx="59">
                  <c:v>31207</c:v>
                </c:pt>
                <c:pt idx="60">
                  <c:v>31214</c:v>
                </c:pt>
                <c:pt idx="61">
                  <c:v>31228</c:v>
                </c:pt>
                <c:pt idx="62">
                  <c:v>31235</c:v>
                </c:pt>
                <c:pt idx="63">
                  <c:v>31242</c:v>
                </c:pt>
                <c:pt idx="64">
                  <c:v>31249</c:v>
                </c:pt>
                <c:pt idx="65">
                  <c:v>31256</c:v>
                </c:pt>
                <c:pt idx="66">
                  <c:v>31263</c:v>
                </c:pt>
                <c:pt idx="67">
                  <c:v>31270</c:v>
                </c:pt>
                <c:pt idx="68">
                  <c:v>31272</c:v>
                </c:pt>
                <c:pt idx="69">
                  <c:v>31277</c:v>
                </c:pt>
                <c:pt idx="70">
                  <c:v>31284</c:v>
                </c:pt>
                <c:pt idx="71">
                  <c:v>31291</c:v>
                </c:pt>
                <c:pt idx="72">
                  <c:v>31298</c:v>
                </c:pt>
                <c:pt idx="73">
                  <c:v>31305</c:v>
                </c:pt>
                <c:pt idx="74">
                  <c:v>31312</c:v>
                </c:pt>
                <c:pt idx="75">
                  <c:v>31319</c:v>
                </c:pt>
                <c:pt idx="76">
                  <c:v>31326</c:v>
                </c:pt>
                <c:pt idx="77">
                  <c:v>31333</c:v>
                </c:pt>
                <c:pt idx="78">
                  <c:v>31340</c:v>
                </c:pt>
                <c:pt idx="79">
                  <c:v>31347</c:v>
                </c:pt>
                <c:pt idx="80">
                  <c:v>31437</c:v>
                </c:pt>
                <c:pt idx="81">
                  <c:v>31445</c:v>
                </c:pt>
                <c:pt idx="82">
                  <c:v>31451</c:v>
                </c:pt>
                <c:pt idx="83">
                  <c:v>31458</c:v>
                </c:pt>
                <c:pt idx="84">
                  <c:v>31465</c:v>
                </c:pt>
                <c:pt idx="85">
                  <c:v>31473</c:v>
                </c:pt>
                <c:pt idx="86">
                  <c:v>31480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31719</c:v>
                </c:pt>
                <c:pt idx="103">
                  <c:v>31760</c:v>
                </c:pt>
                <c:pt idx="104">
                  <c:v>31774</c:v>
                </c:pt>
                <c:pt idx="105">
                  <c:v>31780</c:v>
                </c:pt>
                <c:pt idx="106">
                  <c:v>31788</c:v>
                </c:pt>
                <c:pt idx="107">
                  <c:v>31904</c:v>
                </c:pt>
                <c:pt idx="108">
                  <c:v>32660</c:v>
                </c:pt>
                <c:pt idx="109">
                  <c:v>32674</c:v>
                </c:pt>
                <c:pt idx="110">
                  <c:v>32759</c:v>
                </c:pt>
                <c:pt idx="111">
                  <c:v>32800</c:v>
                </c:pt>
                <c:pt idx="112">
                  <c:v>32808</c:v>
                </c:pt>
                <c:pt idx="113">
                  <c:v>33308</c:v>
                </c:pt>
                <c:pt idx="114">
                  <c:v>33679</c:v>
                </c:pt>
                <c:pt idx="115">
                  <c:v>33771</c:v>
                </c:pt>
                <c:pt idx="116">
                  <c:v>34010</c:v>
                </c:pt>
                <c:pt idx="117">
                  <c:v>34033</c:v>
                </c:pt>
                <c:pt idx="118">
                  <c:v>34044</c:v>
                </c:pt>
                <c:pt idx="119">
                  <c:v>34058</c:v>
                </c:pt>
                <c:pt idx="120">
                  <c:v>34065</c:v>
                </c:pt>
                <c:pt idx="121">
                  <c:v>34075</c:v>
                </c:pt>
                <c:pt idx="122">
                  <c:v>34086</c:v>
                </c:pt>
                <c:pt idx="123">
                  <c:v>34100</c:v>
                </c:pt>
                <c:pt idx="124">
                  <c:v>34310</c:v>
                </c:pt>
                <c:pt idx="125">
                  <c:v>34341</c:v>
                </c:pt>
                <c:pt idx="126">
                  <c:v>34366</c:v>
                </c:pt>
                <c:pt idx="127">
                  <c:v>34402</c:v>
                </c:pt>
                <c:pt idx="128">
                  <c:v>34438</c:v>
                </c:pt>
                <c:pt idx="129">
                  <c:v>34488</c:v>
                </c:pt>
                <c:pt idx="130">
                  <c:v>34522</c:v>
                </c:pt>
                <c:pt idx="131">
                  <c:v>34561</c:v>
                </c:pt>
                <c:pt idx="132">
                  <c:v>34589</c:v>
                </c:pt>
                <c:pt idx="133">
                  <c:v>34611</c:v>
                </c:pt>
                <c:pt idx="134">
                  <c:v>34648</c:v>
                </c:pt>
                <c:pt idx="135">
                  <c:v>34676</c:v>
                </c:pt>
                <c:pt idx="136">
                  <c:v>34702</c:v>
                </c:pt>
                <c:pt idx="137">
                  <c:v>34775</c:v>
                </c:pt>
                <c:pt idx="138">
                  <c:v>34817</c:v>
                </c:pt>
                <c:pt idx="139">
                  <c:v>34859</c:v>
                </c:pt>
                <c:pt idx="140">
                  <c:v>35025</c:v>
                </c:pt>
                <c:pt idx="141">
                  <c:v>35101</c:v>
                </c:pt>
                <c:pt idx="142">
                  <c:v>35143</c:v>
                </c:pt>
                <c:pt idx="143">
                  <c:v>35213</c:v>
                </c:pt>
                <c:pt idx="144">
                  <c:v>35240</c:v>
                </c:pt>
                <c:pt idx="145">
                  <c:v>35286</c:v>
                </c:pt>
                <c:pt idx="146">
                  <c:v>35311</c:v>
                </c:pt>
                <c:pt idx="147">
                  <c:v>35325</c:v>
                </c:pt>
                <c:pt idx="148">
                  <c:v>35359</c:v>
                </c:pt>
                <c:pt idx="149">
                  <c:v>35419</c:v>
                </c:pt>
                <c:pt idx="150">
                  <c:v>35487</c:v>
                </c:pt>
                <c:pt idx="151">
                  <c:v>35551</c:v>
                </c:pt>
                <c:pt idx="152">
                  <c:v>35586</c:v>
                </c:pt>
                <c:pt idx="153">
                  <c:v>35625</c:v>
                </c:pt>
                <c:pt idx="154">
                  <c:v>35651</c:v>
                </c:pt>
                <c:pt idx="155">
                  <c:v>35693</c:v>
                </c:pt>
                <c:pt idx="156">
                  <c:v>35731</c:v>
                </c:pt>
                <c:pt idx="157">
                  <c:v>35754</c:v>
                </c:pt>
                <c:pt idx="158">
                  <c:v>35776</c:v>
                </c:pt>
                <c:pt idx="159">
                  <c:v>35817</c:v>
                </c:pt>
                <c:pt idx="160">
                  <c:v>35845</c:v>
                </c:pt>
                <c:pt idx="161">
                  <c:v>35871</c:v>
                </c:pt>
                <c:pt idx="162">
                  <c:v>35900</c:v>
                </c:pt>
                <c:pt idx="163">
                  <c:v>35956</c:v>
                </c:pt>
                <c:pt idx="164">
                  <c:v>36001</c:v>
                </c:pt>
                <c:pt idx="165">
                  <c:v>36060</c:v>
                </c:pt>
                <c:pt idx="166">
                  <c:v>36082</c:v>
                </c:pt>
                <c:pt idx="167">
                  <c:v>36160</c:v>
                </c:pt>
                <c:pt idx="168">
                  <c:v>36185</c:v>
                </c:pt>
                <c:pt idx="169">
                  <c:v>36216</c:v>
                </c:pt>
                <c:pt idx="170">
                  <c:v>36235</c:v>
                </c:pt>
                <c:pt idx="171">
                  <c:v>36277</c:v>
                </c:pt>
                <c:pt idx="172">
                  <c:v>36299</c:v>
                </c:pt>
                <c:pt idx="173">
                  <c:v>36328</c:v>
                </c:pt>
                <c:pt idx="174">
                  <c:v>36371</c:v>
                </c:pt>
                <c:pt idx="175">
                  <c:v>36399</c:v>
                </c:pt>
                <c:pt idx="176">
                  <c:v>36427</c:v>
                </c:pt>
                <c:pt idx="177">
                  <c:v>36458</c:v>
                </c:pt>
                <c:pt idx="178">
                  <c:v>36486</c:v>
                </c:pt>
                <c:pt idx="179">
                  <c:v>36521</c:v>
                </c:pt>
                <c:pt idx="180">
                  <c:v>36553</c:v>
                </c:pt>
                <c:pt idx="181">
                  <c:v>36587</c:v>
                </c:pt>
                <c:pt idx="182">
                  <c:v>36612</c:v>
                </c:pt>
                <c:pt idx="183">
                  <c:v>36640</c:v>
                </c:pt>
                <c:pt idx="184">
                  <c:v>36669</c:v>
                </c:pt>
                <c:pt idx="185">
                  <c:v>36706</c:v>
                </c:pt>
                <c:pt idx="186">
                  <c:v>36732</c:v>
                </c:pt>
                <c:pt idx="187">
                  <c:v>36760</c:v>
                </c:pt>
                <c:pt idx="188">
                  <c:v>36787</c:v>
                </c:pt>
                <c:pt idx="189">
                  <c:v>36816</c:v>
                </c:pt>
              </c:numCache>
            </c:numRef>
          </c:xVal>
          <c:yVal>
            <c:numRef>
              <c:f>'"900" wells'' water levels'!$L$783:$L$972</c:f>
              <c:numCache>
                <c:formatCode>General</c:formatCode>
                <c:ptCount val="190"/>
                <c:pt idx="0">
                  <c:v>423.58600000000001</c:v>
                </c:pt>
                <c:pt idx="1">
                  <c:v>423.48500000000001</c:v>
                </c:pt>
                <c:pt idx="2">
                  <c:v>423.48700000000002</c:v>
                </c:pt>
                <c:pt idx="3">
                  <c:v>423.49099999999999</c:v>
                </c:pt>
                <c:pt idx="4">
                  <c:v>423.5</c:v>
                </c:pt>
                <c:pt idx="5">
                  <c:v>423.51299999999998</c:v>
                </c:pt>
                <c:pt idx="6">
                  <c:v>423.59800000000001</c:v>
                </c:pt>
                <c:pt idx="7">
                  <c:v>423.59500000000003</c:v>
                </c:pt>
                <c:pt idx="8">
                  <c:v>423.55500000000001</c:v>
                </c:pt>
                <c:pt idx="9">
                  <c:v>423.54899999999998</c:v>
                </c:pt>
                <c:pt idx="10">
                  <c:v>423.42099999999999</c:v>
                </c:pt>
                <c:pt idx="11">
                  <c:v>423.55799999999999</c:v>
                </c:pt>
                <c:pt idx="12">
                  <c:v>423.46100000000001</c:v>
                </c:pt>
                <c:pt idx="13">
                  <c:v>423.47899999999998</c:v>
                </c:pt>
                <c:pt idx="14">
                  <c:v>423.51600000000002</c:v>
                </c:pt>
                <c:pt idx="15">
                  <c:v>423.51299999999998</c:v>
                </c:pt>
                <c:pt idx="16">
                  <c:v>423.52499999999998</c:v>
                </c:pt>
                <c:pt idx="17">
                  <c:v>423.625</c:v>
                </c:pt>
                <c:pt idx="18">
                  <c:v>423.68</c:v>
                </c:pt>
                <c:pt idx="19">
                  <c:v>423.68599999999998</c:v>
                </c:pt>
                <c:pt idx="20">
                  <c:v>423.67399999999998</c:v>
                </c:pt>
                <c:pt idx="21">
                  <c:v>423.63400000000001</c:v>
                </c:pt>
                <c:pt idx="22">
                  <c:v>423.601</c:v>
                </c:pt>
                <c:pt idx="23">
                  <c:v>423.58</c:v>
                </c:pt>
                <c:pt idx="24">
                  <c:v>423.56400000000002</c:v>
                </c:pt>
                <c:pt idx="25">
                  <c:v>423.54899999999998</c:v>
                </c:pt>
                <c:pt idx="26">
                  <c:v>423.54599999999999</c:v>
                </c:pt>
                <c:pt idx="27">
                  <c:v>423.52199999999999</c:v>
                </c:pt>
                <c:pt idx="28">
                  <c:v>423.48200000000003</c:v>
                </c:pt>
                <c:pt idx="29">
                  <c:v>423.58600000000001</c:v>
                </c:pt>
                <c:pt idx="30">
                  <c:v>423.59199999999998</c:v>
                </c:pt>
                <c:pt idx="31">
                  <c:v>423.58600000000001</c:v>
                </c:pt>
                <c:pt idx="32">
                  <c:v>423.58</c:v>
                </c:pt>
                <c:pt idx="33">
                  <c:v>423.56700000000001</c:v>
                </c:pt>
                <c:pt idx="34">
                  <c:v>423.55200000000002</c:v>
                </c:pt>
                <c:pt idx="35">
                  <c:v>423.54300000000001</c:v>
                </c:pt>
                <c:pt idx="36">
                  <c:v>423.51900000000001</c:v>
                </c:pt>
                <c:pt idx="37">
                  <c:v>423.50599999999997</c:v>
                </c:pt>
                <c:pt idx="38">
                  <c:v>423.49700000000001</c:v>
                </c:pt>
                <c:pt idx="39">
                  <c:v>423.49099999999999</c:v>
                </c:pt>
                <c:pt idx="40">
                  <c:v>423.464</c:v>
                </c:pt>
                <c:pt idx="41">
                  <c:v>423.44900000000001</c:v>
                </c:pt>
                <c:pt idx="42">
                  <c:v>423.44600000000003</c:v>
                </c:pt>
                <c:pt idx="43">
                  <c:v>423.44200000000001</c:v>
                </c:pt>
                <c:pt idx="44">
                  <c:v>423.44200000000001</c:v>
                </c:pt>
                <c:pt idx="45">
                  <c:v>423.43599999999998</c:v>
                </c:pt>
                <c:pt idx="46">
                  <c:v>423.42700000000002</c:v>
                </c:pt>
                <c:pt idx="47">
                  <c:v>423.44600000000003</c:v>
                </c:pt>
                <c:pt idx="48">
                  <c:v>423.44600000000003</c:v>
                </c:pt>
                <c:pt idx="49">
                  <c:v>423.452</c:v>
                </c:pt>
                <c:pt idx="50">
                  <c:v>423.464</c:v>
                </c:pt>
                <c:pt idx="51">
                  <c:v>423.464</c:v>
                </c:pt>
                <c:pt idx="52">
                  <c:v>423.464</c:v>
                </c:pt>
                <c:pt idx="53">
                  <c:v>423.51299999999998</c:v>
                </c:pt>
                <c:pt idx="54">
                  <c:v>423.57</c:v>
                </c:pt>
                <c:pt idx="55">
                  <c:v>423.63799999999998</c:v>
                </c:pt>
                <c:pt idx="56">
                  <c:v>423.66199999999998</c:v>
                </c:pt>
                <c:pt idx="57">
                  <c:v>423.67700000000002</c:v>
                </c:pt>
                <c:pt idx="58">
                  <c:v>423.69200000000001</c:v>
                </c:pt>
                <c:pt idx="59">
                  <c:v>423.69499999999999</c:v>
                </c:pt>
                <c:pt idx="60">
                  <c:v>423.69200000000001</c:v>
                </c:pt>
                <c:pt idx="61">
                  <c:v>423.71100000000001</c:v>
                </c:pt>
                <c:pt idx="62">
                  <c:v>423.70499999999998</c:v>
                </c:pt>
                <c:pt idx="63">
                  <c:v>423.67700000000002</c:v>
                </c:pt>
                <c:pt idx="64">
                  <c:v>423.68299999999999</c:v>
                </c:pt>
                <c:pt idx="65">
                  <c:v>423.69499999999999</c:v>
                </c:pt>
                <c:pt idx="66">
                  <c:v>423.702</c:v>
                </c:pt>
                <c:pt idx="67">
                  <c:v>423.70800000000003</c:v>
                </c:pt>
                <c:pt idx="68">
                  <c:v>423.68599999999998</c:v>
                </c:pt>
                <c:pt idx="69">
                  <c:v>423.69200000000001</c:v>
                </c:pt>
                <c:pt idx="70">
                  <c:v>423.68</c:v>
                </c:pt>
                <c:pt idx="71">
                  <c:v>423.66800000000001</c:v>
                </c:pt>
                <c:pt idx="72">
                  <c:v>423.66500000000002</c:v>
                </c:pt>
                <c:pt idx="73">
                  <c:v>423.66800000000001</c:v>
                </c:pt>
                <c:pt idx="74">
                  <c:v>423.65300000000002</c:v>
                </c:pt>
                <c:pt idx="75">
                  <c:v>423.64100000000002</c:v>
                </c:pt>
                <c:pt idx="76">
                  <c:v>423.64699999999999</c:v>
                </c:pt>
                <c:pt idx="77">
                  <c:v>423.61900000000003</c:v>
                </c:pt>
                <c:pt idx="78">
                  <c:v>423.61900000000003</c:v>
                </c:pt>
                <c:pt idx="79">
                  <c:v>423.61</c:v>
                </c:pt>
                <c:pt idx="80">
                  <c:v>423.55799999999999</c:v>
                </c:pt>
                <c:pt idx="81">
                  <c:v>423.55500000000001</c:v>
                </c:pt>
                <c:pt idx="82">
                  <c:v>423.54899999999998</c:v>
                </c:pt>
                <c:pt idx="83">
                  <c:v>423.53699999999998</c:v>
                </c:pt>
                <c:pt idx="84">
                  <c:v>423.52800000000002</c:v>
                </c:pt>
                <c:pt idx="85">
                  <c:v>423.53399999999999</c:v>
                </c:pt>
                <c:pt idx="86">
                  <c:v>423.52199999999999</c:v>
                </c:pt>
                <c:pt idx="87">
                  <c:v>423.51</c:v>
                </c:pt>
                <c:pt idx="88">
                  <c:v>423.5</c:v>
                </c:pt>
                <c:pt idx="89">
                  <c:v>423.58600000000001</c:v>
                </c:pt>
                <c:pt idx="90">
                  <c:v>423.589</c:v>
                </c:pt>
                <c:pt idx="91">
                  <c:v>423.60399999999998</c:v>
                </c:pt>
                <c:pt idx="92">
                  <c:v>423.61900000000003</c:v>
                </c:pt>
                <c:pt idx="93">
                  <c:v>423.63400000000001</c:v>
                </c:pt>
                <c:pt idx="94">
                  <c:v>423.66800000000001</c:v>
                </c:pt>
                <c:pt idx="95">
                  <c:v>423.70499999999998</c:v>
                </c:pt>
                <c:pt idx="96">
                  <c:v>423.70800000000003</c:v>
                </c:pt>
                <c:pt idx="97">
                  <c:v>423.69200000000001</c:v>
                </c:pt>
                <c:pt idx="98">
                  <c:v>423.69499999999999</c:v>
                </c:pt>
                <c:pt idx="99">
                  <c:v>423.67099999999999</c:v>
                </c:pt>
                <c:pt idx="100">
                  <c:v>423.64100000000002</c:v>
                </c:pt>
                <c:pt idx="101">
                  <c:v>423.63400000000001</c:v>
                </c:pt>
                <c:pt idx="102">
                  <c:v>423.68599999999998</c:v>
                </c:pt>
                <c:pt idx="103">
                  <c:v>423.68299999999999</c:v>
                </c:pt>
                <c:pt idx="104">
                  <c:v>423.49700000000001</c:v>
                </c:pt>
                <c:pt idx="105">
                  <c:v>423.488</c:v>
                </c:pt>
                <c:pt idx="106">
                  <c:v>423.47300000000001</c:v>
                </c:pt>
                <c:pt idx="107">
                  <c:v>423.44900000000001</c:v>
                </c:pt>
                <c:pt idx="108">
                  <c:v>423.53300000000002</c:v>
                </c:pt>
                <c:pt idx="109">
                  <c:v>423.53399999999999</c:v>
                </c:pt>
                <c:pt idx="110">
                  <c:v>423.43900000000002</c:v>
                </c:pt>
                <c:pt idx="111">
                  <c:v>423.41899999999998</c:v>
                </c:pt>
                <c:pt idx="112">
                  <c:v>423.42200000000003</c:v>
                </c:pt>
                <c:pt idx="113">
                  <c:v>423.21899999999999</c:v>
                </c:pt>
                <c:pt idx="114">
                  <c:v>423.32</c:v>
                </c:pt>
                <c:pt idx="115">
                  <c:v>423.39</c:v>
                </c:pt>
                <c:pt idx="116">
                  <c:v>423.43</c:v>
                </c:pt>
                <c:pt idx="117">
                  <c:v>423.41</c:v>
                </c:pt>
                <c:pt idx="118">
                  <c:v>423.4</c:v>
                </c:pt>
                <c:pt idx="119">
                  <c:v>423.42</c:v>
                </c:pt>
                <c:pt idx="120">
                  <c:v>423.44</c:v>
                </c:pt>
                <c:pt idx="121">
                  <c:v>423.47</c:v>
                </c:pt>
                <c:pt idx="122">
                  <c:v>423.49</c:v>
                </c:pt>
                <c:pt idx="123">
                  <c:v>423.52</c:v>
                </c:pt>
                <c:pt idx="124">
                  <c:v>423.52699999999999</c:v>
                </c:pt>
                <c:pt idx="125">
                  <c:v>423.51600000000002</c:v>
                </c:pt>
                <c:pt idx="126">
                  <c:v>423.476</c:v>
                </c:pt>
                <c:pt idx="127">
                  <c:v>423.452</c:v>
                </c:pt>
                <c:pt idx="128">
                  <c:v>423.48500000000001</c:v>
                </c:pt>
                <c:pt idx="129">
                  <c:v>423.55500000000001</c:v>
                </c:pt>
                <c:pt idx="130">
                  <c:v>423.58100000000002</c:v>
                </c:pt>
                <c:pt idx="131">
                  <c:v>423.62200000000001</c:v>
                </c:pt>
                <c:pt idx="132">
                  <c:v>423.59800000000001</c:v>
                </c:pt>
                <c:pt idx="133">
                  <c:v>423.67099999999999</c:v>
                </c:pt>
                <c:pt idx="134" formatCode="0.000">
                  <c:v>423.69599999999997</c:v>
                </c:pt>
                <c:pt idx="135" formatCode="0.000">
                  <c:v>423.70499999999998</c:v>
                </c:pt>
                <c:pt idx="136" formatCode="0.000">
                  <c:v>423.66800000000001</c:v>
                </c:pt>
                <c:pt idx="137" formatCode="0.000">
                  <c:v>423.589</c:v>
                </c:pt>
                <c:pt idx="138" formatCode="0.000">
                  <c:v>423.61899999999997</c:v>
                </c:pt>
                <c:pt idx="139" formatCode="0.000">
                  <c:v>423.68700000000001</c:v>
                </c:pt>
                <c:pt idx="140" formatCode="0.000">
                  <c:v>423.61</c:v>
                </c:pt>
                <c:pt idx="141" formatCode="0.000">
                  <c:v>423.286</c:v>
                </c:pt>
                <c:pt idx="142" formatCode="0.000">
                  <c:v>423.26400000000001</c:v>
                </c:pt>
                <c:pt idx="143" formatCode="0.000">
                  <c:v>423.80099999999999</c:v>
                </c:pt>
                <c:pt idx="144" formatCode="0.000">
                  <c:v>423.74599999999998</c:v>
                </c:pt>
                <c:pt idx="145" formatCode="0.000">
                  <c:v>423.69599999999997</c:v>
                </c:pt>
                <c:pt idx="146" formatCode="0.000">
                  <c:v>423.61199999999997</c:v>
                </c:pt>
                <c:pt idx="147" formatCode="0.000">
                  <c:v>423.57051200000001</c:v>
                </c:pt>
                <c:pt idx="148" formatCode="0.000">
                  <c:v>423.55799999999999</c:v>
                </c:pt>
                <c:pt idx="149" formatCode="0.000">
                  <c:v>423.3</c:v>
                </c:pt>
                <c:pt idx="150" formatCode="0.000">
                  <c:v>423.23899999999998</c:v>
                </c:pt>
                <c:pt idx="151" formatCode="0.000">
                  <c:v>423.73199999999997</c:v>
                </c:pt>
                <c:pt idx="152" formatCode="0.000">
                  <c:v>423.74700000000001</c:v>
                </c:pt>
                <c:pt idx="153" formatCode="0.000">
                  <c:v>423.79199999999997</c:v>
                </c:pt>
                <c:pt idx="154" formatCode="0.000">
                  <c:v>423.846</c:v>
                </c:pt>
                <c:pt idx="155" formatCode="0.000">
                  <c:v>423.94099999999997</c:v>
                </c:pt>
                <c:pt idx="156" formatCode="0.000">
                  <c:v>423.56</c:v>
                </c:pt>
                <c:pt idx="157" formatCode="0.000">
                  <c:v>423.53</c:v>
                </c:pt>
                <c:pt idx="158" formatCode="0.000">
                  <c:v>423.512</c:v>
                </c:pt>
                <c:pt idx="159" formatCode="0.000">
                  <c:v>423.46199999999999</c:v>
                </c:pt>
                <c:pt idx="160" formatCode="0.000">
                  <c:v>423.43599999999998</c:v>
                </c:pt>
                <c:pt idx="161" formatCode="0.000">
                  <c:v>423.459</c:v>
                </c:pt>
                <c:pt idx="162" formatCode="0.000">
                  <c:v>423.47399999999999</c:v>
                </c:pt>
                <c:pt idx="163" formatCode="0.000">
                  <c:v>423.678</c:v>
                </c:pt>
                <c:pt idx="164" formatCode="0.000">
                  <c:v>423.63599999999997</c:v>
                </c:pt>
                <c:pt idx="165" formatCode="0.000">
                  <c:v>423.33499999999998</c:v>
                </c:pt>
                <c:pt idx="166" formatCode="0.000">
                  <c:v>423.50200000000001</c:v>
                </c:pt>
                <c:pt idx="167" formatCode="0.000">
                  <c:v>423.49099999999999</c:v>
                </c:pt>
                <c:pt idx="168" formatCode="0.000">
                  <c:v>423.464</c:v>
                </c:pt>
                <c:pt idx="169" formatCode="0.000">
                  <c:v>423.41899999999998</c:v>
                </c:pt>
                <c:pt idx="170" formatCode="0.000">
                  <c:v>423.40300000000002</c:v>
                </c:pt>
                <c:pt idx="171" formatCode="0.000">
                  <c:v>423.60899999999998</c:v>
                </c:pt>
                <c:pt idx="172" formatCode="0.000">
                  <c:v>423.76</c:v>
                </c:pt>
                <c:pt idx="173" formatCode="0.000">
                  <c:v>423.88200000000001</c:v>
                </c:pt>
                <c:pt idx="174" formatCode="0.000">
                  <c:v>423.90899999999999</c:v>
                </c:pt>
                <c:pt idx="175" formatCode="0.000">
                  <c:v>423.87700000000001</c:v>
                </c:pt>
                <c:pt idx="176" formatCode="0.000">
                  <c:v>423.75299999999999</c:v>
                </c:pt>
                <c:pt idx="177" formatCode="0.000">
                  <c:v>423.84499999999997</c:v>
                </c:pt>
                <c:pt idx="178" formatCode="0.000">
                  <c:v>423.78800000000001</c:v>
                </c:pt>
                <c:pt idx="179" formatCode="0.000">
                  <c:v>423.72199999999998</c:v>
                </c:pt>
                <c:pt idx="180" formatCode="0.000">
                  <c:v>423.72924657116732</c:v>
                </c:pt>
                <c:pt idx="181" formatCode="0.000">
                  <c:v>423.66219384334045</c:v>
                </c:pt>
                <c:pt idx="182" formatCode="0.000">
                  <c:v>423.65305028954589</c:v>
                </c:pt>
                <c:pt idx="183" formatCode="0.000">
                  <c:v>423.67438524839986</c:v>
                </c:pt>
                <c:pt idx="184" formatCode="0.000">
                  <c:v>423.65305028954589</c:v>
                </c:pt>
                <c:pt idx="185" formatCode="0.000">
                  <c:v>423.69572020725388</c:v>
                </c:pt>
                <c:pt idx="186" formatCode="0.000">
                  <c:v>423.60123681804328</c:v>
                </c:pt>
                <c:pt idx="187" formatCode="0.000">
                  <c:v>423.57099999999997</c:v>
                </c:pt>
                <c:pt idx="188" formatCode="0.000">
                  <c:v>423.589</c:v>
                </c:pt>
                <c:pt idx="189" formatCode="0.000">
                  <c:v>423.57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9072"/>
        <c:axId val="57379648"/>
      </c:scatterChart>
      <c:valAx>
        <c:axId val="57379072"/>
        <c:scaling>
          <c:orientation val="minMax"/>
          <c:max val="36161"/>
          <c:min val="3543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79648"/>
        <c:crosses val="autoZero"/>
        <c:crossBetween val="midCat"/>
        <c:majorUnit val="366"/>
      </c:valAx>
      <c:valAx>
        <c:axId val="57379648"/>
        <c:scaling>
          <c:orientation val="minMax"/>
          <c:max val="424"/>
          <c:min val="4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3230012630673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79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918 Water Elevation</a:t>
            </a:r>
          </a:p>
        </c:rich>
      </c:tx>
      <c:layout>
        <c:manualLayout>
          <c:xMode val="edge"/>
          <c:yMode val="edge"/>
          <c:x val="0.34532449630846507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9861899219452"/>
          <c:y val="0.1157556270096463"/>
          <c:w val="0.79616493406431277"/>
          <c:h val="0.7845659163987138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levels'!$B$1085:$B$1273</c:f>
              <c:numCache>
                <c:formatCode>mm/dd/yy</c:formatCode>
                <c:ptCount val="189"/>
                <c:pt idx="0">
                  <c:v>30461</c:v>
                </c:pt>
                <c:pt idx="1">
                  <c:v>30464</c:v>
                </c:pt>
                <c:pt idx="2">
                  <c:v>30467</c:v>
                </c:pt>
                <c:pt idx="3">
                  <c:v>30468</c:v>
                </c:pt>
                <c:pt idx="4">
                  <c:v>30470</c:v>
                </c:pt>
                <c:pt idx="5">
                  <c:v>30474</c:v>
                </c:pt>
                <c:pt idx="6">
                  <c:v>30477</c:v>
                </c:pt>
                <c:pt idx="7">
                  <c:v>30481</c:v>
                </c:pt>
                <c:pt idx="8">
                  <c:v>30484</c:v>
                </c:pt>
                <c:pt idx="9">
                  <c:v>30488</c:v>
                </c:pt>
                <c:pt idx="10">
                  <c:v>30490</c:v>
                </c:pt>
                <c:pt idx="11">
                  <c:v>30494</c:v>
                </c:pt>
                <c:pt idx="12">
                  <c:v>30499</c:v>
                </c:pt>
                <c:pt idx="13">
                  <c:v>30503</c:v>
                </c:pt>
                <c:pt idx="14">
                  <c:v>30508</c:v>
                </c:pt>
                <c:pt idx="15">
                  <c:v>30510</c:v>
                </c:pt>
                <c:pt idx="16">
                  <c:v>30516</c:v>
                </c:pt>
                <c:pt idx="17">
                  <c:v>30519</c:v>
                </c:pt>
                <c:pt idx="18">
                  <c:v>30523</c:v>
                </c:pt>
                <c:pt idx="19">
                  <c:v>30529</c:v>
                </c:pt>
                <c:pt idx="20">
                  <c:v>30536</c:v>
                </c:pt>
                <c:pt idx="21">
                  <c:v>30562</c:v>
                </c:pt>
                <c:pt idx="22">
                  <c:v>30595</c:v>
                </c:pt>
                <c:pt idx="23">
                  <c:v>30601</c:v>
                </c:pt>
                <c:pt idx="24">
                  <c:v>30606</c:v>
                </c:pt>
                <c:pt idx="25">
                  <c:v>30610</c:v>
                </c:pt>
                <c:pt idx="26">
                  <c:v>30627</c:v>
                </c:pt>
                <c:pt idx="27">
                  <c:v>30633</c:v>
                </c:pt>
                <c:pt idx="28">
                  <c:v>30714</c:v>
                </c:pt>
                <c:pt idx="29">
                  <c:v>30715</c:v>
                </c:pt>
                <c:pt idx="30">
                  <c:v>30731</c:v>
                </c:pt>
                <c:pt idx="31">
                  <c:v>30734</c:v>
                </c:pt>
                <c:pt idx="32">
                  <c:v>30739</c:v>
                </c:pt>
                <c:pt idx="33">
                  <c:v>30778</c:v>
                </c:pt>
                <c:pt idx="34">
                  <c:v>30785</c:v>
                </c:pt>
                <c:pt idx="35">
                  <c:v>30799</c:v>
                </c:pt>
                <c:pt idx="36">
                  <c:v>30806</c:v>
                </c:pt>
                <c:pt idx="37">
                  <c:v>30809</c:v>
                </c:pt>
                <c:pt idx="38">
                  <c:v>30830</c:v>
                </c:pt>
                <c:pt idx="39">
                  <c:v>30839</c:v>
                </c:pt>
                <c:pt idx="40">
                  <c:v>30848</c:v>
                </c:pt>
                <c:pt idx="41">
                  <c:v>30854</c:v>
                </c:pt>
                <c:pt idx="42">
                  <c:v>30881</c:v>
                </c:pt>
                <c:pt idx="43">
                  <c:v>30972</c:v>
                </c:pt>
                <c:pt idx="44">
                  <c:v>30979</c:v>
                </c:pt>
                <c:pt idx="45">
                  <c:v>30980</c:v>
                </c:pt>
                <c:pt idx="46">
                  <c:v>30986</c:v>
                </c:pt>
                <c:pt idx="47">
                  <c:v>30993</c:v>
                </c:pt>
                <c:pt idx="48">
                  <c:v>31001</c:v>
                </c:pt>
                <c:pt idx="49">
                  <c:v>31007</c:v>
                </c:pt>
                <c:pt idx="50">
                  <c:v>31016</c:v>
                </c:pt>
                <c:pt idx="51">
                  <c:v>31021</c:v>
                </c:pt>
                <c:pt idx="52">
                  <c:v>31029</c:v>
                </c:pt>
                <c:pt idx="53">
                  <c:v>31043</c:v>
                </c:pt>
                <c:pt idx="54">
                  <c:v>31148</c:v>
                </c:pt>
                <c:pt idx="55">
                  <c:v>31174</c:v>
                </c:pt>
                <c:pt idx="56">
                  <c:v>31204</c:v>
                </c:pt>
                <c:pt idx="57">
                  <c:v>31224</c:v>
                </c:pt>
                <c:pt idx="58">
                  <c:v>31272</c:v>
                </c:pt>
                <c:pt idx="59">
                  <c:v>31309</c:v>
                </c:pt>
                <c:pt idx="60">
                  <c:v>31437</c:v>
                </c:pt>
                <c:pt idx="61">
                  <c:v>31451</c:v>
                </c:pt>
                <c:pt idx="62">
                  <c:v>31458</c:v>
                </c:pt>
                <c:pt idx="63">
                  <c:v>31465</c:v>
                </c:pt>
                <c:pt idx="64">
                  <c:v>31473</c:v>
                </c:pt>
                <c:pt idx="65">
                  <c:v>31480</c:v>
                </c:pt>
                <c:pt idx="66">
                  <c:v>31487</c:v>
                </c:pt>
                <c:pt idx="67">
                  <c:v>31493</c:v>
                </c:pt>
                <c:pt idx="68">
                  <c:v>31500</c:v>
                </c:pt>
                <c:pt idx="69">
                  <c:v>31507</c:v>
                </c:pt>
                <c:pt idx="70">
                  <c:v>31516</c:v>
                </c:pt>
                <c:pt idx="71">
                  <c:v>31522</c:v>
                </c:pt>
                <c:pt idx="72">
                  <c:v>31529</c:v>
                </c:pt>
                <c:pt idx="73">
                  <c:v>31537</c:v>
                </c:pt>
                <c:pt idx="74">
                  <c:v>31543</c:v>
                </c:pt>
                <c:pt idx="75">
                  <c:v>31566</c:v>
                </c:pt>
                <c:pt idx="76">
                  <c:v>31578</c:v>
                </c:pt>
                <c:pt idx="77">
                  <c:v>31581</c:v>
                </c:pt>
                <c:pt idx="78">
                  <c:v>31592</c:v>
                </c:pt>
                <c:pt idx="79">
                  <c:v>31602</c:v>
                </c:pt>
                <c:pt idx="80">
                  <c:v>31719</c:v>
                </c:pt>
                <c:pt idx="81">
                  <c:v>31760</c:v>
                </c:pt>
                <c:pt idx="82">
                  <c:v>31916</c:v>
                </c:pt>
                <c:pt idx="83">
                  <c:v>31973</c:v>
                </c:pt>
                <c:pt idx="84">
                  <c:v>32060</c:v>
                </c:pt>
                <c:pt idx="85">
                  <c:v>32066</c:v>
                </c:pt>
                <c:pt idx="86">
                  <c:v>32108</c:v>
                </c:pt>
                <c:pt idx="87">
                  <c:v>32159</c:v>
                </c:pt>
                <c:pt idx="88">
                  <c:v>32230</c:v>
                </c:pt>
                <c:pt idx="89">
                  <c:v>32235</c:v>
                </c:pt>
                <c:pt idx="90">
                  <c:v>32242</c:v>
                </c:pt>
                <c:pt idx="91">
                  <c:v>32294</c:v>
                </c:pt>
                <c:pt idx="92">
                  <c:v>32343</c:v>
                </c:pt>
                <c:pt idx="93">
                  <c:v>32353</c:v>
                </c:pt>
                <c:pt idx="94">
                  <c:v>32402</c:v>
                </c:pt>
                <c:pt idx="95">
                  <c:v>32408</c:v>
                </c:pt>
                <c:pt idx="96">
                  <c:v>32448</c:v>
                </c:pt>
                <c:pt idx="97">
                  <c:v>32523</c:v>
                </c:pt>
                <c:pt idx="98">
                  <c:v>32600</c:v>
                </c:pt>
                <c:pt idx="99">
                  <c:v>32765</c:v>
                </c:pt>
                <c:pt idx="100">
                  <c:v>33326</c:v>
                </c:pt>
                <c:pt idx="101">
                  <c:v>33686</c:v>
                </c:pt>
                <c:pt idx="102">
                  <c:v>33688</c:v>
                </c:pt>
                <c:pt idx="103">
                  <c:v>33690</c:v>
                </c:pt>
                <c:pt idx="104">
                  <c:v>33693</c:v>
                </c:pt>
                <c:pt idx="105">
                  <c:v>33695</c:v>
                </c:pt>
                <c:pt idx="106">
                  <c:v>33699</c:v>
                </c:pt>
                <c:pt idx="107">
                  <c:v>33700</c:v>
                </c:pt>
                <c:pt idx="108">
                  <c:v>33702</c:v>
                </c:pt>
                <c:pt idx="109">
                  <c:v>33707</c:v>
                </c:pt>
                <c:pt idx="110">
                  <c:v>33709</c:v>
                </c:pt>
                <c:pt idx="111">
                  <c:v>33711</c:v>
                </c:pt>
                <c:pt idx="112">
                  <c:v>33714</c:v>
                </c:pt>
                <c:pt idx="113">
                  <c:v>33716</c:v>
                </c:pt>
                <c:pt idx="114">
                  <c:v>33718</c:v>
                </c:pt>
                <c:pt idx="115">
                  <c:v>33771</c:v>
                </c:pt>
                <c:pt idx="116">
                  <c:v>34026</c:v>
                </c:pt>
                <c:pt idx="117">
                  <c:v>34033</c:v>
                </c:pt>
                <c:pt idx="118">
                  <c:v>34058</c:v>
                </c:pt>
                <c:pt idx="119">
                  <c:v>34065</c:v>
                </c:pt>
                <c:pt idx="120">
                  <c:v>34086</c:v>
                </c:pt>
                <c:pt idx="121">
                  <c:v>34100</c:v>
                </c:pt>
                <c:pt idx="122">
                  <c:v>34110</c:v>
                </c:pt>
                <c:pt idx="123">
                  <c:v>34117</c:v>
                </c:pt>
                <c:pt idx="124">
                  <c:v>34129</c:v>
                </c:pt>
                <c:pt idx="125">
                  <c:v>34151</c:v>
                </c:pt>
                <c:pt idx="126">
                  <c:v>34310</c:v>
                </c:pt>
                <c:pt idx="127">
                  <c:v>34341</c:v>
                </c:pt>
                <c:pt idx="128">
                  <c:v>34438</c:v>
                </c:pt>
                <c:pt idx="129">
                  <c:v>34488</c:v>
                </c:pt>
                <c:pt idx="130">
                  <c:v>34522</c:v>
                </c:pt>
                <c:pt idx="131">
                  <c:v>34561</c:v>
                </c:pt>
                <c:pt idx="132">
                  <c:v>34589</c:v>
                </c:pt>
                <c:pt idx="133">
                  <c:v>34611</c:v>
                </c:pt>
                <c:pt idx="134">
                  <c:v>34676</c:v>
                </c:pt>
                <c:pt idx="135">
                  <c:v>34702</c:v>
                </c:pt>
                <c:pt idx="136">
                  <c:v>34859</c:v>
                </c:pt>
                <c:pt idx="137">
                  <c:v>35025</c:v>
                </c:pt>
                <c:pt idx="138">
                  <c:v>35101</c:v>
                </c:pt>
                <c:pt idx="139">
                  <c:v>35240</c:v>
                </c:pt>
                <c:pt idx="140">
                  <c:v>35311</c:v>
                </c:pt>
                <c:pt idx="141">
                  <c:v>36300</c:v>
                </c:pt>
                <c:pt idx="142">
                  <c:v>36328</c:v>
                </c:pt>
                <c:pt idx="143">
                  <c:v>36371</c:v>
                </c:pt>
                <c:pt idx="144">
                  <c:v>36395</c:v>
                </c:pt>
                <c:pt idx="145">
                  <c:v>36427</c:v>
                </c:pt>
                <c:pt idx="146">
                  <c:v>36458</c:v>
                </c:pt>
                <c:pt idx="147">
                  <c:v>36486</c:v>
                </c:pt>
                <c:pt idx="148">
                  <c:v>36521</c:v>
                </c:pt>
                <c:pt idx="149">
                  <c:v>36553</c:v>
                </c:pt>
                <c:pt idx="150">
                  <c:v>36587</c:v>
                </c:pt>
                <c:pt idx="151">
                  <c:v>36612</c:v>
                </c:pt>
                <c:pt idx="152">
                  <c:v>36640</c:v>
                </c:pt>
                <c:pt idx="153">
                  <c:v>36669</c:v>
                </c:pt>
                <c:pt idx="154">
                  <c:v>36706</c:v>
                </c:pt>
                <c:pt idx="155">
                  <c:v>36732</c:v>
                </c:pt>
                <c:pt idx="156">
                  <c:v>36760</c:v>
                </c:pt>
                <c:pt idx="157">
                  <c:v>36787</c:v>
                </c:pt>
                <c:pt idx="158">
                  <c:v>36822</c:v>
                </c:pt>
                <c:pt idx="159">
                  <c:v>36859</c:v>
                </c:pt>
                <c:pt idx="160">
                  <c:v>36888</c:v>
                </c:pt>
                <c:pt idx="161">
                  <c:v>36914</c:v>
                </c:pt>
                <c:pt idx="162">
                  <c:v>36941</c:v>
                </c:pt>
                <c:pt idx="163">
                  <c:v>36965</c:v>
                </c:pt>
                <c:pt idx="164">
                  <c:v>37011</c:v>
                </c:pt>
                <c:pt idx="165">
                  <c:v>37041</c:v>
                </c:pt>
                <c:pt idx="166">
                  <c:v>37063</c:v>
                </c:pt>
                <c:pt idx="167">
                  <c:v>37098</c:v>
                </c:pt>
                <c:pt idx="168">
                  <c:v>37130</c:v>
                </c:pt>
                <c:pt idx="169">
                  <c:v>37159</c:v>
                </c:pt>
                <c:pt idx="170">
                  <c:v>37193</c:v>
                </c:pt>
                <c:pt idx="171">
                  <c:v>37223</c:v>
                </c:pt>
                <c:pt idx="172">
                  <c:v>37244</c:v>
                </c:pt>
                <c:pt idx="173">
                  <c:v>37281</c:v>
                </c:pt>
                <c:pt idx="174">
                  <c:v>37314</c:v>
                </c:pt>
                <c:pt idx="175">
                  <c:v>37337</c:v>
                </c:pt>
                <c:pt idx="176">
                  <c:v>37375</c:v>
                </c:pt>
                <c:pt idx="177">
                  <c:v>37398</c:v>
                </c:pt>
                <c:pt idx="178">
                  <c:v>37433</c:v>
                </c:pt>
                <c:pt idx="179">
                  <c:v>37459</c:v>
                </c:pt>
                <c:pt idx="180">
                  <c:v>37494</c:v>
                </c:pt>
                <c:pt idx="181">
                  <c:v>37524</c:v>
                </c:pt>
                <c:pt idx="182">
                  <c:v>37546</c:v>
                </c:pt>
                <c:pt idx="183">
                  <c:v>37581</c:v>
                </c:pt>
                <c:pt idx="184">
                  <c:v>37595</c:v>
                </c:pt>
                <c:pt idx="185">
                  <c:v>37610</c:v>
                </c:pt>
                <c:pt idx="186">
                  <c:v>37651</c:v>
                </c:pt>
                <c:pt idx="187">
                  <c:v>37679</c:v>
                </c:pt>
                <c:pt idx="188">
                  <c:v>37705</c:v>
                </c:pt>
              </c:numCache>
            </c:numRef>
          </c:xVal>
          <c:yVal>
            <c:numRef>
              <c:f>'"900" wells'' water levels'!$L$1085:$L$1273</c:f>
              <c:numCache>
                <c:formatCode>General</c:formatCode>
                <c:ptCount val="189"/>
                <c:pt idx="0">
                  <c:v>423.55200000000002</c:v>
                </c:pt>
                <c:pt idx="1">
                  <c:v>423.58499999999998</c:v>
                </c:pt>
                <c:pt idx="2">
                  <c:v>423.55200000000002</c:v>
                </c:pt>
                <c:pt idx="3">
                  <c:v>423.56700000000001</c:v>
                </c:pt>
                <c:pt idx="4">
                  <c:v>423.57600000000002</c:v>
                </c:pt>
                <c:pt idx="5">
                  <c:v>423.57600000000002</c:v>
                </c:pt>
                <c:pt idx="6">
                  <c:v>423.57600000000002</c:v>
                </c:pt>
                <c:pt idx="7">
                  <c:v>423.57600000000002</c:v>
                </c:pt>
                <c:pt idx="8">
                  <c:v>423.58499999999998</c:v>
                </c:pt>
                <c:pt idx="9">
                  <c:v>423.58499999999998</c:v>
                </c:pt>
                <c:pt idx="10">
                  <c:v>423.59399999999999</c:v>
                </c:pt>
                <c:pt idx="11">
                  <c:v>423.61</c:v>
                </c:pt>
                <c:pt idx="12">
                  <c:v>423.64</c:v>
                </c:pt>
                <c:pt idx="13">
                  <c:v>423.64600000000002</c:v>
                </c:pt>
                <c:pt idx="14">
                  <c:v>423.65899999999999</c:v>
                </c:pt>
                <c:pt idx="15">
                  <c:v>423.67099999999999</c:v>
                </c:pt>
                <c:pt idx="16">
                  <c:v>423.67099999999999</c:v>
                </c:pt>
                <c:pt idx="17">
                  <c:v>423.67099999999999</c:v>
                </c:pt>
                <c:pt idx="18">
                  <c:v>423.67099999999999</c:v>
                </c:pt>
                <c:pt idx="19">
                  <c:v>423.65499999999997</c:v>
                </c:pt>
                <c:pt idx="20">
                  <c:v>423.637</c:v>
                </c:pt>
                <c:pt idx="21">
                  <c:v>423.61900000000003</c:v>
                </c:pt>
                <c:pt idx="22">
                  <c:v>423.60700000000003</c:v>
                </c:pt>
                <c:pt idx="23">
                  <c:v>423.63400000000001</c:v>
                </c:pt>
                <c:pt idx="24">
                  <c:v>423.60700000000003</c:v>
                </c:pt>
                <c:pt idx="25">
                  <c:v>423.62200000000001</c:v>
                </c:pt>
                <c:pt idx="26">
                  <c:v>423.65800000000002</c:v>
                </c:pt>
                <c:pt idx="27">
                  <c:v>423.67099999999999</c:v>
                </c:pt>
                <c:pt idx="28">
                  <c:v>423.49400000000003</c:v>
                </c:pt>
                <c:pt idx="29">
                  <c:v>423.58</c:v>
                </c:pt>
                <c:pt idx="30">
                  <c:v>423.48500000000001</c:v>
                </c:pt>
                <c:pt idx="31">
                  <c:v>423.53100000000001</c:v>
                </c:pt>
                <c:pt idx="32">
                  <c:v>423.50299999999999</c:v>
                </c:pt>
                <c:pt idx="33">
                  <c:v>423.45499999999998</c:v>
                </c:pt>
                <c:pt idx="34">
                  <c:v>423.51900000000001</c:v>
                </c:pt>
                <c:pt idx="35">
                  <c:v>423.54300000000001</c:v>
                </c:pt>
                <c:pt idx="36">
                  <c:v>423.58</c:v>
                </c:pt>
                <c:pt idx="37">
                  <c:v>423.63799999999998</c:v>
                </c:pt>
                <c:pt idx="38">
                  <c:v>423.59500000000003</c:v>
                </c:pt>
                <c:pt idx="39">
                  <c:v>423.59500000000003</c:v>
                </c:pt>
                <c:pt idx="40">
                  <c:v>423.66800000000001</c:v>
                </c:pt>
                <c:pt idx="41">
                  <c:v>423.738</c:v>
                </c:pt>
                <c:pt idx="42">
                  <c:v>423.75900000000001</c:v>
                </c:pt>
                <c:pt idx="43">
                  <c:v>423.56400000000002</c:v>
                </c:pt>
                <c:pt idx="44">
                  <c:v>423.60700000000003</c:v>
                </c:pt>
                <c:pt idx="45">
                  <c:v>423.57600000000002</c:v>
                </c:pt>
                <c:pt idx="46">
                  <c:v>423.63099999999997</c:v>
                </c:pt>
                <c:pt idx="47">
                  <c:v>423.66800000000001</c:v>
                </c:pt>
                <c:pt idx="48">
                  <c:v>423.66800000000001</c:v>
                </c:pt>
                <c:pt idx="49">
                  <c:v>423.65499999999997</c:v>
                </c:pt>
                <c:pt idx="50">
                  <c:v>423.64400000000001</c:v>
                </c:pt>
                <c:pt idx="51">
                  <c:v>423.62799999999999</c:v>
                </c:pt>
                <c:pt idx="52">
                  <c:v>423.61599999999999</c:v>
                </c:pt>
                <c:pt idx="53">
                  <c:v>423.61</c:v>
                </c:pt>
                <c:pt idx="54">
                  <c:v>423.53300000000002</c:v>
                </c:pt>
                <c:pt idx="55">
                  <c:v>423.63799999999998</c:v>
                </c:pt>
                <c:pt idx="56">
                  <c:v>423.61599999999999</c:v>
                </c:pt>
                <c:pt idx="57">
                  <c:v>423.78</c:v>
                </c:pt>
                <c:pt idx="58">
                  <c:v>423.786</c:v>
                </c:pt>
                <c:pt idx="59">
                  <c:v>423.774</c:v>
                </c:pt>
                <c:pt idx="60">
                  <c:v>423.64699999999999</c:v>
                </c:pt>
                <c:pt idx="61">
                  <c:v>423.72899999999998</c:v>
                </c:pt>
                <c:pt idx="62">
                  <c:v>423.63099999999997</c:v>
                </c:pt>
                <c:pt idx="63">
                  <c:v>423.61900000000003</c:v>
                </c:pt>
                <c:pt idx="64">
                  <c:v>423.60700000000003</c:v>
                </c:pt>
                <c:pt idx="65">
                  <c:v>423.43299999999999</c:v>
                </c:pt>
                <c:pt idx="66">
                  <c:v>423.60399999999998</c:v>
                </c:pt>
                <c:pt idx="67">
                  <c:v>423.59199999999998</c:v>
                </c:pt>
                <c:pt idx="68">
                  <c:v>423.63799999999998</c:v>
                </c:pt>
                <c:pt idx="69">
                  <c:v>423.65600000000001</c:v>
                </c:pt>
                <c:pt idx="70">
                  <c:v>423.68</c:v>
                </c:pt>
                <c:pt idx="71">
                  <c:v>423.69799999999998</c:v>
                </c:pt>
                <c:pt idx="72">
                  <c:v>423.69799999999998</c:v>
                </c:pt>
                <c:pt idx="73">
                  <c:v>423.73200000000003</c:v>
                </c:pt>
                <c:pt idx="74">
                  <c:v>423.75</c:v>
                </c:pt>
                <c:pt idx="75">
                  <c:v>423.56700000000001</c:v>
                </c:pt>
                <c:pt idx="76">
                  <c:v>423.762</c:v>
                </c:pt>
                <c:pt idx="77">
                  <c:v>423.74400000000003</c:v>
                </c:pt>
                <c:pt idx="78">
                  <c:v>423.77499999999998</c:v>
                </c:pt>
                <c:pt idx="79">
                  <c:v>423.74700000000001</c:v>
                </c:pt>
                <c:pt idx="80">
                  <c:v>423.55799999999999</c:v>
                </c:pt>
                <c:pt idx="81">
                  <c:v>423.55500000000001</c:v>
                </c:pt>
                <c:pt idx="82">
                  <c:v>423.51799999999997</c:v>
                </c:pt>
                <c:pt idx="83">
                  <c:v>423.88099999999997</c:v>
                </c:pt>
                <c:pt idx="84">
                  <c:v>423.54599999999999</c:v>
                </c:pt>
                <c:pt idx="85">
                  <c:v>423.54599999999999</c:v>
                </c:pt>
                <c:pt idx="86">
                  <c:v>423.50599999999997</c:v>
                </c:pt>
                <c:pt idx="87">
                  <c:v>423.86599999999999</c:v>
                </c:pt>
                <c:pt idx="88">
                  <c:v>423.536</c:v>
                </c:pt>
                <c:pt idx="89">
                  <c:v>423.54</c:v>
                </c:pt>
                <c:pt idx="90">
                  <c:v>423.62200000000001</c:v>
                </c:pt>
                <c:pt idx="91">
                  <c:v>423.62799999999999</c:v>
                </c:pt>
                <c:pt idx="92">
                  <c:v>423.58499999999998</c:v>
                </c:pt>
                <c:pt idx="93">
                  <c:v>423.44499999999999</c:v>
                </c:pt>
                <c:pt idx="94">
                  <c:v>423.48500000000001</c:v>
                </c:pt>
                <c:pt idx="95">
                  <c:v>423.48500000000001</c:v>
                </c:pt>
                <c:pt idx="96">
                  <c:v>423.45100000000002</c:v>
                </c:pt>
                <c:pt idx="97">
                  <c:v>423.45100000000002</c:v>
                </c:pt>
                <c:pt idx="98">
                  <c:v>423.54</c:v>
                </c:pt>
                <c:pt idx="99">
                  <c:v>423.50299999999999</c:v>
                </c:pt>
                <c:pt idx="100">
                  <c:v>423.24099999999999</c:v>
                </c:pt>
                <c:pt idx="101">
                  <c:v>423.33</c:v>
                </c:pt>
                <c:pt idx="102">
                  <c:v>423.33</c:v>
                </c:pt>
                <c:pt idx="103">
                  <c:v>423.34</c:v>
                </c:pt>
                <c:pt idx="104">
                  <c:v>423.34</c:v>
                </c:pt>
                <c:pt idx="105">
                  <c:v>423.34</c:v>
                </c:pt>
                <c:pt idx="106">
                  <c:v>423.34</c:v>
                </c:pt>
                <c:pt idx="107">
                  <c:v>423.34</c:v>
                </c:pt>
                <c:pt idx="108">
                  <c:v>423.34</c:v>
                </c:pt>
                <c:pt idx="109">
                  <c:v>423.34</c:v>
                </c:pt>
                <c:pt idx="110">
                  <c:v>423.35</c:v>
                </c:pt>
                <c:pt idx="111">
                  <c:v>423.35</c:v>
                </c:pt>
                <c:pt idx="112">
                  <c:v>423.35</c:v>
                </c:pt>
                <c:pt idx="113">
                  <c:v>423.36</c:v>
                </c:pt>
                <c:pt idx="114">
                  <c:v>423.36</c:v>
                </c:pt>
                <c:pt idx="115">
                  <c:v>423.22</c:v>
                </c:pt>
                <c:pt idx="116">
                  <c:v>423.45</c:v>
                </c:pt>
                <c:pt idx="117">
                  <c:v>423.44</c:v>
                </c:pt>
                <c:pt idx="118">
                  <c:v>423.44</c:v>
                </c:pt>
                <c:pt idx="119">
                  <c:v>423.46</c:v>
                </c:pt>
                <c:pt idx="120">
                  <c:v>423.51</c:v>
                </c:pt>
                <c:pt idx="121">
                  <c:v>423.54</c:v>
                </c:pt>
                <c:pt idx="122">
                  <c:v>423.52</c:v>
                </c:pt>
                <c:pt idx="123">
                  <c:v>423.52</c:v>
                </c:pt>
                <c:pt idx="124">
                  <c:v>423.52</c:v>
                </c:pt>
                <c:pt idx="125">
                  <c:v>423.54</c:v>
                </c:pt>
                <c:pt idx="126">
                  <c:v>423.55900000000003</c:v>
                </c:pt>
                <c:pt idx="127">
                  <c:v>423.52499999999998</c:v>
                </c:pt>
                <c:pt idx="128">
                  <c:v>423.61399999999998</c:v>
                </c:pt>
                <c:pt idx="129">
                  <c:v>423.55900000000003</c:v>
                </c:pt>
                <c:pt idx="130">
                  <c:v>423.57100000000003</c:v>
                </c:pt>
                <c:pt idx="131">
                  <c:v>423.524</c:v>
                </c:pt>
                <c:pt idx="132">
                  <c:v>423.60500000000002</c:v>
                </c:pt>
                <c:pt idx="133">
                  <c:v>423.65</c:v>
                </c:pt>
                <c:pt idx="134">
                  <c:v>423.69299999999998</c:v>
                </c:pt>
                <c:pt idx="135">
                  <c:v>423.67</c:v>
                </c:pt>
                <c:pt idx="136" formatCode="0.000">
                  <c:v>423.69600000000003</c:v>
                </c:pt>
                <c:pt idx="137" formatCode="0.000">
                  <c:v>423.66500000000002</c:v>
                </c:pt>
                <c:pt idx="138" formatCode="0.000">
                  <c:v>423.32100000000003</c:v>
                </c:pt>
                <c:pt idx="139" formatCode="0.000">
                  <c:v>423.80799999999999</c:v>
                </c:pt>
                <c:pt idx="140" formatCode="0.000">
                  <c:v>423.64985248399881</c:v>
                </c:pt>
                <c:pt idx="141" formatCode="0.000">
                  <c:v>423.68900000000002</c:v>
                </c:pt>
                <c:pt idx="142" formatCode="0.000">
                  <c:v>423.83500000000004</c:v>
                </c:pt>
                <c:pt idx="143" formatCode="0.000">
                  <c:v>423.93299999999999</c:v>
                </c:pt>
                <c:pt idx="144" formatCode="0.000">
                  <c:v>423.96300000000002</c:v>
                </c:pt>
                <c:pt idx="145" formatCode="0.000">
                  <c:v>424</c:v>
                </c:pt>
                <c:pt idx="146" formatCode="0.000">
                  <c:v>423.92415909783603</c:v>
                </c:pt>
                <c:pt idx="147" formatCode="0.000">
                  <c:v>423.8540585187443</c:v>
                </c:pt>
                <c:pt idx="148" formatCode="0.000">
                  <c:v>423.78700579091742</c:v>
                </c:pt>
                <c:pt idx="149" formatCode="0.000">
                  <c:v>423.7290966168851</c:v>
                </c:pt>
                <c:pt idx="150" formatCode="0.000">
                  <c:v>423.67728314538249</c:v>
                </c:pt>
                <c:pt idx="151" formatCode="0.000">
                  <c:v>423.66509174032308</c:v>
                </c:pt>
                <c:pt idx="152" formatCode="0.000">
                  <c:v>423.65594818652852</c:v>
                </c:pt>
                <c:pt idx="153" formatCode="0.000">
                  <c:v>423.65899603779337</c:v>
                </c:pt>
                <c:pt idx="154" formatCode="0.000">
                  <c:v>423.64375678146905</c:v>
                </c:pt>
                <c:pt idx="155" formatCode="0.000">
                  <c:v>423.57060835111247</c:v>
                </c:pt>
                <c:pt idx="156" formatCode="0.000">
                  <c:v>423.54927339225844</c:v>
                </c:pt>
                <c:pt idx="157" formatCode="0.000">
                  <c:v>423.56146479731791</c:v>
                </c:pt>
                <c:pt idx="158" formatCode="0.000">
                  <c:v>423.57670405364217</c:v>
                </c:pt>
                <c:pt idx="159" formatCode="0.000">
                  <c:v>423.71995306309054</c:v>
                </c:pt>
                <c:pt idx="160" formatCode="0.000">
                  <c:v>423.77786223712286</c:v>
                </c:pt>
                <c:pt idx="161" formatCode="0.000">
                  <c:v>423.73824017067966</c:v>
                </c:pt>
                <c:pt idx="162" formatCode="0.000">
                  <c:v>423.69861810423652</c:v>
                </c:pt>
                <c:pt idx="163" formatCode="0.000">
                  <c:v>423.66813959158793</c:v>
                </c:pt>
                <c:pt idx="164" formatCode="0.000">
                  <c:v>423.74738372447428</c:v>
                </c:pt>
                <c:pt idx="165" formatCode="0.000">
                  <c:v>423.95463761048461</c:v>
                </c:pt>
                <c:pt idx="166" formatCode="0.000">
                  <c:v>424.10093447119783</c:v>
                </c:pt>
                <c:pt idx="167" formatCode="0.000">
                  <c:v>423.95768546174946</c:v>
                </c:pt>
                <c:pt idx="168" formatCode="0.000">
                  <c:v>423.87844132886318</c:v>
                </c:pt>
                <c:pt idx="169" formatCode="0.000">
                  <c:v>423.80529289850659</c:v>
                </c:pt>
                <c:pt idx="170" formatCode="0.000">
                  <c:v>423.75652727826883</c:v>
                </c:pt>
                <c:pt idx="171" formatCode="0.000">
                  <c:v>423.72604876562025</c:v>
                </c:pt>
                <c:pt idx="172" formatCode="0.000">
                  <c:v>423.70471380676622</c:v>
                </c:pt>
                <c:pt idx="173" formatCode="0.000">
                  <c:v>423.70776165803107</c:v>
                </c:pt>
                <c:pt idx="174" formatCode="0.000">
                  <c:v>423.65594818652852</c:v>
                </c:pt>
                <c:pt idx="175" formatCode="0.000">
                  <c:v>423.63461322767449</c:v>
                </c:pt>
                <c:pt idx="176" formatCode="0.000">
                  <c:v>423.60413471502591</c:v>
                </c:pt>
                <c:pt idx="177" formatCode="0.000">
                  <c:v>423.62851752514479</c:v>
                </c:pt>
                <c:pt idx="178" formatCode="0.000">
                  <c:v>423.66509174032308</c:v>
                </c:pt>
                <c:pt idx="179" formatCode="0.000">
                  <c:v>423.71385736056084</c:v>
                </c:pt>
                <c:pt idx="180" formatCode="0.000">
                  <c:v>423.73519231941481</c:v>
                </c:pt>
                <c:pt idx="181" formatCode="0.000">
                  <c:v>423.66204388905822</c:v>
                </c:pt>
                <c:pt idx="182" formatCode="0.000">
                  <c:v>423.60718256629076</c:v>
                </c:pt>
                <c:pt idx="183" formatCode="0.000">
                  <c:v>423.58889545870164</c:v>
                </c:pt>
                <c:pt idx="184" formatCode="0.000">
                  <c:v>423.58584760743679</c:v>
                </c:pt>
                <c:pt idx="185" formatCode="0.000">
                  <c:v>423.58584760743679</c:v>
                </c:pt>
                <c:pt idx="186" formatCode="0.000">
                  <c:v>423.57670405364217</c:v>
                </c:pt>
                <c:pt idx="187" formatCode="0.000">
                  <c:v>423.54622554099359</c:v>
                </c:pt>
                <c:pt idx="188" formatCode="0.000">
                  <c:v>423.48831636696133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83232"/>
        <c:axId val="70383808"/>
      </c:scatterChart>
      <c:valAx>
        <c:axId val="70383232"/>
        <c:scaling>
          <c:orientation val="minMax"/>
          <c:min val="3652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83808"/>
        <c:crosses val="autoZero"/>
        <c:crossBetween val="midCat"/>
        <c:majorUnit val="365"/>
        <c:minorUnit val="30.4"/>
      </c:valAx>
      <c:valAx>
        <c:axId val="70383808"/>
        <c:scaling>
          <c:orientation val="minMax"/>
          <c:min val="423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1990407673860911E-2"/>
              <c:y val="0.38906752411575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83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976 Water and Oil Elevations</a:t>
            </a:r>
          </a:p>
        </c:rich>
      </c:tx>
      <c:layout>
        <c:manualLayout>
          <c:xMode val="edge"/>
          <c:yMode val="edge"/>
          <c:x val="0.25526325987775017"/>
          <c:y val="3.4591134441528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3684210526316"/>
          <c:y val="0.11006323108057894"/>
          <c:w val="0.77368421052631575"/>
          <c:h val="0.76415329007373378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levels'!$B$3642:$B$3672</c:f>
              <c:numCache>
                <c:formatCode>mm/dd/yy</c:formatCode>
                <c:ptCount val="31"/>
                <c:pt idx="0">
                  <c:v>32829</c:v>
                </c:pt>
                <c:pt idx="1">
                  <c:v>32881</c:v>
                </c:pt>
                <c:pt idx="2">
                  <c:v>32930</c:v>
                </c:pt>
                <c:pt idx="3">
                  <c:v>33306</c:v>
                </c:pt>
                <c:pt idx="4">
                  <c:v>33326</c:v>
                </c:pt>
                <c:pt idx="5">
                  <c:v>33679</c:v>
                </c:pt>
                <c:pt idx="6">
                  <c:v>33784</c:v>
                </c:pt>
                <c:pt idx="7">
                  <c:v>34033</c:v>
                </c:pt>
                <c:pt idx="8">
                  <c:v>34044</c:v>
                </c:pt>
                <c:pt idx="9">
                  <c:v>34058</c:v>
                </c:pt>
                <c:pt idx="10">
                  <c:v>34065</c:v>
                </c:pt>
                <c:pt idx="11">
                  <c:v>34075</c:v>
                </c:pt>
                <c:pt idx="12">
                  <c:v>34086</c:v>
                </c:pt>
                <c:pt idx="13">
                  <c:v>34100</c:v>
                </c:pt>
                <c:pt idx="14">
                  <c:v>34110</c:v>
                </c:pt>
                <c:pt idx="15">
                  <c:v>34117</c:v>
                </c:pt>
                <c:pt idx="16">
                  <c:v>34129</c:v>
                </c:pt>
                <c:pt idx="17">
                  <c:v>34310</c:v>
                </c:pt>
                <c:pt idx="18">
                  <c:v>34341</c:v>
                </c:pt>
                <c:pt idx="19">
                  <c:v>34366</c:v>
                </c:pt>
                <c:pt idx="20">
                  <c:v>34402</c:v>
                </c:pt>
                <c:pt idx="21">
                  <c:v>34438</c:v>
                </c:pt>
                <c:pt idx="22">
                  <c:v>34488</c:v>
                </c:pt>
                <c:pt idx="23">
                  <c:v>34522</c:v>
                </c:pt>
                <c:pt idx="24">
                  <c:v>34589</c:v>
                </c:pt>
                <c:pt idx="25">
                  <c:v>34611</c:v>
                </c:pt>
                <c:pt idx="26">
                  <c:v>34648</c:v>
                </c:pt>
                <c:pt idx="27">
                  <c:v>34676</c:v>
                </c:pt>
                <c:pt idx="28">
                  <c:v>34702</c:v>
                </c:pt>
                <c:pt idx="29">
                  <c:v>34775</c:v>
                </c:pt>
                <c:pt idx="30">
                  <c:v>34817</c:v>
                </c:pt>
              </c:numCache>
            </c:numRef>
          </c:xVal>
          <c:yVal>
            <c:numRef>
              <c:f>'"900" wells'' water levels'!$L$3642:$L$3672</c:f>
              <c:numCache>
                <c:formatCode>General</c:formatCode>
                <c:ptCount val="31"/>
                <c:pt idx="0">
                  <c:v>423.63</c:v>
                </c:pt>
                <c:pt idx="1">
                  <c:v>423.65800000000002</c:v>
                </c:pt>
                <c:pt idx="2">
                  <c:v>423.63900000000001</c:v>
                </c:pt>
                <c:pt idx="3">
                  <c:v>423.53300000000002</c:v>
                </c:pt>
                <c:pt idx="4">
                  <c:v>423.86500000000001</c:v>
                </c:pt>
                <c:pt idx="5">
                  <c:v>422.32</c:v>
                </c:pt>
                <c:pt idx="7">
                  <c:v>423.8</c:v>
                </c:pt>
                <c:pt idx="8">
                  <c:v>422.77</c:v>
                </c:pt>
                <c:pt idx="9">
                  <c:v>424.16</c:v>
                </c:pt>
                <c:pt idx="10">
                  <c:v>424.17</c:v>
                </c:pt>
                <c:pt idx="11">
                  <c:v>424.08</c:v>
                </c:pt>
                <c:pt idx="12">
                  <c:v>424.14</c:v>
                </c:pt>
                <c:pt idx="13">
                  <c:v>424.03</c:v>
                </c:pt>
                <c:pt idx="14">
                  <c:v>423.97</c:v>
                </c:pt>
                <c:pt idx="15">
                  <c:v>423.98</c:v>
                </c:pt>
                <c:pt idx="16">
                  <c:v>423.98</c:v>
                </c:pt>
                <c:pt idx="17">
                  <c:v>423.88299999999998</c:v>
                </c:pt>
                <c:pt idx="18">
                  <c:v>423.81299999999999</c:v>
                </c:pt>
                <c:pt idx="19">
                  <c:v>423.78899999999999</c:v>
                </c:pt>
                <c:pt idx="20">
                  <c:v>423.95699999999999</c:v>
                </c:pt>
                <c:pt idx="21">
                  <c:v>424.05599999999998</c:v>
                </c:pt>
                <c:pt idx="22">
                  <c:v>423.95</c:v>
                </c:pt>
                <c:pt idx="23">
                  <c:v>424.01299999999998</c:v>
                </c:pt>
                <c:pt idx="24">
                  <c:v>424.11599999999999</c:v>
                </c:pt>
                <c:pt idx="25">
                  <c:v>424.08100000000002</c:v>
                </c:pt>
                <c:pt idx="26">
                  <c:v>424.06</c:v>
                </c:pt>
                <c:pt idx="27">
                  <c:v>424.06200000000001</c:v>
                </c:pt>
                <c:pt idx="28">
                  <c:v>423.95</c:v>
                </c:pt>
                <c:pt idx="29">
                  <c:v>424.07900000000001</c:v>
                </c:pt>
                <c:pt idx="30">
                  <c:v>424.12599999999998</c:v>
                </c:pt>
              </c:numCache>
            </c:numRef>
          </c:yVal>
          <c:smooth val="0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levels'!$B$3642:$B$3672</c:f>
              <c:numCache>
                <c:formatCode>mm/dd/yy</c:formatCode>
                <c:ptCount val="31"/>
                <c:pt idx="0">
                  <c:v>32829</c:v>
                </c:pt>
                <c:pt idx="1">
                  <c:v>32881</c:v>
                </c:pt>
                <c:pt idx="2">
                  <c:v>32930</c:v>
                </c:pt>
                <c:pt idx="3">
                  <c:v>33306</c:v>
                </c:pt>
                <c:pt idx="4">
                  <c:v>33326</c:v>
                </c:pt>
                <c:pt idx="5">
                  <c:v>33679</c:v>
                </c:pt>
                <c:pt idx="6">
                  <c:v>33784</c:v>
                </c:pt>
                <c:pt idx="7">
                  <c:v>34033</c:v>
                </c:pt>
                <c:pt idx="8">
                  <c:v>34044</c:v>
                </c:pt>
                <c:pt idx="9">
                  <c:v>34058</c:v>
                </c:pt>
                <c:pt idx="10">
                  <c:v>34065</c:v>
                </c:pt>
                <c:pt idx="11">
                  <c:v>34075</c:v>
                </c:pt>
                <c:pt idx="12">
                  <c:v>34086</c:v>
                </c:pt>
                <c:pt idx="13">
                  <c:v>34100</c:v>
                </c:pt>
                <c:pt idx="14">
                  <c:v>34110</c:v>
                </c:pt>
                <c:pt idx="15">
                  <c:v>34117</c:v>
                </c:pt>
                <c:pt idx="16">
                  <c:v>34129</c:v>
                </c:pt>
                <c:pt idx="17">
                  <c:v>34310</c:v>
                </c:pt>
                <c:pt idx="18">
                  <c:v>34341</c:v>
                </c:pt>
                <c:pt idx="19">
                  <c:v>34366</c:v>
                </c:pt>
                <c:pt idx="20">
                  <c:v>34402</c:v>
                </c:pt>
                <c:pt idx="21">
                  <c:v>34438</c:v>
                </c:pt>
                <c:pt idx="22">
                  <c:v>34488</c:v>
                </c:pt>
                <c:pt idx="23">
                  <c:v>34522</c:v>
                </c:pt>
                <c:pt idx="24">
                  <c:v>34589</c:v>
                </c:pt>
                <c:pt idx="25">
                  <c:v>34611</c:v>
                </c:pt>
                <c:pt idx="26">
                  <c:v>34648</c:v>
                </c:pt>
                <c:pt idx="27">
                  <c:v>34676</c:v>
                </c:pt>
                <c:pt idx="28">
                  <c:v>34702</c:v>
                </c:pt>
                <c:pt idx="29">
                  <c:v>34775</c:v>
                </c:pt>
                <c:pt idx="30">
                  <c:v>34817</c:v>
                </c:pt>
              </c:numCache>
            </c:numRef>
          </c:xVal>
          <c:yVal>
            <c:numRef>
              <c:f>'"900" wells'' water levels'!$M$3642:$M$3672</c:f>
              <c:numCache>
                <c:formatCode>General</c:formatCode>
                <c:ptCount val="31"/>
                <c:pt idx="0">
                  <c:v>423.63299999999998</c:v>
                </c:pt>
                <c:pt idx="3">
                  <c:v>423.53399999999999</c:v>
                </c:pt>
                <c:pt idx="4">
                  <c:v>423.87</c:v>
                </c:pt>
                <c:pt idx="5">
                  <c:v>423.94</c:v>
                </c:pt>
                <c:pt idx="8">
                  <c:v>423.77</c:v>
                </c:pt>
                <c:pt idx="9">
                  <c:v>424.16</c:v>
                </c:pt>
                <c:pt idx="10">
                  <c:v>424.18</c:v>
                </c:pt>
                <c:pt idx="11">
                  <c:v>424.08</c:v>
                </c:pt>
                <c:pt idx="13">
                  <c:v>424.03</c:v>
                </c:pt>
                <c:pt idx="14">
                  <c:v>423.98</c:v>
                </c:pt>
                <c:pt idx="15">
                  <c:v>423.98</c:v>
                </c:pt>
                <c:pt idx="16">
                  <c:v>423.98</c:v>
                </c:pt>
                <c:pt idx="19">
                  <c:v>423.79199999999997</c:v>
                </c:pt>
                <c:pt idx="21">
                  <c:v>424.06299999999999</c:v>
                </c:pt>
                <c:pt idx="22">
                  <c:v>423.95100000000002</c:v>
                </c:pt>
                <c:pt idx="24">
                  <c:v>424.11799999999999</c:v>
                </c:pt>
                <c:pt idx="27">
                  <c:v>424.06599999999997</c:v>
                </c:pt>
                <c:pt idx="30">
                  <c:v>424.12099999999998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85216"/>
        <c:axId val="85385792"/>
      </c:scatterChart>
      <c:valAx>
        <c:axId val="8538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85792"/>
        <c:crosses val="autoZero"/>
        <c:crossBetween val="midCat"/>
        <c:majorUnit val="365"/>
        <c:minorUnit val="30.4"/>
      </c:valAx>
      <c:valAx>
        <c:axId val="853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157885465659075E-2"/>
              <c:y val="0.3742149314668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85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54670095768231"/>
          <c:y val="0.69797229512977543"/>
          <c:w val="0.30078458313516182"/>
          <c:h val="6.40341207349081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912 Water Elevation</a:t>
            </a:r>
          </a:p>
        </c:rich>
      </c:tx>
      <c:layout>
        <c:manualLayout>
          <c:xMode val="edge"/>
          <c:yMode val="edge"/>
          <c:x val="0.33333414718509025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3523582656005"/>
          <c:y val="0.117264030155789"/>
          <c:w val="0.78036372628928019"/>
          <c:h val="0.71661351761871062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levels'!$B$247:$B$359</c:f>
              <c:numCache>
                <c:formatCode>mm/dd/yy</c:formatCode>
                <c:ptCount val="11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30880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30934</c:v>
                </c:pt>
                <c:pt idx="28">
                  <c:v>30945</c:v>
                </c:pt>
                <c:pt idx="29">
                  <c:v>30972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31039</c:v>
                </c:pt>
                <c:pt idx="39">
                  <c:v>31046</c:v>
                </c:pt>
                <c:pt idx="40">
                  <c:v>31053</c:v>
                </c:pt>
                <c:pt idx="41">
                  <c:v>31060</c:v>
                </c:pt>
                <c:pt idx="42">
                  <c:v>31076</c:v>
                </c:pt>
                <c:pt idx="43">
                  <c:v>31081</c:v>
                </c:pt>
                <c:pt idx="44">
                  <c:v>31088</c:v>
                </c:pt>
                <c:pt idx="45">
                  <c:v>31095</c:v>
                </c:pt>
                <c:pt idx="46">
                  <c:v>31102</c:v>
                </c:pt>
                <c:pt idx="47">
                  <c:v>31109</c:v>
                </c:pt>
                <c:pt idx="48">
                  <c:v>31116</c:v>
                </c:pt>
                <c:pt idx="49">
                  <c:v>31123</c:v>
                </c:pt>
                <c:pt idx="50">
                  <c:v>31130</c:v>
                </c:pt>
                <c:pt idx="51">
                  <c:v>31137</c:v>
                </c:pt>
                <c:pt idx="52">
                  <c:v>31144</c:v>
                </c:pt>
                <c:pt idx="53">
                  <c:v>31151</c:v>
                </c:pt>
                <c:pt idx="54">
                  <c:v>31158</c:v>
                </c:pt>
                <c:pt idx="55">
                  <c:v>31165</c:v>
                </c:pt>
                <c:pt idx="56">
                  <c:v>31172</c:v>
                </c:pt>
                <c:pt idx="57">
                  <c:v>31179</c:v>
                </c:pt>
                <c:pt idx="58">
                  <c:v>31186</c:v>
                </c:pt>
                <c:pt idx="59">
                  <c:v>31193</c:v>
                </c:pt>
                <c:pt idx="60">
                  <c:v>31200</c:v>
                </c:pt>
                <c:pt idx="61">
                  <c:v>31207</c:v>
                </c:pt>
                <c:pt idx="62">
                  <c:v>31214</c:v>
                </c:pt>
                <c:pt idx="63">
                  <c:v>31228</c:v>
                </c:pt>
                <c:pt idx="64">
                  <c:v>31235</c:v>
                </c:pt>
                <c:pt idx="65">
                  <c:v>31242</c:v>
                </c:pt>
                <c:pt idx="66">
                  <c:v>31249</c:v>
                </c:pt>
                <c:pt idx="67">
                  <c:v>31256</c:v>
                </c:pt>
                <c:pt idx="68">
                  <c:v>31263</c:v>
                </c:pt>
                <c:pt idx="69">
                  <c:v>31270</c:v>
                </c:pt>
                <c:pt idx="70">
                  <c:v>31272</c:v>
                </c:pt>
                <c:pt idx="71">
                  <c:v>31277</c:v>
                </c:pt>
                <c:pt idx="72">
                  <c:v>31284</c:v>
                </c:pt>
                <c:pt idx="73">
                  <c:v>31291</c:v>
                </c:pt>
                <c:pt idx="74">
                  <c:v>31298</c:v>
                </c:pt>
                <c:pt idx="75">
                  <c:v>31305</c:v>
                </c:pt>
                <c:pt idx="76">
                  <c:v>31312</c:v>
                </c:pt>
                <c:pt idx="77">
                  <c:v>31317</c:v>
                </c:pt>
                <c:pt idx="78">
                  <c:v>31326</c:v>
                </c:pt>
                <c:pt idx="79">
                  <c:v>31333</c:v>
                </c:pt>
                <c:pt idx="80">
                  <c:v>31340</c:v>
                </c:pt>
                <c:pt idx="81">
                  <c:v>31347</c:v>
                </c:pt>
                <c:pt idx="82">
                  <c:v>31437</c:v>
                </c:pt>
                <c:pt idx="83">
                  <c:v>31445</c:v>
                </c:pt>
                <c:pt idx="84">
                  <c:v>31451</c:v>
                </c:pt>
                <c:pt idx="85">
                  <c:v>31458</c:v>
                </c:pt>
                <c:pt idx="86">
                  <c:v>31465</c:v>
                </c:pt>
                <c:pt idx="87">
                  <c:v>31473</c:v>
                </c:pt>
                <c:pt idx="88">
                  <c:v>31480</c:v>
                </c:pt>
                <c:pt idx="89">
                  <c:v>31487</c:v>
                </c:pt>
                <c:pt idx="90">
                  <c:v>31493</c:v>
                </c:pt>
                <c:pt idx="91">
                  <c:v>31500</c:v>
                </c:pt>
                <c:pt idx="92">
                  <c:v>31507</c:v>
                </c:pt>
                <c:pt idx="93">
                  <c:v>31515</c:v>
                </c:pt>
                <c:pt idx="94">
                  <c:v>31522</c:v>
                </c:pt>
                <c:pt idx="95">
                  <c:v>31529</c:v>
                </c:pt>
                <c:pt idx="96">
                  <c:v>31537</c:v>
                </c:pt>
                <c:pt idx="97">
                  <c:v>31543</c:v>
                </c:pt>
                <c:pt idx="98">
                  <c:v>31551</c:v>
                </c:pt>
                <c:pt idx="99">
                  <c:v>31578</c:v>
                </c:pt>
                <c:pt idx="100">
                  <c:v>31592</c:v>
                </c:pt>
                <c:pt idx="101">
                  <c:v>31602</c:v>
                </c:pt>
                <c:pt idx="102">
                  <c:v>31606</c:v>
                </c:pt>
                <c:pt idx="103">
                  <c:v>31614</c:v>
                </c:pt>
                <c:pt idx="104">
                  <c:v>31719</c:v>
                </c:pt>
                <c:pt idx="105">
                  <c:v>31760</c:v>
                </c:pt>
                <c:pt idx="106">
                  <c:v>31774</c:v>
                </c:pt>
                <c:pt idx="107">
                  <c:v>31780</c:v>
                </c:pt>
                <c:pt idx="108">
                  <c:v>31788</c:v>
                </c:pt>
                <c:pt idx="109">
                  <c:v>32660</c:v>
                </c:pt>
                <c:pt idx="110">
                  <c:v>32808</c:v>
                </c:pt>
                <c:pt idx="111">
                  <c:v>33679</c:v>
                </c:pt>
                <c:pt idx="112">
                  <c:v>33771</c:v>
                </c:pt>
              </c:numCache>
            </c:numRef>
          </c:xVal>
          <c:yVal>
            <c:numRef>
              <c:f>'"900" wells'' water levels'!$L$247:$L$359</c:f>
              <c:numCache>
                <c:formatCode>General</c:formatCode>
                <c:ptCount val="113"/>
                <c:pt idx="0">
                  <c:v>423.55399999999997</c:v>
                </c:pt>
                <c:pt idx="1">
                  <c:v>423.55399999999997</c:v>
                </c:pt>
                <c:pt idx="2">
                  <c:v>423.55599999999998</c:v>
                </c:pt>
                <c:pt idx="3">
                  <c:v>423.56299999999999</c:v>
                </c:pt>
                <c:pt idx="4">
                  <c:v>423.57799999999997</c:v>
                </c:pt>
                <c:pt idx="5">
                  <c:v>423.65199999999999</c:v>
                </c:pt>
                <c:pt idx="6">
                  <c:v>423.65800000000002</c:v>
                </c:pt>
                <c:pt idx="7">
                  <c:v>423.62099999999998</c:v>
                </c:pt>
                <c:pt idx="8">
                  <c:v>423.60300000000001</c:v>
                </c:pt>
                <c:pt idx="9">
                  <c:v>423.48700000000002</c:v>
                </c:pt>
                <c:pt idx="10">
                  <c:v>423.49599999999998</c:v>
                </c:pt>
                <c:pt idx="11">
                  <c:v>423.50799999999998</c:v>
                </c:pt>
                <c:pt idx="12">
                  <c:v>423.53</c:v>
                </c:pt>
                <c:pt idx="13">
                  <c:v>423.56599999999997</c:v>
                </c:pt>
                <c:pt idx="14">
                  <c:v>423.56599999999997</c:v>
                </c:pt>
                <c:pt idx="15">
                  <c:v>423.57799999999997</c:v>
                </c:pt>
                <c:pt idx="16">
                  <c:v>423.649</c:v>
                </c:pt>
                <c:pt idx="17">
                  <c:v>423.71899999999999</c:v>
                </c:pt>
                <c:pt idx="18">
                  <c:v>423.73700000000002</c:v>
                </c:pt>
                <c:pt idx="19">
                  <c:v>423.75799999999998</c:v>
                </c:pt>
                <c:pt idx="20">
                  <c:v>423.70600000000002</c:v>
                </c:pt>
                <c:pt idx="21">
                  <c:v>423.71300000000002</c:v>
                </c:pt>
                <c:pt idx="22">
                  <c:v>423.68200000000002</c:v>
                </c:pt>
                <c:pt idx="23">
                  <c:v>423.70299999999997</c:v>
                </c:pt>
                <c:pt idx="24">
                  <c:v>423.63</c:v>
                </c:pt>
                <c:pt idx="25">
                  <c:v>423.61200000000002</c:v>
                </c:pt>
                <c:pt idx="26">
                  <c:v>423.61500000000001</c:v>
                </c:pt>
                <c:pt idx="27">
                  <c:v>423.572</c:v>
                </c:pt>
                <c:pt idx="28">
                  <c:v>423.55399999999997</c:v>
                </c:pt>
                <c:pt idx="29">
                  <c:v>423.55099999999999</c:v>
                </c:pt>
                <c:pt idx="30">
                  <c:v>423.61799999999999</c:v>
                </c:pt>
                <c:pt idx="31">
                  <c:v>423.63900000000001</c:v>
                </c:pt>
                <c:pt idx="32">
                  <c:v>423.65199999999999</c:v>
                </c:pt>
                <c:pt idx="33">
                  <c:v>423.642</c:v>
                </c:pt>
                <c:pt idx="34">
                  <c:v>423.63900000000001</c:v>
                </c:pt>
                <c:pt idx="35">
                  <c:v>423.62700000000001</c:v>
                </c:pt>
                <c:pt idx="36">
                  <c:v>423.61500000000001</c:v>
                </c:pt>
                <c:pt idx="37">
                  <c:v>423.59699999999998</c:v>
                </c:pt>
                <c:pt idx="38">
                  <c:v>423.58100000000002</c:v>
                </c:pt>
                <c:pt idx="39">
                  <c:v>423.56900000000002</c:v>
                </c:pt>
                <c:pt idx="40">
                  <c:v>423.56</c:v>
                </c:pt>
                <c:pt idx="41">
                  <c:v>423.55099999999999</c:v>
                </c:pt>
                <c:pt idx="42">
                  <c:v>423.52</c:v>
                </c:pt>
                <c:pt idx="43">
                  <c:v>423.51100000000002</c:v>
                </c:pt>
                <c:pt idx="44">
                  <c:v>423.49900000000002</c:v>
                </c:pt>
                <c:pt idx="45">
                  <c:v>423.49</c:v>
                </c:pt>
                <c:pt idx="46">
                  <c:v>423.48700000000002</c:v>
                </c:pt>
                <c:pt idx="47">
                  <c:v>423.47800000000001</c:v>
                </c:pt>
                <c:pt idx="48">
                  <c:v>423.47500000000002</c:v>
                </c:pt>
                <c:pt idx="49">
                  <c:v>423.46899999999999</c:v>
                </c:pt>
                <c:pt idx="50">
                  <c:v>423.48099999999999</c:v>
                </c:pt>
                <c:pt idx="51">
                  <c:v>423.49</c:v>
                </c:pt>
                <c:pt idx="52">
                  <c:v>423.50799999999998</c:v>
                </c:pt>
                <c:pt idx="53">
                  <c:v>423.50799999999998</c:v>
                </c:pt>
                <c:pt idx="54">
                  <c:v>423.51400000000001</c:v>
                </c:pt>
                <c:pt idx="55">
                  <c:v>423.55099999999999</c:v>
                </c:pt>
                <c:pt idx="56">
                  <c:v>423.59699999999998</c:v>
                </c:pt>
                <c:pt idx="57">
                  <c:v>423.673</c:v>
                </c:pt>
                <c:pt idx="58">
                  <c:v>423.67599999999999</c:v>
                </c:pt>
                <c:pt idx="59">
                  <c:v>423.67599999999999</c:v>
                </c:pt>
                <c:pt idx="60">
                  <c:v>423.68200000000002</c:v>
                </c:pt>
                <c:pt idx="61">
                  <c:v>423.70600000000002</c:v>
                </c:pt>
                <c:pt idx="62">
                  <c:v>423.73099999999999</c:v>
                </c:pt>
                <c:pt idx="63">
                  <c:v>423.74900000000002</c:v>
                </c:pt>
                <c:pt idx="64">
                  <c:v>423.75200000000001</c:v>
                </c:pt>
                <c:pt idx="65">
                  <c:v>423.74900000000002</c:v>
                </c:pt>
                <c:pt idx="66">
                  <c:v>423.74900000000002</c:v>
                </c:pt>
                <c:pt idx="67">
                  <c:v>423.75799999999998</c:v>
                </c:pt>
                <c:pt idx="68">
                  <c:v>423.76100000000002</c:v>
                </c:pt>
                <c:pt idx="69">
                  <c:v>423.755</c:v>
                </c:pt>
                <c:pt idx="70">
                  <c:v>423.75799999999998</c:v>
                </c:pt>
                <c:pt idx="71">
                  <c:v>423.75200000000001</c:v>
                </c:pt>
                <c:pt idx="72">
                  <c:v>423.73399999999998</c:v>
                </c:pt>
                <c:pt idx="73">
                  <c:v>423.71899999999999</c:v>
                </c:pt>
                <c:pt idx="74">
                  <c:v>423.70600000000002</c:v>
                </c:pt>
                <c:pt idx="75">
                  <c:v>423.70600000000002</c:v>
                </c:pt>
                <c:pt idx="76">
                  <c:v>423.709</c:v>
                </c:pt>
                <c:pt idx="77">
                  <c:v>423.7</c:v>
                </c:pt>
                <c:pt idx="78">
                  <c:v>423.69099999999997</c:v>
                </c:pt>
                <c:pt idx="79">
                  <c:v>423.68200000000002</c:v>
                </c:pt>
                <c:pt idx="80">
                  <c:v>423.673</c:v>
                </c:pt>
                <c:pt idx="81">
                  <c:v>423.66699999999997</c:v>
                </c:pt>
                <c:pt idx="82">
                  <c:v>423.62099999999998</c:v>
                </c:pt>
                <c:pt idx="83">
                  <c:v>423.62099999999998</c:v>
                </c:pt>
                <c:pt idx="84">
                  <c:v>423.61500000000001</c:v>
                </c:pt>
                <c:pt idx="85">
                  <c:v>423.61200000000002</c:v>
                </c:pt>
                <c:pt idx="86">
                  <c:v>423.60599999999999</c:v>
                </c:pt>
                <c:pt idx="87">
                  <c:v>423.59399999999999</c:v>
                </c:pt>
                <c:pt idx="88">
                  <c:v>423.59100000000001</c:v>
                </c:pt>
                <c:pt idx="89">
                  <c:v>423.58100000000002</c:v>
                </c:pt>
                <c:pt idx="90">
                  <c:v>423.572</c:v>
                </c:pt>
                <c:pt idx="91">
                  <c:v>423.63</c:v>
                </c:pt>
                <c:pt idx="92">
                  <c:v>423.63299999999998</c:v>
                </c:pt>
                <c:pt idx="93">
                  <c:v>423.65800000000002</c:v>
                </c:pt>
                <c:pt idx="94">
                  <c:v>423.67</c:v>
                </c:pt>
                <c:pt idx="95">
                  <c:v>423.68200000000002</c:v>
                </c:pt>
                <c:pt idx="96">
                  <c:v>423.82499999999999</c:v>
                </c:pt>
                <c:pt idx="97">
                  <c:v>423.87099999999998</c:v>
                </c:pt>
                <c:pt idx="98">
                  <c:v>423.76100000000002</c:v>
                </c:pt>
                <c:pt idx="99">
                  <c:v>423.74</c:v>
                </c:pt>
                <c:pt idx="100">
                  <c:v>423.74900000000002</c:v>
                </c:pt>
                <c:pt idx="101">
                  <c:v>423.73099999999999</c:v>
                </c:pt>
                <c:pt idx="102">
                  <c:v>423.71300000000002</c:v>
                </c:pt>
                <c:pt idx="103">
                  <c:v>423.70299999999997</c:v>
                </c:pt>
                <c:pt idx="104">
                  <c:v>423.61799999999999</c:v>
                </c:pt>
                <c:pt idx="105">
                  <c:v>423.62400000000002</c:v>
                </c:pt>
                <c:pt idx="106">
                  <c:v>423.56900000000002</c:v>
                </c:pt>
                <c:pt idx="107">
                  <c:v>423.56299999999999</c:v>
                </c:pt>
                <c:pt idx="108">
                  <c:v>423.54199999999997</c:v>
                </c:pt>
                <c:pt idx="109">
                  <c:v>423.584</c:v>
                </c:pt>
                <c:pt idx="110">
                  <c:v>423.46699999999998</c:v>
                </c:pt>
                <c:pt idx="111">
                  <c:v>423.35</c:v>
                </c:pt>
                <c:pt idx="112">
                  <c:v>423.43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87520"/>
        <c:axId val="85388096"/>
      </c:scatterChart>
      <c:valAx>
        <c:axId val="85387520"/>
        <c:scaling>
          <c:orientation val="minMax"/>
          <c:max val="31777"/>
          <c:min val="3031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9354140809918146"/>
              <c:y val="0.9185681431514871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88096"/>
        <c:crosses val="autoZero"/>
        <c:crossBetween val="midCat"/>
        <c:majorUnit val="365"/>
        <c:minorUnit val="30.4"/>
      </c:valAx>
      <c:valAx>
        <c:axId val="8538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2919896640826873E-2"/>
              <c:y val="0.35504954388844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87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954B Water Elevation</a:t>
            </a:r>
          </a:p>
        </c:rich>
      </c:tx>
      <c:layout>
        <c:manualLayout>
          <c:xMode val="edge"/>
          <c:yMode val="edge"/>
          <c:x val="0.31648964092254422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7889609335534"/>
          <c:y val="0.10149253731343283"/>
          <c:w val="0.80053295448199913"/>
          <c:h val="0.76119402985074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levels'!$B$3044:$B$3158</c:f>
              <c:numCache>
                <c:formatCode>mm/dd/yy</c:formatCode>
                <c:ptCount val="115"/>
                <c:pt idx="0">
                  <c:v>32723</c:v>
                </c:pt>
                <c:pt idx="1">
                  <c:v>32743</c:v>
                </c:pt>
                <c:pt idx="2">
                  <c:v>32781</c:v>
                </c:pt>
                <c:pt idx="3">
                  <c:v>32802</c:v>
                </c:pt>
                <c:pt idx="4">
                  <c:v>32807</c:v>
                </c:pt>
                <c:pt idx="5">
                  <c:v>33313</c:v>
                </c:pt>
                <c:pt idx="6">
                  <c:v>33323</c:v>
                </c:pt>
                <c:pt idx="7">
                  <c:v>33653</c:v>
                </c:pt>
                <c:pt idx="8">
                  <c:v>33679</c:v>
                </c:pt>
                <c:pt idx="9">
                  <c:v>33771</c:v>
                </c:pt>
                <c:pt idx="10">
                  <c:v>34010</c:v>
                </c:pt>
                <c:pt idx="11">
                  <c:v>34033</c:v>
                </c:pt>
                <c:pt idx="12">
                  <c:v>34044</c:v>
                </c:pt>
                <c:pt idx="13">
                  <c:v>34058</c:v>
                </c:pt>
                <c:pt idx="14">
                  <c:v>34065</c:v>
                </c:pt>
                <c:pt idx="15">
                  <c:v>34075</c:v>
                </c:pt>
                <c:pt idx="16">
                  <c:v>34086</c:v>
                </c:pt>
                <c:pt idx="17">
                  <c:v>34100</c:v>
                </c:pt>
                <c:pt idx="18">
                  <c:v>34110</c:v>
                </c:pt>
                <c:pt idx="19">
                  <c:v>34117</c:v>
                </c:pt>
                <c:pt idx="20">
                  <c:v>34129</c:v>
                </c:pt>
                <c:pt idx="21">
                  <c:v>34151</c:v>
                </c:pt>
                <c:pt idx="22">
                  <c:v>34310</c:v>
                </c:pt>
                <c:pt idx="23">
                  <c:v>34341</c:v>
                </c:pt>
                <c:pt idx="24">
                  <c:v>34366</c:v>
                </c:pt>
                <c:pt idx="25">
                  <c:v>34402</c:v>
                </c:pt>
                <c:pt idx="26">
                  <c:v>34438</c:v>
                </c:pt>
                <c:pt idx="27">
                  <c:v>34488</c:v>
                </c:pt>
                <c:pt idx="28">
                  <c:v>34522</c:v>
                </c:pt>
                <c:pt idx="29">
                  <c:v>34561</c:v>
                </c:pt>
                <c:pt idx="30">
                  <c:v>34589</c:v>
                </c:pt>
                <c:pt idx="31">
                  <c:v>34611</c:v>
                </c:pt>
                <c:pt idx="32">
                  <c:v>34648</c:v>
                </c:pt>
                <c:pt idx="33">
                  <c:v>34676</c:v>
                </c:pt>
                <c:pt idx="34">
                  <c:v>34702</c:v>
                </c:pt>
                <c:pt idx="35">
                  <c:v>34775</c:v>
                </c:pt>
                <c:pt idx="36">
                  <c:v>34817</c:v>
                </c:pt>
                <c:pt idx="37">
                  <c:v>34859</c:v>
                </c:pt>
                <c:pt idx="38">
                  <c:v>35025</c:v>
                </c:pt>
                <c:pt idx="39">
                  <c:v>35101</c:v>
                </c:pt>
                <c:pt idx="40">
                  <c:v>35143</c:v>
                </c:pt>
                <c:pt idx="41">
                  <c:v>35184</c:v>
                </c:pt>
                <c:pt idx="42">
                  <c:v>35213</c:v>
                </c:pt>
                <c:pt idx="43">
                  <c:v>35240</c:v>
                </c:pt>
                <c:pt idx="44">
                  <c:v>35286</c:v>
                </c:pt>
                <c:pt idx="45">
                  <c:v>35311</c:v>
                </c:pt>
                <c:pt idx="46">
                  <c:v>35359</c:v>
                </c:pt>
                <c:pt idx="47">
                  <c:v>35419</c:v>
                </c:pt>
                <c:pt idx="48">
                  <c:v>35487</c:v>
                </c:pt>
                <c:pt idx="49">
                  <c:v>35551</c:v>
                </c:pt>
                <c:pt idx="50">
                  <c:v>35586</c:v>
                </c:pt>
                <c:pt idx="51">
                  <c:v>35625</c:v>
                </c:pt>
                <c:pt idx="52">
                  <c:v>35651</c:v>
                </c:pt>
                <c:pt idx="53">
                  <c:v>35731</c:v>
                </c:pt>
                <c:pt idx="54">
                  <c:v>35754</c:v>
                </c:pt>
                <c:pt idx="55">
                  <c:v>35776</c:v>
                </c:pt>
                <c:pt idx="56">
                  <c:v>35817</c:v>
                </c:pt>
                <c:pt idx="57">
                  <c:v>35845</c:v>
                </c:pt>
                <c:pt idx="58">
                  <c:v>35871</c:v>
                </c:pt>
                <c:pt idx="59">
                  <c:v>35900</c:v>
                </c:pt>
                <c:pt idx="60">
                  <c:v>35956</c:v>
                </c:pt>
                <c:pt idx="61">
                  <c:v>36060</c:v>
                </c:pt>
                <c:pt idx="62">
                  <c:v>36082</c:v>
                </c:pt>
                <c:pt idx="63">
                  <c:v>36160</c:v>
                </c:pt>
                <c:pt idx="64">
                  <c:v>36185</c:v>
                </c:pt>
                <c:pt idx="65">
                  <c:v>36216</c:v>
                </c:pt>
                <c:pt idx="66">
                  <c:v>36235</c:v>
                </c:pt>
                <c:pt idx="67">
                  <c:v>36277</c:v>
                </c:pt>
                <c:pt idx="68">
                  <c:v>36299</c:v>
                </c:pt>
                <c:pt idx="69">
                  <c:v>36328</c:v>
                </c:pt>
                <c:pt idx="70">
                  <c:v>36371</c:v>
                </c:pt>
                <c:pt idx="71">
                  <c:v>36399</c:v>
                </c:pt>
                <c:pt idx="72">
                  <c:v>36427</c:v>
                </c:pt>
                <c:pt idx="73">
                  <c:v>36458</c:v>
                </c:pt>
                <c:pt idx="74">
                  <c:v>36486</c:v>
                </c:pt>
                <c:pt idx="75">
                  <c:v>36521</c:v>
                </c:pt>
                <c:pt idx="76">
                  <c:v>36553</c:v>
                </c:pt>
                <c:pt idx="77">
                  <c:v>36587</c:v>
                </c:pt>
                <c:pt idx="78">
                  <c:v>36612</c:v>
                </c:pt>
                <c:pt idx="79">
                  <c:v>36640</c:v>
                </c:pt>
                <c:pt idx="80">
                  <c:v>36669</c:v>
                </c:pt>
                <c:pt idx="81">
                  <c:v>36706</c:v>
                </c:pt>
                <c:pt idx="82">
                  <c:v>36732</c:v>
                </c:pt>
                <c:pt idx="83">
                  <c:v>36760</c:v>
                </c:pt>
                <c:pt idx="84">
                  <c:v>36787</c:v>
                </c:pt>
                <c:pt idx="85">
                  <c:v>36822</c:v>
                </c:pt>
                <c:pt idx="86">
                  <c:v>36859</c:v>
                </c:pt>
                <c:pt idx="87">
                  <c:v>36888</c:v>
                </c:pt>
                <c:pt idx="88">
                  <c:v>36914</c:v>
                </c:pt>
                <c:pt idx="89">
                  <c:v>36941</c:v>
                </c:pt>
                <c:pt idx="90">
                  <c:v>36965</c:v>
                </c:pt>
                <c:pt idx="91">
                  <c:v>37011</c:v>
                </c:pt>
                <c:pt idx="92">
                  <c:v>37041</c:v>
                </c:pt>
                <c:pt idx="93">
                  <c:v>37063</c:v>
                </c:pt>
                <c:pt idx="94">
                  <c:v>37102</c:v>
                </c:pt>
                <c:pt idx="95">
                  <c:v>37130</c:v>
                </c:pt>
                <c:pt idx="96">
                  <c:v>37159</c:v>
                </c:pt>
                <c:pt idx="97">
                  <c:v>37193</c:v>
                </c:pt>
                <c:pt idx="98">
                  <c:v>37223</c:v>
                </c:pt>
                <c:pt idx="99">
                  <c:v>37244</c:v>
                </c:pt>
                <c:pt idx="100">
                  <c:v>37281</c:v>
                </c:pt>
                <c:pt idx="101">
                  <c:v>37314</c:v>
                </c:pt>
                <c:pt idx="102">
                  <c:v>37337</c:v>
                </c:pt>
                <c:pt idx="103">
                  <c:v>37375</c:v>
                </c:pt>
                <c:pt idx="104">
                  <c:v>37398</c:v>
                </c:pt>
                <c:pt idx="105">
                  <c:v>37433</c:v>
                </c:pt>
                <c:pt idx="106">
                  <c:v>37460</c:v>
                </c:pt>
                <c:pt idx="107">
                  <c:v>37494</c:v>
                </c:pt>
                <c:pt idx="108">
                  <c:v>37524</c:v>
                </c:pt>
                <c:pt idx="109">
                  <c:v>37550</c:v>
                </c:pt>
                <c:pt idx="110">
                  <c:v>37581</c:v>
                </c:pt>
                <c:pt idx="111">
                  <c:v>37610</c:v>
                </c:pt>
                <c:pt idx="112">
                  <c:v>37651</c:v>
                </c:pt>
                <c:pt idx="113">
                  <c:v>37679</c:v>
                </c:pt>
                <c:pt idx="114">
                  <c:v>37706</c:v>
                </c:pt>
              </c:numCache>
            </c:numRef>
          </c:xVal>
          <c:yVal>
            <c:numRef>
              <c:f>'"900" wells'' water levels'!$L$3044:$L$3158</c:f>
              <c:numCache>
                <c:formatCode>General</c:formatCode>
                <c:ptCount val="115"/>
                <c:pt idx="0">
                  <c:v>423.03199999999998</c:v>
                </c:pt>
                <c:pt idx="1">
                  <c:v>422.988</c:v>
                </c:pt>
                <c:pt idx="2">
                  <c:v>422.98599999999999</c:v>
                </c:pt>
                <c:pt idx="3">
                  <c:v>422.98599999999999</c:v>
                </c:pt>
                <c:pt idx="4">
                  <c:v>422.971</c:v>
                </c:pt>
                <c:pt idx="5">
                  <c:v>422.78699999999998</c:v>
                </c:pt>
                <c:pt idx="6">
                  <c:v>422.79899999999998</c:v>
                </c:pt>
                <c:pt idx="7">
                  <c:v>422.87</c:v>
                </c:pt>
                <c:pt idx="8">
                  <c:v>422.88</c:v>
                </c:pt>
                <c:pt idx="9">
                  <c:v>422.97</c:v>
                </c:pt>
                <c:pt idx="10">
                  <c:v>423.02</c:v>
                </c:pt>
                <c:pt idx="11">
                  <c:v>423</c:v>
                </c:pt>
                <c:pt idx="12">
                  <c:v>422.99</c:v>
                </c:pt>
                <c:pt idx="13">
                  <c:v>422.99</c:v>
                </c:pt>
                <c:pt idx="14">
                  <c:v>423.01</c:v>
                </c:pt>
                <c:pt idx="15">
                  <c:v>422.96</c:v>
                </c:pt>
                <c:pt idx="16">
                  <c:v>423.06</c:v>
                </c:pt>
                <c:pt idx="17">
                  <c:v>423.09</c:v>
                </c:pt>
                <c:pt idx="18">
                  <c:v>423.1</c:v>
                </c:pt>
                <c:pt idx="19">
                  <c:v>423.1</c:v>
                </c:pt>
                <c:pt idx="20">
                  <c:v>423.1</c:v>
                </c:pt>
                <c:pt idx="21">
                  <c:v>423.11</c:v>
                </c:pt>
                <c:pt idx="22">
                  <c:v>423.10700000000003</c:v>
                </c:pt>
                <c:pt idx="23">
                  <c:v>423.07900000000001</c:v>
                </c:pt>
                <c:pt idx="24">
                  <c:v>423.06299999999999</c:v>
                </c:pt>
                <c:pt idx="25">
                  <c:v>423.15600000000001</c:v>
                </c:pt>
                <c:pt idx="26">
                  <c:v>423.05500000000001</c:v>
                </c:pt>
                <c:pt idx="27">
                  <c:v>423.11900000000003</c:v>
                </c:pt>
                <c:pt idx="28">
                  <c:v>423.13499999999999</c:v>
                </c:pt>
                <c:pt idx="29">
                  <c:v>423.18200000000002</c:v>
                </c:pt>
                <c:pt idx="30">
                  <c:v>423.16800000000001</c:v>
                </c:pt>
                <c:pt idx="31">
                  <c:v>423.214</c:v>
                </c:pt>
                <c:pt idx="32">
                  <c:v>423.26</c:v>
                </c:pt>
                <c:pt idx="33">
                  <c:v>423.27699999999999</c:v>
                </c:pt>
                <c:pt idx="34">
                  <c:v>423.26</c:v>
                </c:pt>
                <c:pt idx="35">
                  <c:v>423.16899999999998</c:v>
                </c:pt>
                <c:pt idx="36">
                  <c:v>423.21</c:v>
                </c:pt>
                <c:pt idx="37">
                  <c:v>423.267</c:v>
                </c:pt>
                <c:pt idx="38">
                  <c:v>423.20400000000001</c:v>
                </c:pt>
                <c:pt idx="39">
                  <c:v>422.887</c:v>
                </c:pt>
                <c:pt idx="40">
                  <c:v>422.86099999999999</c:v>
                </c:pt>
                <c:pt idx="41">
                  <c:v>423.233</c:v>
                </c:pt>
                <c:pt idx="42">
                  <c:v>423.36500000000001</c:v>
                </c:pt>
                <c:pt idx="43">
                  <c:v>423.36400000000003</c:v>
                </c:pt>
                <c:pt idx="44">
                  <c:v>423.29</c:v>
                </c:pt>
                <c:pt idx="45">
                  <c:v>423.24599999999998</c:v>
                </c:pt>
                <c:pt idx="46">
                  <c:v>423.16800000000001</c:v>
                </c:pt>
                <c:pt idx="47">
                  <c:v>423.18299999999999</c:v>
                </c:pt>
                <c:pt idx="48">
                  <c:v>422.86599999999999</c:v>
                </c:pt>
                <c:pt idx="49">
                  <c:v>423.29500000000002</c:v>
                </c:pt>
                <c:pt idx="50">
                  <c:v>423.34199999999998</c:v>
                </c:pt>
                <c:pt idx="51">
                  <c:v>423.339</c:v>
                </c:pt>
                <c:pt idx="52">
                  <c:v>423.44200000000001</c:v>
                </c:pt>
                <c:pt idx="53">
                  <c:v>423.17099999999999</c:v>
                </c:pt>
                <c:pt idx="54">
                  <c:v>423.15100000000001</c:v>
                </c:pt>
                <c:pt idx="55">
                  <c:v>423.12600000000003</c:v>
                </c:pt>
                <c:pt idx="56">
                  <c:v>423.08600000000001</c:v>
                </c:pt>
                <c:pt idx="57">
                  <c:v>423.05599999999998</c:v>
                </c:pt>
                <c:pt idx="58">
                  <c:v>423.053</c:v>
                </c:pt>
                <c:pt idx="59">
                  <c:v>423.07100000000003</c:v>
                </c:pt>
                <c:pt idx="60">
                  <c:v>423.29599999999999</c:v>
                </c:pt>
                <c:pt idx="61">
                  <c:v>423.13600000000002</c:v>
                </c:pt>
                <c:pt idx="62">
                  <c:v>423.11700000000002</c:v>
                </c:pt>
                <c:pt idx="63">
                  <c:v>422.94499999999999</c:v>
                </c:pt>
                <c:pt idx="64">
                  <c:v>423.08699999999999</c:v>
                </c:pt>
                <c:pt idx="65">
                  <c:v>424.06600000000003</c:v>
                </c:pt>
                <c:pt idx="66">
                  <c:v>423.05599999999998</c:v>
                </c:pt>
                <c:pt idx="67">
                  <c:v>423.21899999999999</c:v>
                </c:pt>
                <c:pt idx="68">
                  <c:v>423.303</c:v>
                </c:pt>
                <c:pt idx="69">
                  <c:v>423.46699999999998</c:v>
                </c:pt>
                <c:pt idx="70">
                  <c:v>423.55</c:v>
                </c:pt>
                <c:pt idx="71">
                  <c:v>423.56299999999999</c:v>
                </c:pt>
                <c:pt idx="72">
                  <c:v>423.59699999999998</c:v>
                </c:pt>
                <c:pt idx="73">
                  <c:v>423.54900000000004</c:v>
                </c:pt>
                <c:pt idx="74">
                  <c:v>423.47</c:v>
                </c:pt>
                <c:pt idx="75">
                  <c:v>423.39300000000003</c:v>
                </c:pt>
                <c:pt idx="76">
                  <c:v>423.34107528192624</c:v>
                </c:pt>
                <c:pt idx="77">
                  <c:v>423.28621395915883</c:v>
                </c:pt>
                <c:pt idx="78">
                  <c:v>423.27097470283451</c:v>
                </c:pt>
                <c:pt idx="79">
                  <c:v>423.27097470283451</c:v>
                </c:pt>
                <c:pt idx="80">
                  <c:v>423.25573544651024</c:v>
                </c:pt>
                <c:pt idx="81">
                  <c:v>423.2587832977751</c:v>
                </c:pt>
                <c:pt idx="82">
                  <c:v>423.21001767753734</c:v>
                </c:pt>
                <c:pt idx="83">
                  <c:v>423.197</c:v>
                </c:pt>
                <c:pt idx="84">
                  <c:v>423.17900000000003</c:v>
                </c:pt>
                <c:pt idx="85">
                  <c:v>423.2</c:v>
                </c:pt>
                <c:pt idx="86">
                  <c:v>423.32800000000003</c:v>
                </c:pt>
                <c:pt idx="87">
                  <c:v>423.35599999999999</c:v>
                </c:pt>
                <c:pt idx="88">
                  <c:v>423.322</c:v>
                </c:pt>
                <c:pt idx="89">
                  <c:v>423.28300000000002</c:v>
                </c:pt>
                <c:pt idx="90">
                  <c:v>423.25799999999998</c:v>
                </c:pt>
                <c:pt idx="91">
                  <c:v>423.35599999999999</c:v>
                </c:pt>
                <c:pt idx="92">
                  <c:v>423.52600000000001</c:v>
                </c:pt>
                <c:pt idx="93">
                  <c:v>423.71500000000003</c:v>
                </c:pt>
                <c:pt idx="94">
                  <c:v>423.55099999999999</c:v>
                </c:pt>
                <c:pt idx="95">
                  <c:v>423.48099999999999</c:v>
                </c:pt>
                <c:pt idx="96">
                  <c:v>423.411</c:v>
                </c:pt>
                <c:pt idx="97">
                  <c:v>423.36799999999999</c:v>
                </c:pt>
                <c:pt idx="98">
                  <c:v>423.33800000000002</c:v>
                </c:pt>
                <c:pt idx="99">
                  <c:v>423.32499999999999</c:v>
                </c:pt>
                <c:pt idx="100">
                  <c:v>423.28899999999999</c:v>
                </c:pt>
                <c:pt idx="101">
                  <c:v>423.24299999999999</c:v>
                </c:pt>
                <c:pt idx="102">
                  <c:v>423.21600000000001</c:v>
                </c:pt>
                <c:pt idx="103">
                  <c:v>423.22800000000001</c:v>
                </c:pt>
                <c:pt idx="104">
                  <c:v>423.24900000000002</c:v>
                </c:pt>
                <c:pt idx="105">
                  <c:v>423.26400000000001</c:v>
                </c:pt>
                <c:pt idx="106">
                  <c:v>423.35</c:v>
                </c:pt>
                <c:pt idx="107">
                  <c:v>423.286</c:v>
                </c:pt>
                <c:pt idx="108">
                  <c:v>423.23691200000002</c:v>
                </c:pt>
                <c:pt idx="109">
                  <c:v>423.20947999999999</c:v>
                </c:pt>
                <c:pt idx="110">
                  <c:v>423.19424000000004</c:v>
                </c:pt>
                <c:pt idx="111">
                  <c:v>423.175952</c:v>
                </c:pt>
                <c:pt idx="112">
                  <c:v>423.14547199999998</c:v>
                </c:pt>
                <c:pt idx="113">
                  <c:v>423.11804000000001</c:v>
                </c:pt>
                <c:pt idx="114">
                  <c:v>423.09670399999999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89824"/>
        <c:axId val="85390400"/>
      </c:scatterChart>
      <c:valAx>
        <c:axId val="85389824"/>
        <c:scaling>
          <c:orientation val="minMax"/>
          <c:min val="347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0400"/>
        <c:crosses val="autoZero"/>
        <c:crossBetween val="midCat"/>
        <c:majorUnit val="365"/>
        <c:minorUnit val="30.4"/>
      </c:valAx>
      <c:valAx>
        <c:axId val="85390400"/>
        <c:scaling>
          <c:orientation val="minMax"/>
          <c:max val="423.8"/>
          <c:min val="42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297872340425532E-2"/>
              <c:y val="0.37014925373134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89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915 Water Elevation</a:t>
            </a:r>
          </a:p>
        </c:rich>
      </c:tx>
      <c:layout>
        <c:manualLayout>
          <c:xMode val="edge"/>
          <c:yMode val="edge"/>
          <c:x val="0.33990188263504095"/>
          <c:y val="2.3685952299440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648611463559"/>
          <c:y val="5.1073297511571837E-2"/>
          <c:w val="0.80049357356158302"/>
          <c:h val="0.91487819890293898"/>
        </c:manualLayout>
      </c:layout>
      <c:scatterChart>
        <c:scatterStyle val="lineMarker"/>
        <c:varyColors val="0"/>
        <c:ser>
          <c:idx val="0"/>
          <c:order val="0"/>
          <c:tx>
            <c:v>Water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levels'!$B$483:$B$695</c:f>
              <c:numCache>
                <c:formatCode>mm/dd/yy</c:formatCode>
                <c:ptCount val="21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30880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30972</c:v>
                </c:pt>
                <c:pt idx="30">
                  <c:v>30986</c:v>
                </c:pt>
                <c:pt idx="31">
                  <c:v>30993</c:v>
                </c:pt>
                <c:pt idx="32">
                  <c:v>31002</c:v>
                </c:pt>
                <c:pt idx="33">
                  <c:v>31007</c:v>
                </c:pt>
                <c:pt idx="34">
                  <c:v>31016</c:v>
                </c:pt>
                <c:pt idx="35">
                  <c:v>31021</c:v>
                </c:pt>
                <c:pt idx="36">
                  <c:v>31029</c:v>
                </c:pt>
                <c:pt idx="37">
                  <c:v>31039</c:v>
                </c:pt>
                <c:pt idx="38">
                  <c:v>31044</c:v>
                </c:pt>
                <c:pt idx="39">
                  <c:v>31046</c:v>
                </c:pt>
                <c:pt idx="40">
                  <c:v>31053</c:v>
                </c:pt>
                <c:pt idx="41">
                  <c:v>31060</c:v>
                </c:pt>
                <c:pt idx="42">
                  <c:v>31076</c:v>
                </c:pt>
                <c:pt idx="43">
                  <c:v>31081</c:v>
                </c:pt>
                <c:pt idx="44">
                  <c:v>31088</c:v>
                </c:pt>
                <c:pt idx="45">
                  <c:v>31095</c:v>
                </c:pt>
                <c:pt idx="46">
                  <c:v>31102</c:v>
                </c:pt>
                <c:pt idx="47">
                  <c:v>31109</c:v>
                </c:pt>
                <c:pt idx="48">
                  <c:v>31116</c:v>
                </c:pt>
                <c:pt idx="49">
                  <c:v>31123</c:v>
                </c:pt>
                <c:pt idx="50">
                  <c:v>31130</c:v>
                </c:pt>
                <c:pt idx="51">
                  <c:v>31137</c:v>
                </c:pt>
                <c:pt idx="52">
                  <c:v>31144</c:v>
                </c:pt>
                <c:pt idx="53">
                  <c:v>31151</c:v>
                </c:pt>
                <c:pt idx="54">
                  <c:v>31158</c:v>
                </c:pt>
                <c:pt idx="55">
                  <c:v>31165</c:v>
                </c:pt>
                <c:pt idx="56">
                  <c:v>31172</c:v>
                </c:pt>
                <c:pt idx="57">
                  <c:v>31179</c:v>
                </c:pt>
                <c:pt idx="58">
                  <c:v>31186</c:v>
                </c:pt>
                <c:pt idx="59">
                  <c:v>31193</c:v>
                </c:pt>
                <c:pt idx="60">
                  <c:v>31200</c:v>
                </c:pt>
                <c:pt idx="61">
                  <c:v>31207</c:v>
                </c:pt>
                <c:pt idx="62">
                  <c:v>31214</c:v>
                </c:pt>
                <c:pt idx="63">
                  <c:v>31228</c:v>
                </c:pt>
                <c:pt idx="64">
                  <c:v>31235</c:v>
                </c:pt>
                <c:pt idx="65">
                  <c:v>31242</c:v>
                </c:pt>
                <c:pt idx="66">
                  <c:v>31249</c:v>
                </c:pt>
                <c:pt idx="67">
                  <c:v>31256</c:v>
                </c:pt>
                <c:pt idx="68">
                  <c:v>31263</c:v>
                </c:pt>
                <c:pt idx="69">
                  <c:v>31270</c:v>
                </c:pt>
                <c:pt idx="70">
                  <c:v>31272</c:v>
                </c:pt>
                <c:pt idx="71">
                  <c:v>31277</c:v>
                </c:pt>
                <c:pt idx="72">
                  <c:v>31284</c:v>
                </c:pt>
                <c:pt idx="73">
                  <c:v>31291</c:v>
                </c:pt>
                <c:pt idx="74">
                  <c:v>31298</c:v>
                </c:pt>
                <c:pt idx="75">
                  <c:v>31305</c:v>
                </c:pt>
                <c:pt idx="76">
                  <c:v>31312</c:v>
                </c:pt>
                <c:pt idx="77">
                  <c:v>31317</c:v>
                </c:pt>
                <c:pt idx="78">
                  <c:v>31326</c:v>
                </c:pt>
                <c:pt idx="79">
                  <c:v>31333</c:v>
                </c:pt>
                <c:pt idx="80">
                  <c:v>31340</c:v>
                </c:pt>
                <c:pt idx="81">
                  <c:v>31347</c:v>
                </c:pt>
                <c:pt idx="82">
                  <c:v>31437</c:v>
                </c:pt>
                <c:pt idx="83">
                  <c:v>31445</c:v>
                </c:pt>
                <c:pt idx="84">
                  <c:v>31451</c:v>
                </c:pt>
                <c:pt idx="85">
                  <c:v>31458</c:v>
                </c:pt>
                <c:pt idx="86">
                  <c:v>31465</c:v>
                </c:pt>
                <c:pt idx="87">
                  <c:v>31473</c:v>
                </c:pt>
                <c:pt idx="88">
                  <c:v>31480</c:v>
                </c:pt>
                <c:pt idx="89">
                  <c:v>31487</c:v>
                </c:pt>
                <c:pt idx="90">
                  <c:v>31493</c:v>
                </c:pt>
                <c:pt idx="91">
                  <c:v>31500</c:v>
                </c:pt>
                <c:pt idx="92">
                  <c:v>31507</c:v>
                </c:pt>
                <c:pt idx="93">
                  <c:v>31515</c:v>
                </c:pt>
                <c:pt idx="94">
                  <c:v>31522</c:v>
                </c:pt>
                <c:pt idx="95">
                  <c:v>31529</c:v>
                </c:pt>
                <c:pt idx="96">
                  <c:v>31537</c:v>
                </c:pt>
                <c:pt idx="97">
                  <c:v>31543</c:v>
                </c:pt>
                <c:pt idx="98">
                  <c:v>31551</c:v>
                </c:pt>
                <c:pt idx="99">
                  <c:v>31578</c:v>
                </c:pt>
                <c:pt idx="100">
                  <c:v>31592</c:v>
                </c:pt>
                <c:pt idx="101">
                  <c:v>31602</c:v>
                </c:pt>
                <c:pt idx="102">
                  <c:v>31606</c:v>
                </c:pt>
                <c:pt idx="103">
                  <c:v>31614</c:v>
                </c:pt>
                <c:pt idx="104">
                  <c:v>31719</c:v>
                </c:pt>
                <c:pt idx="105">
                  <c:v>31760</c:v>
                </c:pt>
                <c:pt idx="106">
                  <c:v>31780</c:v>
                </c:pt>
                <c:pt idx="107">
                  <c:v>31788</c:v>
                </c:pt>
                <c:pt idx="108">
                  <c:v>32808</c:v>
                </c:pt>
                <c:pt idx="109">
                  <c:v>33308</c:v>
                </c:pt>
                <c:pt idx="110">
                  <c:v>33679</c:v>
                </c:pt>
                <c:pt idx="111">
                  <c:v>33771</c:v>
                </c:pt>
                <c:pt idx="112">
                  <c:v>34010</c:v>
                </c:pt>
                <c:pt idx="113">
                  <c:v>34033</c:v>
                </c:pt>
                <c:pt idx="114">
                  <c:v>34044</c:v>
                </c:pt>
                <c:pt idx="115">
                  <c:v>34058</c:v>
                </c:pt>
                <c:pt idx="116">
                  <c:v>34065</c:v>
                </c:pt>
                <c:pt idx="117">
                  <c:v>34075</c:v>
                </c:pt>
                <c:pt idx="118">
                  <c:v>34100</c:v>
                </c:pt>
                <c:pt idx="119">
                  <c:v>34310</c:v>
                </c:pt>
                <c:pt idx="120">
                  <c:v>34341</c:v>
                </c:pt>
                <c:pt idx="121">
                  <c:v>34366</c:v>
                </c:pt>
                <c:pt idx="122">
                  <c:v>34402</c:v>
                </c:pt>
                <c:pt idx="123">
                  <c:v>34438</c:v>
                </c:pt>
                <c:pt idx="124">
                  <c:v>34488</c:v>
                </c:pt>
                <c:pt idx="125">
                  <c:v>34522</c:v>
                </c:pt>
                <c:pt idx="126">
                  <c:v>34561</c:v>
                </c:pt>
                <c:pt idx="127">
                  <c:v>34589</c:v>
                </c:pt>
                <c:pt idx="128">
                  <c:v>34611</c:v>
                </c:pt>
                <c:pt idx="129">
                  <c:v>34648</c:v>
                </c:pt>
                <c:pt idx="130">
                  <c:v>34676</c:v>
                </c:pt>
                <c:pt idx="131">
                  <c:v>34702</c:v>
                </c:pt>
                <c:pt idx="132">
                  <c:v>34775</c:v>
                </c:pt>
                <c:pt idx="133">
                  <c:v>34817</c:v>
                </c:pt>
                <c:pt idx="134">
                  <c:v>34859</c:v>
                </c:pt>
                <c:pt idx="135">
                  <c:v>35025</c:v>
                </c:pt>
                <c:pt idx="136">
                  <c:v>35101</c:v>
                </c:pt>
                <c:pt idx="137">
                  <c:v>35143</c:v>
                </c:pt>
                <c:pt idx="138">
                  <c:v>35184</c:v>
                </c:pt>
                <c:pt idx="139">
                  <c:v>35213</c:v>
                </c:pt>
                <c:pt idx="140">
                  <c:v>35240</c:v>
                </c:pt>
                <c:pt idx="141">
                  <c:v>35286</c:v>
                </c:pt>
                <c:pt idx="142">
                  <c:v>35311</c:v>
                </c:pt>
                <c:pt idx="143">
                  <c:v>35325</c:v>
                </c:pt>
                <c:pt idx="144">
                  <c:v>35359</c:v>
                </c:pt>
                <c:pt idx="145">
                  <c:v>35419</c:v>
                </c:pt>
                <c:pt idx="146">
                  <c:v>35487</c:v>
                </c:pt>
                <c:pt idx="147">
                  <c:v>35551</c:v>
                </c:pt>
                <c:pt idx="148">
                  <c:v>35586</c:v>
                </c:pt>
                <c:pt idx="149">
                  <c:v>35625</c:v>
                </c:pt>
                <c:pt idx="150">
                  <c:v>35693</c:v>
                </c:pt>
                <c:pt idx="151">
                  <c:v>35731</c:v>
                </c:pt>
                <c:pt idx="152">
                  <c:v>35754</c:v>
                </c:pt>
                <c:pt idx="153">
                  <c:v>35776</c:v>
                </c:pt>
                <c:pt idx="154">
                  <c:v>35817</c:v>
                </c:pt>
                <c:pt idx="155">
                  <c:v>35845</c:v>
                </c:pt>
                <c:pt idx="156">
                  <c:v>35871</c:v>
                </c:pt>
                <c:pt idx="157">
                  <c:v>35900</c:v>
                </c:pt>
                <c:pt idx="158">
                  <c:v>35956</c:v>
                </c:pt>
                <c:pt idx="159">
                  <c:v>36001</c:v>
                </c:pt>
                <c:pt idx="160">
                  <c:v>36060</c:v>
                </c:pt>
                <c:pt idx="161">
                  <c:v>36082</c:v>
                </c:pt>
                <c:pt idx="162">
                  <c:v>36160</c:v>
                </c:pt>
                <c:pt idx="163">
                  <c:v>36185</c:v>
                </c:pt>
                <c:pt idx="164">
                  <c:v>36216</c:v>
                </c:pt>
                <c:pt idx="165">
                  <c:v>36235</c:v>
                </c:pt>
                <c:pt idx="166">
                  <c:v>36277</c:v>
                </c:pt>
                <c:pt idx="167">
                  <c:v>36299</c:v>
                </c:pt>
                <c:pt idx="168">
                  <c:v>36328</c:v>
                </c:pt>
                <c:pt idx="169">
                  <c:v>36371</c:v>
                </c:pt>
                <c:pt idx="170">
                  <c:v>36399</c:v>
                </c:pt>
                <c:pt idx="171">
                  <c:v>36458</c:v>
                </c:pt>
                <c:pt idx="172">
                  <c:v>36486</c:v>
                </c:pt>
                <c:pt idx="173">
                  <c:v>36521</c:v>
                </c:pt>
                <c:pt idx="174">
                  <c:v>36553</c:v>
                </c:pt>
                <c:pt idx="175">
                  <c:v>36587</c:v>
                </c:pt>
                <c:pt idx="176">
                  <c:v>36612</c:v>
                </c:pt>
                <c:pt idx="177">
                  <c:v>36640</c:v>
                </c:pt>
                <c:pt idx="178">
                  <c:v>36669</c:v>
                </c:pt>
                <c:pt idx="179">
                  <c:v>36706</c:v>
                </c:pt>
                <c:pt idx="180">
                  <c:v>36732</c:v>
                </c:pt>
                <c:pt idx="181">
                  <c:v>36760</c:v>
                </c:pt>
                <c:pt idx="182">
                  <c:v>36787</c:v>
                </c:pt>
                <c:pt idx="183">
                  <c:v>36822</c:v>
                </c:pt>
                <c:pt idx="184">
                  <c:v>36859</c:v>
                </c:pt>
                <c:pt idx="185">
                  <c:v>36888</c:v>
                </c:pt>
                <c:pt idx="186">
                  <c:v>36914</c:v>
                </c:pt>
                <c:pt idx="187">
                  <c:v>36941</c:v>
                </c:pt>
                <c:pt idx="188">
                  <c:v>36965</c:v>
                </c:pt>
                <c:pt idx="189">
                  <c:v>37011</c:v>
                </c:pt>
                <c:pt idx="190">
                  <c:v>37041</c:v>
                </c:pt>
                <c:pt idx="191">
                  <c:v>37063</c:v>
                </c:pt>
                <c:pt idx="192">
                  <c:v>37102</c:v>
                </c:pt>
                <c:pt idx="193">
                  <c:v>37130</c:v>
                </c:pt>
                <c:pt idx="194">
                  <c:v>37159</c:v>
                </c:pt>
                <c:pt idx="195">
                  <c:v>37193</c:v>
                </c:pt>
                <c:pt idx="196">
                  <c:v>37223</c:v>
                </c:pt>
                <c:pt idx="197">
                  <c:v>37244</c:v>
                </c:pt>
                <c:pt idx="198">
                  <c:v>37281</c:v>
                </c:pt>
                <c:pt idx="199">
                  <c:v>37314</c:v>
                </c:pt>
                <c:pt idx="200">
                  <c:v>37337</c:v>
                </c:pt>
                <c:pt idx="201">
                  <c:v>37375</c:v>
                </c:pt>
                <c:pt idx="202">
                  <c:v>37398</c:v>
                </c:pt>
                <c:pt idx="203">
                  <c:v>37433</c:v>
                </c:pt>
                <c:pt idx="204">
                  <c:v>37469</c:v>
                </c:pt>
                <c:pt idx="205">
                  <c:v>37494</c:v>
                </c:pt>
                <c:pt idx="206">
                  <c:v>37524</c:v>
                </c:pt>
                <c:pt idx="207">
                  <c:v>37546</c:v>
                </c:pt>
                <c:pt idx="208">
                  <c:v>37581</c:v>
                </c:pt>
                <c:pt idx="209">
                  <c:v>37610</c:v>
                </c:pt>
                <c:pt idx="210">
                  <c:v>37651</c:v>
                </c:pt>
                <c:pt idx="211">
                  <c:v>37679</c:v>
                </c:pt>
                <c:pt idx="212">
                  <c:v>37706</c:v>
                </c:pt>
              </c:numCache>
            </c:numRef>
          </c:xVal>
          <c:yVal>
            <c:numRef>
              <c:f>'"900" wells'' water levels'!$L$484:$L$695</c:f>
              <c:numCache>
                <c:formatCode>General</c:formatCode>
                <c:ptCount val="212"/>
                <c:pt idx="0">
                  <c:v>423.44600000000003</c:v>
                </c:pt>
                <c:pt idx="1">
                  <c:v>423.44600000000003</c:v>
                </c:pt>
                <c:pt idx="2">
                  <c:v>423.44900000000001</c:v>
                </c:pt>
                <c:pt idx="3">
                  <c:v>423.46</c:v>
                </c:pt>
                <c:pt idx="4">
                  <c:v>423.53500000000003</c:v>
                </c:pt>
                <c:pt idx="5">
                  <c:v>423.53500000000003</c:v>
                </c:pt>
                <c:pt idx="6">
                  <c:v>423.49200000000002</c:v>
                </c:pt>
                <c:pt idx="7">
                  <c:v>423.48899999999998</c:v>
                </c:pt>
                <c:pt idx="8">
                  <c:v>423.39699999999999</c:v>
                </c:pt>
                <c:pt idx="9">
                  <c:v>423.41</c:v>
                </c:pt>
                <c:pt idx="10">
                  <c:v>423.44</c:v>
                </c:pt>
                <c:pt idx="11">
                  <c:v>423.45800000000003</c:v>
                </c:pt>
                <c:pt idx="12">
                  <c:v>423.45800000000003</c:v>
                </c:pt>
                <c:pt idx="13">
                  <c:v>423.46100000000001</c:v>
                </c:pt>
                <c:pt idx="14">
                  <c:v>423.54399999999998</c:v>
                </c:pt>
                <c:pt idx="15">
                  <c:v>423.62299999999999</c:v>
                </c:pt>
                <c:pt idx="16">
                  <c:v>423.62900000000002</c:v>
                </c:pt>
                <c:pt idx="17">
                  <c:v>423.61700000000002</c:v>
                </c:pt>
                <c:pt idx="18">
                  <c:v>423.56799999999998</c:v>
                </c:pt>
                <c:pt idx="19">
                  <c:v>423.57100000000003</c:v>
                </c:pt>
                <c:pt idx="20">
                  <c:v>423.53800000000001</c:v>
                </c:pt>
                <c:pt idx="21">
                  <c:v>423.51</c:v>
                </c:pt>
                <c:pt idx="22">
                  <c:v>423.495</c:v>
                </c:pt>
                <c:pt idx="23">
                  <c:v>423.46699999999998</c:v>
                </c:pt>
                <c:pt idx="24">
                  <c:v>423.45800000000003</c:v>
                </c:pt>
                <c:pt idx="25">
                  <c:v>423.45800000000003</c:v>
                </c:pt>
                <c:pt idx="26">
                  <c:v>423.44</c:v>
                </c:pt>
                <c:pt idx="27">
                  <c:v>423.43099999999998</c:v>
                </c:pt>
                <c:pt idx="28">
                  <c:v>423.42200000000003</c:v>
                </c:pt>
                <c:pt idx="29">
                  <c:v>423.51900000000001</c:v>
                </c:pt>
                <c:pt idx="30">
                  <c:v>423.52499999999998</c:v>
                </c:pt>
                <c:pt idx="31">
                  <c:v>423.51900000000001</c:v>
                </c:pt>
                <c:pt idx="32">
                  <c:v>423.51</c:v>
                </c:pt>
                <c:pt idx="33">
                  <c:v>423.50700000000001</c:v>
                </c:pt>
                <c:pt idx="34">
                  <c:v>423.49200000000002</c:v>
                </c:pt>
                <c:pt idx="35">
                  <c:v>423.50400000000002</c:v>
                </c:pt>
                <c:pt idx="36">
                  <c:v>423.48599999999999</c:v>
                </c:pt>
                <c:pt idx="37">
                  <c:v>423.452</c:v>
                </c:pt>
                <c:pt idx="38">
                  <c:v>423.47399999999999</c:v>
                </c:pt>
                <c:pt idx="39">
                  <c:v>423.44600000000003</c:v>
                </c:pt>
                <c:pt idx="40">
                  <c:v>423.43400000000003</c:v>
                </c:pt>
                <c:pt idx="41">
                  <c:v>423.40300000000002</c:v>
                </c:pt>
                <c:pt idx="42">
                  <c:v>423.40600000000001</c:v>
                </c:pt>
                <c:pt idx="43">
                  <c:v>423.40600000000001</c:v>
                </c:pt>
                <c:pt idx="44">
                  <c:v>423.38499999999999</c:v>
                </c:pt>
                <c:pt idx="45">
                  <c:v>423.36399999999998</c:v>
                </c:pt>
                <c:pt idx="46">
                  <c:v>423.358</c:v>
                </c:pt>
                <c:pt idx="47">
                  <c:v>423.35500000000002</c:v>
                </c:pt>
                <c:pt idx="48">
                  <c:v>423.33600000000001</c:v>
                </c:pt>
                <c:pt idx="49">
                  <c:v>423.38200000000001</c:v>
                </c:pt>
                <c:pt idx="50">
                  <c:v>423.38799999999998</c:v>
                </c:pt>
                <c:pt idx="51">
                  <c:v>423.40300000000002</c:v>
                </c:pt>
                <c:pt idx="52">
                  <c:v>423.40300000000002</c:v>
                </c:pt>
                <c:pt idx="53">
                  <c:v>423.4</c:v>
                </c:pt>
                <c:pt idx="54">
                  <c:v>423.44900000000001</c:v>
                </c:pt>
                <c:pt idx="55">
                  <c:v>423.49799999999999</c:v>
                </c:pt>
                <c:pt idx="56">
                  <c:v>423.56799999999998</c:v>
                </c:pt>
                <c:pt idx="57">
                  <c:v>423.58300000000003</c:v>
                </c:pt>
                <c:pt idx="58">
                  <c:v>423.60500000000002</c:v>
                </c:pt>
                <c:pt idx="59">
                  <c:v>423.62900000000002</c:v>
                </c:pt>
                <c:pt idx="60">
                  <c:v>423.62599999999998</c:v>
                </c:pt>
                <c:pt idx="61">
                  <c:v>423.62</c:v>
                </c:pt>
                <c:pt idx="62">
                  <c:v>423.61700000000002</c:v>
                </c:pt>
                <c:pt idx="63">
                  <c:v>423.61700000000002</c:v>
                </c:pt>
                <c:pt idx="64">
                  <c:v>423.61399999999998</c:v>
                </c:pt>
                <c:pt idx="65">
                  <c:v>423.61700000000002</c:v>
                </c:pt>
                <c:pt idx="66">
                  <c:v>423.61700000000002</c:v>
                </c:pt>
                <c:pt idx="67">
                  <c:v>423.60500000000002</c:v>
                </c:pt>
                <c:pt idx="68">
                  <c:v>423.60500000000002</c:v>
                </c:pt>
                <c:pt idx="69">
                  <c:v>423.61099999999999</c:v>
                </c:pt>
                <c:pt idx="70">
                  <c:v>423.59199999999998</c:v>
                </c:pt>
                <c:pt idx="71">
                  <c:v>423.577</c:v>
                </c:pt>
                <c:pt idx="72">
                  <c:v>423.577</c:v>
                </c:pt>
                <c:pt idx="73">
                  <c:v>423.565</c:v>
                </c:pt>
                <c:pt idx="74">
                  <c:v>423.56799999999998</c:v>
                </c:pt>
                <c:pt idx="75">
                  <c:v>423.565</c:v>
                </c:pt>
                <c:pt idx="76">
                  <c:v>423.55</c:v>
                </c:pt>
                <c:pt idx="77">
                  <c:v>423.54700000000003</c:v>
                </c:pt>
                <c:pt idx="78">
                  <c:v>423.53500000000003</c:v>
                </c:pt>
                <c:pt idx="79">
                  <c:v>423.53500000000003</c:v>
                </c:pt>
                <c:pt idx="80">
                  <c:v>423.52800000000002</c:v>
                </c:pt>
                <c:pt idx="81">
                  <c:v>423.50700000000001</c:v>
                </c:pt>
                <c:pt idx="82">
                  <c:v>423.495</c:v>
                </c:pt>
                <c:pt idx="83">
                  <c:v>423.495</c:v>
                </c:pt>
                <c:pt idx="84">
                  <c:v>423.49200000000002</c:v>
                </c:pt>
                <c:pt idx="85">
                  <c:v>423.49200000000002</c:v>
                </c:pt>
                <c:pt idx="86">
                  <c:v>423.48</c:v>
                </c:pt>
                <c:pt idx="87">
                  <c:v>423.47399999999999</c:v>
                </c:pt>
                <c:pt idx="88">
                  <c:v>423.464</c:v>
                </c:pt>
                <c:pt idx="89">
                  <c:v>423.464</c:v>
                </c:pt>
                <c:pt idx="90">
                  <c:v>423.52199999999999</c:v>
                </c:pt>
                <c:pt idx="91">
                  <c:v>423.53500000000003</c:v>
                </c:pt>
                <c:pt idx="92">
                  <c:v>423.52800000000002</c:v>
                </c:pt>
                <c:pt idx="93">
                  <c:v>423.565</c:v>
                </c:pt>
                <c:pt idx="94">
                  <c:v>423.58300000000003</c:v>
                </c:pt>
                <c:pt idx="95">
                  <c:v>423.61399999999998</c:v>
                </c:pt>
                <c:pt idx="96">
                  <c:v>423.63200000000001</c:v>
                </c:pt>
                <c:pt idx="97">
                  <c:v>423.65300000000002</c:v>
                </c:pt>
                <c:pt idx="98">
                  <c:v>423.61099999999999</c:v>
                </c:pt>
                <c:pt idx="99">
                  <c:v>423.61700000000002</c:v>
                </c:pt>
                <c:pt idx="100">
                  <c:v>423.60199999999998</c:v>
                </c:pt>
                <c:pt idx="101">
                  <c:v>423.58300000000003</c:v>
                </c:pt>
                <c:pt idx="102">
                  <c:v>423.577</c:v>
                </c:pt>
                <c:pt idx="103">
                  <c:v>423.50700000000001</c:v>
                </c:pt>
                <c:pt idx="104">
                  <c:v>423.50400000000002</c:v>
                </c:pt>
                <c:pt idx="105">
                  <c:v>423.44299999999998</c:v>
                </c:pt>
                <c:pt idx="106">
                  <c:v>423.43700000000001</c:v>
                </c:pt>
                <c:pt idx="107">
                  <c:v>423.37799999999999</c:v>
                </c:pt>
                <c:pt idx="108">
                  <c:v>423.18799999999999</c:v>
                </c:pt>
                <c:pt idx="109">
                  <c:v>423.3</c:v>
                </c:pt>
                <c:pt idx="110">
                  <c:v>423.35</c:v>
                </c:pt>
                <c:pt idx="111">
                  <c:v>423.4</c:v>
                </c:pt>
                <c:pt idx="112">
                  <c:v>423.38</c:v>
                </c:pt>
                <c:pt idx="113">
                  <c:v>423.37</c:v>
                </c:pt>
                <c:pt idx="114">
                  <c:v>423.39</c:v>
                </c:pt>
                <c:pt idx="115">
                  <c:v>423.41</c:v>
                </c:pt>
                <c:pt idx="116">
                  <c:v>423.44</c:v>
                </c:pt>
                <c:pt idx="117">
                  <c:v>423.49</c:v>
                </c:pt>
                <c:pt idx="118">
                  <c:v>423.49299999999999</c:v>
                </c:pt>
                <c:pt idx="119">
                  <c:v>423.464</c:v>
                </c:pt>
                <c:pt idx="120">
                  <c:v>423.44600000000003</c:v>
                </c:pt>
                <c:pt idx="121">
                  <c:v>423.41699999999997</c:v>
                </c:pt>
                <c:pt idx="122">
                  <c:v>423.459</c:v>
                </c:pt>
                <c:pt idx="123">
                  <c:v>423.52199999999999</c:v>
                </c:pt>
                <c:pt idx="124">
                  <c:v>423.54500000000002</c:v>
                </c:pt>
                <c:pt idx="125">
                  <c:v>423.58</c:v>
                </c:pt>
                <c:pt idx="126">
                  <c:v>423.56199999999995</c:v>
                </c:pt>
                <c:pt idx="127">
                  <c:v>423.63200000000001</c:v>
                </c:pt>
                <c:pt idx="128">
                  <c:v>423.66399999999999</c:v>
                </c:pt>
                <c:pt idx="129">
                  <c:v>423.66899999999998</c:v>
                </c:pt>
                <c:pt idx="130">
                  <c:v>423.63299999999998</c:v>
                </c:pt>
                <c:pt idx="131">
                  <c:v>423.53399999999999</c:v>
                </c:pt>
                <c:pt idx="132">
                  <c:v>423.57599999999996</c:v>
                </c:pt>
                <c:pt idx="133">
                  <c:v>423.63399999999996</c:v>
                </c:pt>
                <c:pt idx="134">
                  <c:v>423.55599999999998</c:v>
                </c:pt>
                <c:pt idx="135">
                  <c:v>423.25799999999998</c:v>
                </c:pt>
                <c:pt idx="136">
                  <c:v>423.22199999999998</c:v>
                </c:pt>
                <c:pt idx="137">
                  <c:v>423.37199999999996</c:v>
                </c:pt>
                <c:pt idx="138">
                  <c:v>423.74199999999996</c:v>
                </c:pt>
                <c:pt idx="139">
                  <c:v>423.41800000000001</c:v>
                </c:pt>
                <c:pt idx="140">
                  <c:v>423.16800000000001</c:v>
                </c:pt>
                <c:pt idx="141">
                  <c:v>423.55500000000001</c:v>
                </c:pt>
                <c:pt idx="142">
                  <c:v>423.509952</c:v>
                </c:pt>
                <c:pt idx="143">
                  <c:v>423.49299999999999</c:v>
                </c:pt>
                <c:pt idx="144">
                  <c:v>423.25899999999996</c:v>
                </c:pt>
                <c:pt idx="145">
                  <c:v>423.20400000000001</c:v>
                </c:pt>
                <c:pt idx="146">
                  <c:v>423.67699999999996</c:v>
                </c:pt>
                <c:pt idx="147">
                  <c:v>423.68399999999997</c:v>
                </c:pt>
                <c:pt idx="148">
                  <c:v>423.72399999999999</c:v>
                </c:pt>
                <c:pt idx="149">
                  <c:v>423.51299999999998</c:v>
                </c:pt>
                <c:pt idx="150">
                  <c:v>423.50299999999999</c:v>
                </c:pt>
                <c:pt idx="151">
                  <c:v>423.48099999999999</c:v>
                </c:pt>
                <c:pt idx="152">
                  <c:v>423.61199999999997</c:v>
                </c:pt>
                <c:pt idx="153">
                  <c:v>423.416</c:v>
                </c:pt>
                <c:pt idx="154">
                  <c:v>423.39400000000001</c:v>
                </c:pt>
                <c:pt idx="155">
                  <c:v>423.411</c:v>
                </c:pt>
                <c:pt idx="156">
                  <c:v>423.42399999999998</c:v>
                </c:pt>
                <c:pt idx="157">
                  <c:v>423.61799999999999</c:v>
                </c:pt>
                <c:pt idx="158">
                  <c:v>423.58</c:v>
                </c:pt>
                <c:pt idx="159">
                  <c:v>423.29399999999998</c:v>
                </c:pt>
                <c:pt idx="160">
                  <c:v>423.452</c:v>
                </c:pt>
                <c:pt idx="161">
                  <c:v>423.45</c:v>
                </c:pt>
                <c:pt idx="162">
                  <c:v>423.42199999999997</c:v>
                </c:pt>
                <c:pt idx="163">
                  <c:v>423.38900000000001</c:v>
                </c:pt>
                <c:pt idx="164">
                  <c:v>423.37399999999997</c:v>
                </c:pt>
                <c:pt idx="165">
                  <c:v>423.77599999999995</c:v>
                </c:pt>
                <c:pt idx="166">
                  <c:v>423.69200000000001</c:v>
                </c:pt>
                <c:pt idx="167">
                  <c:v>423.82099999999997</c:v>
                </c:pt>
                <c:pt idx="168">
                  <c:v>423.83199999999999</c:v>
                </c:pt>
                <c:pt idx="169">
                  <c:v>423.82599999999996</c:v>
                </c:pt>
                <c:pt idx="170">
                  <c:v>423.78199999999998</c:v>
                </c:pt>
                <c:pt idx="171">
                  <c:v>423.72699999999998</c:v>
                </c:pt>
                <c:pt idx="172">
                  <c:v>423.66299999999995</c:v>
                </c:pt>
                <c:pt idx="173">
                  <c:v>423.65662084730263</c:v>
                </c:pt>
                <c:pt idx="174">
                  <c:v>423.57128101188658</c:v>
                </c:pt>
                <c:pt idx="175">
                  <c:v>423.56823316062173</c:v>
                </c:pt>
                <c:pt idx="176">
                  <c:v>423.58956811947576</c:v>
                </c:pt>
                <c:pt idx="177">
                  <c:v>423.56823316062173</c:v>
                </c:pt>
                <c:pt idx="178">
                  <c:v>423.60175952453517</c:v>
                </c:pt>
                <c:pt idx="179">
                  <c:v>423.54385035050285</c:v>
                </c:pt>
                <c:pt idx="180">
                  <c:v>423.53</c:v>
                </c:pt>
                <c:pt idx="181">
                  <c:v>423.51900000000001</c:v>
                </c:pt>
                <c:pt idx="182">
                  <c:v>423.54999999999995</c:v>
                </c:pt>
                <c:pt idx="183">
                  <c:v>423.67099999999999</c:v>
                </c:pt>
                <c:pt idx="184">
                  <c:v>423.68099999999998</c:v>
                </c:pt>
                <c:pt idx="185">
                  <c:v>423.70799999999997</c:v>
                </c:pt>
                <c:pt idx="186">
                  <c:v>423.60399999999998</c:v>
                </c:pt>
                <c:pt idx="187">
                  <c:v>423.577</c:v>
                </c:pt>
                <c:pt idx="188">
                  <c:v>423.69</c:v>
                </c:pt>
                <c:pt idx="189">
                  <c:v>423.91800000000001</c:v>
                </c:pt>
                <c:pt idx="190">
                  <c:v>423.95499999999998</c:v>
                </c:pt>
                <c:pt idx="191">
                  <c:v>423.80599999999998</c:v>
                </c:pt>
                <c:pt idx="192">
                  <c:v>423.74799999999999</c:v>
                </c:pt>
                <c:pt idx="193">
                  <c:v>423.69599999999997</c:v>
                </c:pt>
                <c:pt idx="194">
                  <c:v>423.66499999999996</c:v>
                </c:pt>
                <c:pt idx="195">
                  <c:v>423.64400000000001</c:v>
                </c:pt>
                <c:pt idx="196">
                  <c:v>423.62599999999998</c:v>
                </c:pt>
                <c:pt idx="197">
                  <c:v>423.60699999999997</c:v>
                </c:pt>
                <c:pt idx="198">
                  <c:v>423.54300000000001</c:v>
                </c:pt>
                <c:pt idx="199">
                  <c:v>423.52499999999998</c:v>
                </c:pt>
                <c:pt idx="200">
                  <c:v>423.56199999999995</c:v>
                </c:pt>
                <c:pt idx="201">
                  <c:v>423.58</c:v>
                </c:pt>
                <c:pt idx="202">
                  <c:v>423.62299999999999</c:v>
                </c:pt>
                <c:pt idx="203">
                  <c:v>423.66499999999996</c:v>
                </c:pt>
                <c:pt idx="204">
                  <c:v>423.62299999999999</c:v>
                </c:pt>
                <c:pt idx="205">
                  <c:v>423.56481600000001</c:v>
                </c:pt>
                <c:pt idx="206">
                  <c:v>423.55262399999998</c:v>
                </c:pt>
                <c:pt idx="207">
                  <c:v>423.53738399999997</c:v>
                </c:pt>
                <c:pt idx="208">
                  <c:v>423.509952</c:v>
                </c:pt>
                <c:pt idx="209">
                  <c:v>423.45813599999997</c:v>
                </c:pt>
                <c:pt idx="210">
                  <c:v>423.44899199999998</c:v>
                </c:pt>
                <c:pt idx="211">
                  <c:v>423.43984799999998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92128"/>
        <c:axId val="85392704"/>
      </c:scatterChart>
      <c:valAx>
        <c:axId val="85392128"/>
        <c:scaling>
          <c:orientation val="minMax"/>
          <c:min val="3323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2704"/>
        <c:crosses val="autoZero"/>
        <c:crossBetween val="midCat"/>
        <c:majorUnit val="365"/>
        <c:minorUnit val="30.4"/>
      </c:valAx>
      <c:valAx>
        <c:axId val="8539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2315349470205114E-2"/>
              <c:y val="0.48112518543877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2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913 Water Elevation</a:t>
            </a:r>
          </a:p>
        </c:rich>
      </c:tx>
      <c:layout>
        <c:manualLayout>
          <c:xMode val="edge"/>
          <c:yMode val="edge"/>
          <c:x val="0.34068704647213216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325796869726"/>
          <c:y val="0.11428606859520274"/>
          <c:w val="0.79166856155350407"/>
          <c:h val="0.7238117677696173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levels'!$B$362:$B$474</c:f>
              <c:numCache>
                <c:formatCode>mm/dd/yy</c:formatCode>
                <c:ptCount val="11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30880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30934</c:v>
                </c:pt>
                <c:pt idx="28">
                  <c:v>30945</c:v>
                </c:pt>
                <c:pt idx="29">
                  <c:v>30972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31039</c:v>
                </c:pt>
                <c:pt idx="39">
                  <c:v>31046</c:v>
                </c:pt>
                <c:pt idx="40">
                  <c:v>31053</c:v>
                </c:pt>
                <c:pt idx="41">
                  <c:v>31060</c:v>
                </c:pt>
                <c:pt idx="42">
                  <c:v>31076</c:v>
                </c:pt>
                <c:pt idx="43">
                  <c:v>31081</c:v>
                </c:pt>
                <c:pt idx="44">
                  <c:v>31088</c:v>
                </c:pt>
                <c:pt idx="45">
                  <c:v>31095</c:v>
                </c:pt>
                <c:pt idx="46">
                  <c:v>31102</c:v>
                </c:pt>
                <c:pt idx="47">
                  <c:v>31109</c:v>
                </c:pt>
                <c:pt idx="48">
                  <c:v>31116</c:v>
                </c:pt>
                <c:pt idx="49">
                  <c:v>31123</c:v>
                </c:pt>
                <c:pt idx="50">
                  <c:v>31130</c:v>
                </c:pt>
                <c:pt idx="51">
                  <c:v>31137</c:v>
                </c:pt>
                <c:pt idx="52">
                  <c:v>31144</c:v>
                </c:pt>
                <c:pt idx="53">
                  <c:v>31151</c:v>
                </c:pt>
                <c:pt idx="54">
                  <c:v>31158</c:v>
                </c:pt>
                <c:pt idx="55">
                  <c:v>31165</c:v>
                </c:pt>
                <c:pt idx="56">
                  <c:v>31172</c:v>
                </c:pt>
                <c:pt idx="57">
                  <c:v>31179</c:v>
                </c:pt>
                <c:pt idx="58">
                  <c:v>31186</c:v>
                </c:pt>
                <c:pt idx="59">
                  <c:v>31193</c:v>
                </c:pt>
                <c:pt idx="60">
                  <c:v>31200</c:v>
                </c:pt>
                <c:pt idx="61">
                  <c:v>31207</c:v>
                </c:pt>
                <c:pt idx="62">
                  <c:v>31214</c:v>
                </c:pt>
                <c:pt idx="63">
                  <c:v>31228</c:v>
                </c:pt>
                <c:pt idx="64">
                  <c:v>31235</c:v>
                </c:pt>
                <c:pt idx="65">
                  <c:v>31242</c:v>
                </c:pt>
                <c:pt idx="66">
                  <c:v>31249</c:v>
                </c:pt>
                <c:pt idx="67">
                  <c:v>31256</c:v>
                </c:pt>
                <c:pt idx="68">
                  <c:v>31263</c:v>
                </c:pt>
                <c:pt idx="69">
                  <c:v>31270</c:v>
                </c:pt>
                <c:pt idx="70">
                  <c:v>31272</c:v>
                </c:pt>
                <c:pt idx="71">
                  <c:v>31277</c:v>
                </c:pt>
                <c:pt idx="72">
                  <c:v>31284</c:v>
                </c:pt>
                <c:pt idx="73">
                  <c:v>31291</c:v>
                </c:pt>
                <c:pt idx="74">
                  <c:v>31298</c:v>
                </c:pt>
                <c:pt idx="75">
                  <c:v>31305</c:v>
                </c:pt>
                <c:pt idx="76">
                  <c:v>31312</c:v>
                </c:pt>
                <c:pt idx="77">
                  <c:v>31317</c:v>
                </c:pt>
                <c:pt idx="78">
                  <c:v>31326</c:v>
                </c:pt>
                <c:pt idx="79">
                  <c:v>31333</c:v>
                </c:pt>
                <c:pt idx="80">
                  <c:v>31340</c:v>
                </c:pt>
                <c:pt idx="81">
                  <c:v>31347</c:v>
                </c:pt>
                <c:pt idx="82">
                  <c:v>31437</c:v>
                </c:pt>
                <c:pt idx="83">
                  <c:v>31445</c:v>
                </c:pt>
                <c:pt idx="84">
                  <c:v>31451</c:v>
                </c:pt>
                <c:pt idx="85">
                  <c:v>31458</c:v>
                </c:pt>
                <c:pt idx="86">
                  <c:v>31465</c:v>
                </c:pt>
                <c:pt idx="87">
                  <c:v>31473</c:v>
                </c:pt>
                <c:pt idx="88">
                  <c:v>31480</c:v>
                </c:pt>
                <c:pt idx="89">
                  <c:v>31487</c:v>
                </c:pt>
                <c:pt idx="90">
                  <c:v>31493</c:v>
                </c:pt>
                <c:pt idx="91">
                  <c:v>31500</c:v>
                </c:pt>
                <c:pt idx="92">
                  <c:v>31507</c:v>
                </c:pt>
                <c:pt idx="93">
                  <c:v>31515</c:v>
                </c:pt>
                <c:pt idx="94">
                  <c:v>31522</c:v>
                </c:pt>
                <c:pt idx="95">
                  <c:v>31529</c:v>
                </c:pt>
                <c:pt idx="96">
                  <c:v>31537</c:v>
                </c:pt>
                <c:pt idx="97">
                  <c:v>31543</c:v>
                </c:pt>
                <c:pt idx="98">
                  <c:v>31551</c:v>
                </c:pt>
                <c:pt idx="99">
                  <c:v>31578</c:v>
                </c:pt>
                <c:pt idx="100">
                  <c:v>31592</c:v>
                </c:pt>
                <c:pt idx="101">
                  <c:v>31602</c:v>
                </c:pt>
                <c:pt idx="102">
                  <c:v>31606</c:v>
                </c:pt>
                <c:pt idx="103">
                  <c:v>31614</c:v>
                </c:pt>
                <c:pt idx="104">
                  <c:v>31719</c:v>
                </c:pt>
                <c:pt idx="105">
                  <c:v>31760</c:v>
                </c:pt>
                <c:pt idx="106">
                  <c:v>31774</c:v>
                </c:pt>
                <c:pt idx="107">
                  <c:v>31780</c:v>
                </c:pt>
                <c:pt idx="108">
                  <c:v>31788</c:v>
                </c:pt>
                <c:pt idx="109">
                  <c:v>32800</c:v>
                </c:pt>
                <c:pt idx="110">
                  <c:v>32808</c:v>
                </c:pt>
                <c:pt idx="111">
                  <c:v>33308</c:v>
                </c:pt>
                <c:pt idx="112">
                  <c:v>33679</c:v>
                </c:pt>
              </c:numCache>
            </c:numRef>
          </c:xVal>
          <c:yVal>
            <c:numRef>
              <c:f>'"900" wells'' water levels'!$L$362:$L$474</c:f>
              <c:numCache>
                <c:formatCode>General</c:formatCode>
                <c:ptCount val="113"/>
                <c:pt idx="0">
                  <c:v>423.625</c:v>
                </c:pt>
                <c:pt idx="1">
                  <c:v>423.61900000000003</c:v>
                </c:pt>
                <c:pt idx="2">
                  <c:v>423.62700000000001</c:v>
                </c:pt>
                <c:pt idx="3">
                  <c:v>423.637</c:v>
                </c:pt>
                <c:pt idx="4">
                  <c:v>423.64600000000002</c:v>
                </c:pt>
                <c:pt idx="5">
                  <c:v>423.72300000000001</c:v>
                </c:pt>
                <c:pt idx="6">
                  <c:v>423.73200000000003</c:v>
                </c:pt>
                <c:pt idx="7">
                  <c:v>423.68900000000002</c:v>
                </c:pt>
                <c:pt idx="8">
                  <c:v>423.67700000000002</c:v>
                </c:pt>
                <c:pt idx="9">
                  <c:v>423.56099999999998</c:v>
                </c:pt>
                <c:pt idx="10">
                  <c:v>423.56400000000002</c:v>
                </c:pt>
                <c:pt idx="11">
                  <c:v>423.57299999999998</c:v>
                </c:pt>
                <c:pt idx="12">
                  <c:v>423.59500000000003</c:v>
                </c:pt>
                <c:pt idx="13">
                  <c:v>423.637</c:v>
                </c:pt>
                <c:pt idx="14">
                  <c:v>423.64600000000002</c:v>
                </c:pt>
                <c:pt idx="15">
                  <c:v>423.65600000000001</c:v>
                </c:pt>
                <c:pt idx="16">
                  <c:v>423.726</c:v>
                </c:pt>
                <c:pt idx="17">
                  <c:v>423.80799999999999</c:v>
                </c:pt>
                <c:pt idx="18">
                  <c:v>423.81700000000001</c:v>
                </c:pt>
                <c:pt idx="19">
                  <c:v>423.82600000000002</c:v>
                </c:pt>
                <c:pt idx="20">
                  <c:v>423.78</c:v>
                </c:pt>
                <c:pt idx="21">
                  <c:v>423.79</c:v>
                </c:pt>
                <c:pt idx="22">
                  <c:v>423.762</c:v>
                </c:pt>
                <c:pt idx="23">
                  <c:v>423.73200000000003</c:v>
                </c:pt>
                <c:pt idx="24">
                  <c:v>423.71600000000001</c:v>
                </c:pt>
                <c:pt idx="25">
                  <c:v>423.68599999999998</c:v>
                </c:pt>
                <c:pt idx="26">
                  <c:v>423.68</c:v>
                </c:pt>
                <c:pt idx="27">
                  <c:v>423.613</c:v>
                </c:pt>
                <c:pt idx="28">
                  <c:v>423.63099999999997</c:v>
                </c:pt>
                <c:pt idx="29">
                  <c:v>423.625</c:v>
                </c:pt>
                <c:pt idx="30">
                  <c:v>423.68900000000002</c:v>
                </c:pt>
                <c:pt idx="31">
                  <c:v>423.71300000000002</c:v>
                </c:pt>
                <c:pt idx="32">
                  <c:v>423.726</c:v>
                </c:pt>
                <c:pt idx="33">
                  <c:v>423.71600000000001</c:v>
                </c:pt>
                <c:pt idx="34">
                  <c:v>423.71</c:v>
                </c:pt>
                <c:pt idx="35">
                  <c:v>423.70400000000001</c:v>
                </c:pt>
                <c:pt idx="36">
                  <c:v>423.68599999999998</c:v>
                </c:pt>
                <c:pt idx="37">
                  <c:v>423.67099999999999</c:v>
                </c:pt>
                <c:pt idx="38">
                  <c:v>423.65199999999999</c:v>
                </c:pt>
                <c:pt idx="39">
                  <c:v>423.637</c:v>
                </c:pt>
                <c:pt idx="40">
                  <c:v>423.63099999999997</c:v>
                </c:pt>
                <c:pt idx="41">
                  <c:v>423.62200000000001</c:v>
                </c:pt>
                <c:pt idx="42">
                  <c:v>423.59500000000003</c:v>
                </c:pt>
                <c:pt idx="43">
                  <c:v>423.58800000000002</c:v>
                </c:pt>
                <c:pt idx="44">
                  <c:v>423.57900000000001</c:v>
                </c:pt>
                <c:pt idx="45">
                  <c:v>423.56700000000001</c:v>
                </c:pt>
                <c:pt idx="46">
                  <c:v>423.56700000000001</c:v>
                </c:pt>
                <c:pt idx="47">
                  <c:v>423.56099999999998</c:v>
                </c:pt>
                <c:pt idx="48">
                  <c:v>423.54300000000001</c:v>
                </c:pt>
                <c:pt idx="49">
                  <c:v>423.524</c:v>
                </c:pt>
                <c:pt idx="50">
                  <c:v>423.56400000000002</c:v>
                </c:pt>
                <c:pt idx="51">
                  <c:v>423.56700000000001</c:v>
                </c:pt>
                <c:pt idx="52">
                  <c:v>423.57900000000001</c:v>
                </c:pt>
                <c:pt idx="53">
                  <c:v>423.57900000000001</c:v>
                </c:pt>
                <c:pt idx="54">
                  <c:v>423.58800000000002</c:v>
                </c:pt>
                <c:pt idx="55">
                  <c:v>423.61</c:v>
                </c:pt>
                <c:pt idx="56">
                  <c:v>423.67099999999999</c:v>
                </c:pt>
                <c:pt idx="57">
                  <c:v>423.762</c:v>
                </c:pt>
                <c:pt idx="58">
                  <c:v>423.84100000000001</c:v>
                </c:pt>
                <c:pt idx="59">
                  <c:v>423.67099999999999</c:v>
                </c:pt>
                <c:pt idx="60">
                  <c:v>423.82299999999998</c:v>
                </c:pt>
                <c:pt idx="61">
                  <c:v>423.83199999999999</c:v>
                </c:pt>
                <c:pt idx="62">
                  <c:v>423.82900000000001</c:v>
                </c:pt>
                <c:pt idx="63">
                  <c:v>423.83800000000002</c:v>
                </c:pt>
                <c:pt idx="64">
                  <c:v>423.84100000000001</c:v>
                </c:pt>
                <c:pt idx="65">
                  <c:v>423.83199999999999</c:v>
                </c:pt>
                <c:pt idx="66">
                  <c:v>423.83199999999999</c:v>
                </c:pt>
                <c:pt idx="67">
                  <c:v>423.83800000000002</c:v>
                </c:pt>
                <c:pt idx="68">
                  <c:v>423.83800000000002</c:v>
                </c:pt>
                <c:pt idx="69">
                  <c:v>423.82</c:v>
                </c:pt>
                <c:pt idx="70">
                  <c:v>423.83800000000002</c:v>
                </c:pt>
                <c:pt idx="71">
                  <c:v>423.80200000000002</c:v>
                </c:pt>
                <c:pt idx="72">
                  <c:v>423.78</c:v>
                </c:pt>
                <c:pt idx="73">
                  <c:v>423.78</c:v>
                </c:pt>
                <c:pt idx="74">
                  <c:v>423.77699999999999</c:v>
                </c:pt>
                <c:pt idx="75">
                  <c:v>423.77100000000002</c:v>
                </c:pt>
                <c:pt idx="76">
                  <c:v>423.76499999999999</c:v>
                </c:pt>
                <c:pt idx="77">
                  <c:v>423.75299999999999</c:v>
                </c:pt>
                <c:pt idx="78">
                  <c:v>423.74700000000001</c:v>
                </c:pt>
                <c:pt idx="79">
                  <c:v>423.74700000000001</c:v>
                </c:pt>
                <c:pt idx="80">
                  <c:v>423.74099999999999</c:v>
                </c:pt>
                <c:pt idx="81">
                  <c:v>423.726</c:v>
                </c:pt>
                <c:pt idx="82">
                  <c:v>423.65600000000001</c:v>
                </c:pt>
                <c:pt idx="83">
                  <c:v>423.69499999999999</c:v>
                </c:pt>
                <c:pt idx="84">
                  <c:v>423.68900000000002</c:v>
                </c:pt>
                <c:pt idx="85">
                  <c:v>423.68</c:v>
                </c:pt>
                <c:pt idx="86">
                  <c:v>423.66800000000001</c:v>
                </c:pt>
                <c:pt idx="87">
                  <c:v>423.66199999999998</c:v>
                </c:pt>
                <c:pt idx="88">
                  <c:v>423.66199999999998</c:v>
                </c:pt>
                <c:pt idx="89">
                  <c:v>423.64600000000002</c:v>
                </c:pt>
                <c:pt idx="90">
                  <c:v>423.64</c:v>
                </c:pt>
                <c:pt idx="91">
                  <c:v>423.613</c:v>
                </c:pt>
                <c:pt idx="92">
                  <c:v>423.70699999999999</c:v>
                </c:pt>
                <c:pt idx="93">
                  <c:v>423.72899999999998</c:v>
                </c:pt>
                <c:pt idx="94">
                  <c:v>423.74700000000001</c:v>
                </c:pt>
                <c:pt idx="95">
                  <c:v>423.762</c:v>
                </c:pt>
                <c:pt idx="96">
                  <c:v>423.79</c:v>
                </c:pt>
                <c:pt idx="97">
                  <c:v>423.81400000000002</c:v>
                </c:pt>
                <c:pt idx="98">
                  <c:v>423.83499999999998</c:v>
                </c:pt>
                <c:pt idx="99">
                  <c:v>423.79300000000001</c:v>
                </c:pt>
                <c:pt idx="100">
                  <c:v>423.79599999999999</c:v>
                </c:pt>
                <c:pt idx="101">
                  <c:v>423.78</c:v>
                </c:pt>
                <c:pt idx="102">
                  <c:v>423.78399999999999</c:v>
                </c:pt>
                <c:pt idx="103">
                  <c:v>423.774</c:v>
                </c:pt>
                <c:pt idx="104">
                  <c:v>423.62799999999999</c:v>
                </c:pt>
                <c:pt idx="105">
                  <c:v>423.625</c:v>
                </c:pt>
                <c:pt idx="106">
                  <c:v>423.63400000000001</c:v>
                </c:pt>
                <c:pt idx="107">
                  <c:v>423.63099999999997</c:v>
                </c:pt>
                <c:pt idx="108">
                  <c:v>423.61900000000003</c:v>
                </c:pt>
                <c:pt idx="109">
                  <c:v>423.56299999999999</c:v>
                </c:pt>
                <c:pt idx="110">
                  <c:v>423.553</c:v>
                </c:pt>
                <c:pt idx="111">
                  <c:v>423.33499999999998</c:v>
                </c:pt>
                <c:pt idx="112">
                  <c:v>423.42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27040"/>
        <c:axId val="85927616"/>
      </c:scatterChart>
      <c:valAx>
        <c:axId val="85927040"/>
        <c:scaling>
          <c:orientation val="minMax"/>
          <c:max val="31777"/>
          <c:min val="3031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9264834542740987"/>
              <c:y val="0.92063792025996749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7616"/>
        <c:crosses val="autoZero"/>
        <c:crossBetween val="midCat"/>
        <c:majorUnit val="365"/>
        <c:minorUnit val="30.4"/>
      </c:valAx>
      <c:valAx>
        <c:axId val="8592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2254901960784314E-2"/>
              <c:y val="0.35873115860517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7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919 Water Elevation</a:t>
            </a:r>
          </a:p>
        </c:rich>
      </c:tx>
      <c:layout>
        <c:manualLayout>
          <c:xMode val="edge"/>
          <c:yMode val="edge"/>
          <c:x val="0.3298158574505363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4186881837074"/>
          <c:y val="0.12681204289813638"/>
          <c:w val="0.77572659306794334"/>
          <c:h val="0.7065242390039027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levels'!$B$1373:$B$1549</c:f>
              <c:numCache>
                <c:formatCode>mm/dd/yy</c:formatCode>
                <c:ptCount val="177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30880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30986</c:v>
                </c:pt>
                <c:pt idx="30">
                  <c:v>30993</c:v>
                </c:pt>
                <c:pt idx="31">
                  <c:v>31002</c:v>
                </c:pt>
                <c:pt idx="32">
                  <c:v>31007</c:v>
                </c:pt>
                <c:pt idx="33">
                  <c:v>31016</c:v>
                </c:pt>
                <c:pt idx="34">
                  <c:v>31021</c:v>
                </c:pt>
                <c:pt idx="35">
                  <c:v>31029</c:v>
                </c:pt>
                <c:pt idx="36">
                  <c:v>31039</c:v>
                </c:pt>
                <c:pt idx="37">
                  <c:v>31046</c:v>
                </c:pt>
                <c:pt idx="38">
                  <c:v>31053</c:v>
                </c:pt>
                <c:pt idx="39">
                  <c:v>31060</c:v>
                </c:pt>
                <c:pt idx="40">
                  <c:v>31076</c:v>
                </c:pt>
                <c:pt idx="41">
                  <c:v>31081</c:v>
                </c:pt>
                <c:pt idx="42">
                  <c:v>31088</c:v>
                </c:pt>
                <c:pt idx="43">
                  <c:v>31095</c:v>
                </c:pt>
                <c:pt idx="44">
                  <c:v>31102</c:v>
                </c:pt>
                <c:pt idx="45">
                  <c:v>31109</c:v>
                </c:pt>
                <c:pt idx="46">
                  <c:v>31116</c:v>
                </c:pt>
                <c:pt idx="47">
                  <c:v>31123</c:v>
                </c:pt>
                <c:pt idx="48">
                  <c:v>31130</c:v>
                </c:pt>
                <c:pt idx="49">
                  <c:v>31137</c:v>
                </c:pt>
                <c:pt idx="50">
                  <c:v>31144</c:v>
                </c:pt>
                <c:pt idx="51">
                  <c:v>31151</c:v>
                </c:pt>
                <c:pt idx="52">
                  <c:v>31158</c:v>
                </c:pt>
                <c:pt idx="53">
                  <c:v>31165</c:v>
                </c:pt>
                <c:pt idx="54">
                  <c:v>31172</c:v>
                </c:pt>
                <c:pt idx="55">
                  <c:v>31179</c:v>
                </c:pt>
                <c:pt idx="56">
                  <c:v>31186</c:v>
                </c:pt>
                <c:pt idx="57">
                  <c:v>31193</c:v>
                </c:pt>
                <c:pt idx="58">
                  <c:v>31200</c:v>
                </c:pt>
                <c:pt idx="59">
                  <c:v>31207</c:v>
                </c:pt>
                <c:pt idx="60">
                  <c:v>31214</c:v>
                </c:pt>
                <c:pt idx="61">
                  <c:v>31228</c:v>
                </c:pt>
                <c:pt idx="62">
                  <c:v>31235</c:v>
                </c:pt>
                <c:pt idx="63">
                  <c:v>31242</c:v>
                </c:pt>
                <c:pt idx="64">
                  <c:v>31249</c:v>
                </c:pt>
                <c:pt idx="65">
                  <c:v>31256</c:v>
                </c:pt>
                <c:pt idx="66">
                  <c:v>31263</c:v>
                </c:pt>
                <c:pt idx="67">
                  <c:v>31270</c:v>
                </c:pt>
                <c:pt idx="68">
                  <c:v>31272</c:v>
                </c:pt>
                <c:pt idx="69">
                  <c:v>31277</c:v>
                </c:pt>
                <c:pt idx="70">
                  <c:v>31284</c:v>
                </c:pt>
                <c:pt idx="71">
                  <c:v>31291</c:v>
                </c:pt>
                <c:pt idx="72">
                  <c:v>31298</c:v>
                </c:pt>
                <c:pt idx="73">
                  <c:v>31305</c:v>
                </c:pt>
                <c:pt idx="74">
                  <c:v>31312</c:v>
                </c:pt>
                <c:pt idx="75">
                  <c:v>31319</c:v>
                </c:pt>
                <c:pt idx="76">
                  <c:v>31326</c:v>
                </c:pt>
                <c:pt idx="77">
                  <c:v>31333</c:v>
                </c:pt>
                <c:pt idx="78">
                  <c:v>31340</c:v>
                </c:pt>
                <c:pt idx="79">
                  <c:v>31347</c:v>
                </c:pt>
                <c:pt idx="80">
                  <c:v>31437</c:v>
                </c:pt>
                <c:pt idx="81">
                  <c:v>31445</c:v>
                </c:pt>
                <c:pt idx="82">
                  <c:v>31451</c:v>
                </c:pt>
                <c:pt idx="83">
                  <c:v>31465</c:v>
                </c:pt>
                <c:pt idx="84">
                  <c:v>31473</c:v>
                </c:pt>
                <c:pt idx="85">
                  <c:v>31480</c:v>
                </c:pt>
                <c:pt idx="86">
                  <c:v>31482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31774</c:v>
                </c:pt>
                <c:pt idx="103">
                  <c:v>31780</c:v>
                </c:pt>
                <c:pt idx="104">
                  <c:v>31788</c:v>
                </c:pt>
                <c:pt idx="105">
                  <c:v>32808</c:v>
                </c:pt>
                <c:pt idx="106">
                  <c:v>33313</c:v>
                </c:pt>
                <c:pt idx="107">
                  <c:v>33679</c:v>
                </c:pt>
                <c:pt idx="108">
                  <c:v>33771</c:v>
                </c:pt>
                <c:pt idx="109">
                  <c:v>35487</c:v>
                </c:pt>
                <c:pt idx="110">
                  <c:v>35551</c:v>
                </c:pt>
                <c:pt idx="111">
                  <c:v>35586</c:v>
                </c:pt>
                <c:pt idx="112">
                  <c:v>35625</c:v>
                </c:pt>
                <c:pt idx="113">
                  <c:v>35651</c:v>
                </c:pt>
                <c:pt idx="114">
                  <c:v>35693</c:v>
                </c:pt>
                <c:pt idx="115">
                  <c:v>35731</c:v>
                </c:pt>
                <c:pt idx="116">
                  <c:v>35754</c:v>
                </c:pt>
                <c:pt idx="117">
                  <c:v>35776</c:v>
                </c:pt>
                <c:pt idx="118">
                  <c:v>35817</c:v>
                </c:pt>
                <c:pt idx="119">
                  <c:v>35845</c:v>
                </c:pt>
                <c:pt idx="120">
                  <c:v>35871</c:v>
                </c:pt>
                <c:pt idx="121">
                  <c:v>35900</c:v>
                </c:pt>
                <c:pt idx="122">
                  <c:v>35956</c:v>
                </c:pt>
                <c:pt idx="123">
                  <c:v>36060</c:v>
                </c:pt>
                <c:pt idx="124">
                  <c:v>36082</c:v>
                </c:pt>
                <c:pt idx="125">
                  <c:v>36160</c:v>
                </c:pt>
                <c:pt idx="126">
                  <c:v>36185</c:v>
                </c:pt>
                <c:pt idx="127">
                  <c:v>36216</c:v>
                </c:pt>
                <c:pt idx="128">
                  <c:v>36235</c:v>
                </c:pt>
                <c:pt idx="129">
                  <c:v>36277</c:v>
                </c:pt>
                <c:pt idx="130">
                  <c:v>36299</c:v>
                </c:pt>
                <c:pt idx="131">
                  <c:v>36328</c:v>
                </c:pt>
                <c:pt idx="132">
                  <c:v>36371</c:v>
                </c:pt>
                <c:pt idx="133">
                  <c:v>36399</c:v>
                </c:pt>
                <c:pt idx="134">
                  <c:v>36427</c:v>
                </c:pt>
                <c:pt idx="135">
                  <c:v>36458</c:v>
                </c:pt>
                <c:pt idx="136">
                  <c:v>36486</c:v>
                </c:pt>
                <c:pt idx="137">
                  <c:v>36521</c:v>
                </c:pt>
                <c:pt idx="138">
                  <c:v>36553</c:v>
                </c:pt>
                <c:pt idx="139">
                  <c:v>36587</c:v>
                </c:pt>
                <c:pt idx="140">
                  <c:v>36612</c:v>
                </c:pt>
                <c:pt idx="141">
                  <c:v>36640</c:v>
                </c:pt>
                <c:pt idx="142">
                  <c:v>36669</c:v>
                </c:pt>
                <c:pt idx="143">
                  <c:v>36706</c:v>
                </c:pt>
                <c:pt idx="144">
                  <c:v>36732</c:v>
                </c:pt>
                <c:pt idx="145">
                  <c:v>36760</c:v>
                </c:pt>
                <c:pt idx="146">
                  <c:v>36787</c:v>
                </c:pt>
                <c:pt idx="147">
                  <c:v>36822</c:v>
                </c:pt>
                <c:pt idx="148">
                  <c:v>36859</c:v>
                </c:pt>
                <c:pt idx="149">
                  <c:v>36888</c:v>
                </c:pt>
                <c:pt idx="150">
                  <c:v>36914</c:v>
                </c:pt>
                <c:pt idx="151">
                  <c:v>36941</c:v>
                </c:pt>
                <c:pt idx="152">
                  <c:v>36965</c:v>
                </c:pt>
                <c:pt idx="153">
                  <c:v>37011</c:v>
                </c:pt>
                <c:pt idx="154">
                  <c:v>37041</c:v>
                </c:pt>
                <c:pt idx="155">
                  <c:v>37063</c:v>
                </c:pt>
                <c:pt idx="156">
                  <c:v>37102</c:v>
                </c:pt>
                <c:pt idx="157">
                  <c:v>37130</c:v>
                </c:pt>
                <c:pt idx="158">
                  <c:v>37159</c:v>
                </c:pt>
                <c:pt idx="159">
                  <c:v>37193</c:v>
                </c:pt>
                <c:pt idx="160">
                  <c:v>37223</c:v>
                </c:pt>
                <c:pt idx="161">
                  <c:v>37244</c:v>
                </c:pt>
                <c:pt idx="162">
                  <c:v>37281</c:v>
                </c:pt>
                <c:pt idx="163">
                  <c:v>37314</c:v>
                </c:pt>
                <c:pt idx="164">
                  <c:v>37337</c:v>
                </c:pt>
                <c:pt idx="165">
                  <c:v>37375</c:v>
                </c:pt>
                <c:pt idx="166">
                  <c:v>37398</c:v>
                </c:pt>
                <c:pt idx="167">
                  <c:v>37433</c:v>
                </c:pt>
                <c:pt idx="168">
                  <c:v>37469</c:v>
                </c:pt>
                <c:pt idx="169">
                  <c:v>37494</c:v>
                </c:pt>
                <c:pt idx="170">
                  <c:v>37524</c:v>
                </c:pt>
                <c:pt idx="171">
                  <c:v>37546</c:v>
                </c:pt>
                <c:pt idx="172">
                  <c:v>37581</c:v>
                </c:pt>
                <c:pt idx="173">
                  <c:v>37610</c:v>
                </c:pt>
                <c:pt idx="174">
                  <c:v>37651</c:v>
                </c:pt>
                <c:pt idx="175">
                  <c:v>37679</c:v>
                </c:pt>
                <c:pt idx="176">
                  <c:v>37706</c:v>
                </c:pt>
              </c:numCache>
            </c:numRef>
          </c:xVal>
          <c:yVal>
            <c:numRef>
              <c:f>'"900" wells'' water levels'!$L$1373:$L$1549</c:f>
              <c:numCache>
                <c:formatCode>General</c:formatCode>
                <c:ptCount val="177"/>
                <c:pt idx="0">
                  <c:v>423.38299999999998</c:v>
                </c:pt>
                <c:pt idx="1">
                  <c:v>423.38400000000001</c:v>
                </c:pt>
                <c:pt idx="2">
                  <c:v>423.38299999999998</c:v>
                </c:pt>
                <c:pt idx="3">
                  <c:v>423.37799999999999</c:v>
                </c:pt>
                <c:pt idx="4">
                  <c:v>423.40100000000001</c:v>
                </c:pt>
                <c:pt idx="5">
                  <c:v>423.46800000000002</c:v>
                </c:pt>
                <c:pt idx="6">
                  <c:v>423.46800000000002</c:v>
                </c:pt>
                <c:pt idx="7">
                  <c:v>423.459</c:v>
                </c:pt>
                <c:pt idx="8">
                  <c:v>423.42500000000001</c:v>
                </c:pt>
                <c:pt idx="9">
                  <c:v>423.33699999999999</c:v>
                </c:pt>
                <c:pt idx="10">
                  <c:v>423.34300000000002</c:v>
                </c:pt>
                <c:pt idx="11">
                  <c:v>423.31</c:v>
                </c:pt>
                <c:pt idx="12">
                  <c:v>423.38600000000002</c:v>
                </c:pt>
                <c:pt idx="13">
                  <c:v>423.392</c:v>
                </c:pt>
                <c:pt idx="14">
                  <c:v>423.40100000000001</c:v>
                </c:pt>
                <c:pt idx="15">
                  <c:v>423.46499999999997</c:v>
                </c:pt>
                <c:pt idx="16">
                  <c:v>423.55599999999998</c:v>
                </c:pt>
                <c:pt idx="17">
                  <c:v>423.55599999999998</c:v>
                </c:pt>
                <c:pt idx="18">
                  <c:v>423.54700000000003</c:v>
                </c:pt>
                <c:pt idx="19">
                  <c:v>423.45</c:v>
                </c:pt>
                <c:pt idx="20">
                  <c:v>423.50799999999998</c:v>
                </c:pt>
                <c:pt idx="21">
                  <c:v>423.47699999999998</c:v>
                </c:pt>
                <c:pt idx="22">
                  <c:v>423.43799999999999</c:v>
                </c:pt>
                <c:pt idx="23">
                  <c:v>423.42500000000001</c:v>
                </c:pt>
                <c:pt idx="24">
                  <c:v>423.404</c:v>
                </c:pt>
                <c:pt idx="25">
                  <c:v>423.39499999999998</c:v>
                </c:pt>
                <c:pt idx="26">
                  <c:v>423.39499999999998</c:v>
                </c:pt>
                <c:pt idx="27">
                  <c:v>423.38</c:v>
                </c:pt>
                <c:pt idx="28">
                  <c:v>423.36700000000002</c:v>
                </c:pt>
                <c:pt idx="29">
                  <c:v>423.45600000000002</c:v>
                </c:pt>
                <c:pt idx="30">
                  <c:v>423.46199999999999</c:v>
                </c:pt>
                <c:pt idx="31">
                  <c:v>423.459</c:v>
                </c:pt>
                <c:pt idx="32">
                  <c:v>423.45</c:v>
                </c:pt>
                <c:pt idx="33">
                  <c:v>423.447</c:v>
                </c:pt>
                <c:pt idx="34">
                  <c:v>423.43099999999998</c:v>
                </c:pt>
                <c:pt idx="35">
                  <c:v>423.42200000000003</c:v>
                </c:pt>
                <c:pt idx="36">
                  <c:v>423.404</c:v>
                </c:pt>
                <c:pt idx="37">
                  <c:v>423.39499999999998</c:v>
                </c:pt>
                <c:pt idx="38">
                  <c:v>423.38299999999998</c:v>
                </c:pt>
                <c:pt idx="39">
                  <c:v>423.37099999999998</c:v>
                </c:pt>
                <c:pt idx="40">
                  <c:v>423.346</c:v>
                </c:pt>
                <c:pt idx="41">
                  <c:v>423.334</c:v>
                </c:pt>
                <c:pt idx="42">
                  <c:v>423.32499999999999</c:v>
                </c:pt>
                <c:pt idx="43">
                  <c:v>423.31299999999999</c:v>
                </c:pt>
                <c:pt idx="44">
                  <c:v>423.3</c:v>
                </c:pt>
                <c:pt idx="45">
                  <c:v>423.3</c:v>
                </c:pt>
                <c:pt idx="46">
                  <c:v>423.3</c:v>
                </c:pt>
                <c:pt idx="47">
                  <c:v>423.303</c:v>
                </c:pt>
                <c:pt idx="48">
                  <c:v>423.31299999999999</c:v>
                </c:pt>
                <c:pt idx="49">
                  <c:v>423.32499999999999</c:v>
                </c:pt>
                <c:pt idx="50">
                  <c:v>423.34300000000002</c:v>
                </c:pt>
                <c:pt idx="51">
                  <c:v>423.34300000000002</c:v>
                </c:pt>
                <c:pt idx="52">
                  <c:v>423.34899999999999</c:v>
                </c:pt>
                <c:pt idx="53">
                  <c:v>423.38600000000002</c:v>
                </c:pt>
                <c:pt idx="54">
                  <c:v>423.43099999999998</c:v>
                </c:pt>
                <c:pt idx="55">
                  <c:v>423.19400000000002</c:v>
                </c:pt>
                <c:pt idx="56">
                  <c:v>423.22399999999999</c:v>
                </c:pt>
                <c:pt idx="57">
                  <c:v>423.25200000000001</c:v>
                </c:pt>
                <c:pt idx="58">
                  <c:v>423.25799999999998</c:v>
                </c:pt>
                <c:pt idx="59">
                  <c:v>423.25799999999998</c:v>
                </c:pt>
                <c:pt idx="60">
                  <c:v>423.26100000000002</c:v>
                </c:pt>
                <c:pt idx="61">
                  <c:v>423.25799999999998</c:v>
                </c:pt>
                <c:pt idx="62">
                  <c:v>423.24299999999999</c:v>
                </c:pt>
                <c:pt idx="63">
                  <c:v>423.24599999999998</c:v>
                </c:pt>
                <c:pt idx="64">
                  <c:v>423.24599999999998</c:v>
                </c:pt>
                <c:pt idx="65">
                  <c:v>423.24299999999999</c:v>
                </c:pt>
                <c:pt idx="66">
                  <c:v>423.24599999999998</c:v>
                </c:pt>
                <c:pt idx="67">
                  <c:v>423.23899999999998</c:v>
                </c:pt>
                <c:pt idx="68">
                  <c:v>423.54700000000003</c:v>
                </c:pt>
                <c:pt idx="69">
                  <c:v>423.24599999999998</c:v>
                </c:pt>
                <c:pt idx="70">
                  <c:v>423.24900000000002</c:v>
                </c:pt>
                <c:pt idx="71">
                  <c:v>423.255</c:v>
                </c:pt>
                <c:pt idx="72">
                  <c:v>423.24599999999998</c:v>
                </c:pt>
                <c:pt idx="73">
                  <c:v>423.23899999999998</c:v>
                </c:pt>
                <c:pt idx="74">
                  <c:v>423.23599999999999</c:v>
                </c:pt>
                <c:pt idx="75">
                  <c:v>423.24599999999998</c:v>
                </c:pt>
                <c:pt idx="76">
                  <c:v>423.25200000000001</c:v>
                </c:pt>
                <c:pt idx="77">
                  <c:v>423.23599999999999</c:v>
                </c:pt>
                <c:pt idx="78">
                  <c:v>423.221</c:v>
                </c:pt>
                <c:pt idx="79">
                  <c:v>423.21499999999997</c:v>
                </c:pt>
                <c:pt idx="80">
                  <c:v>423.45299999999997</c:v>
                </c:pt>
                <c:pt idx="81">
                  <c:v>423.447</c:v>
                </c:pt>
                <c:pt idx="82">
                  <c:v>423.43799999999999</c:v>
                </c:pt>
                <c:pt idx="83">
                  <c:v>423.43099999999998</c:v>
                </c:pt>
                <c:pt idx="84">
                  <c:v>423.42200000000003</c:v>
                </c:pt>
                <c:pt idx="85">
                  <c:v>423.416</c:v>
                </c:pt>
                <c:pt idx="86">
                  <c:v>423.42200000000003</c:v>
                </c:pt>
                <c:pt idx="87">
                  <c:v>423.404</c:v>
                </c:pt>
                <c:pt idx="88">
                  <c:v>423.40100000000001</c:v>
                </c:pt>
                <c:pt idx="89">
                  <c:v>423.459</c:v>
                </c:pt>
                <c:pt idx="90">
                  <c:v>423.46800000000002</c:v>
                </c:pt>
                <c:pt idx="91">
                  <c:v>423.48899999999998</c:v>
                </c:pt>
                <c:pt idx="92">
                  <c:v>423.49900000000002</c:v>
                </c:pt>
                <c:pt idx="93">
                  <c:v>423.51400000000001</c:v>
                </c:pt>
                <c:pt idx="94">
                  <c:v>423.54700000000003</c:v>
                </c:pt>
                <c:pt idx="95">
                  <c:v>423.56299999999999</c:v>
                </c:pt>
                <c:pt idx="96">
                  <c:v>423.596</c:v>
                </c:pt>
                <c:pt idx="97">
                  <c:v>423.54700000000003</c:v>
                </c:pt>
                <c:pt idx="98">
                  <c:v>423.55</c:v>
                </c:pt>
                <c:pt idx="99">
                  <c:v>423.52600000000001</c:v>
                </c:pt>
                <c:pt idx="100">
                  <c:v>423.52300000000002</c:v>
                </c:pt>
                <c:pt idx="101">
                  <c:v>423.517</c:v>
                </c:pt>
                <c:pt idx="102">
                  <c:v>423.40100000000001</c:v>
                </c:pt>
                <c:pt idx="103">
                  <c:v>423.39499999999998</c:v>
                </c:pt>
                <c:pt idx="104">
                  <c:v>423.37700000000001</c:v>
                </c:pt>
                <c:pt idx="105">
                  <c:v>423.31200000000001</c:v>
                </c:pt>
                <c:pt idx="106">
                  <c:v>423.12400000000002</c:v>
                </c:pt>
                <c:pt idx="107">
                  <c:v>423.24</c:v>
                </c:pt>
                <c:pt idx="108">
                  <c:v>423.29</c:v>
                </c:pt>
                <c:pt idx="109">
                  <c:v>423.15199999999999</c:v>
                </c:pt>
                <c:pt idx="110">
                  <c:v>423.625</c:v>
                </c:pt>
                <c:pt idx="111">
                  <c:v>423.63399999999996</c:v>
                </c:pt>
                <c:pt idx="112">
                  <c:v>423.66800000000001</c:v>
                </c:pt>
                <c:pt idx="113">
                  <c:v>423.738</c:v>
                </c:pt>
                <c:pt idx="114">
                  <c:v>423.44599999999997</c:v>
                </c:pt>
                <c:pt idx="115">
                  <c:v>423.608</c:v>
                </c:pt>
                <c:pt idx="116">
                  <c:v>423.42599999999999</c:v>
                </c:pt>
                <c:pt idx="117">
                  <c:v>423.577</c:v>
                </c:pt>
                <c:pt idx="118">
                  <c:v>423.36099999999999</c:v>
                </c:pt>
                <c:pt idx="119">
                  <c:v>423.339</c:v>
                </c:pt>
                <c:pt idx="120">
                  <c:v>423.34899999999999</c:v>
                </c:pt>
                <c:pt idx="121">
                  <c:v>423.363</c:v>
                </c:pt>
                <c:pt idx="122">
                  <c:v>423.59499999999997</c:v>
                </c:pt>
                <c:pt idx="123">
                  <c:v>423.23899999999998</c:v>
                </c:pt>
                <c:pt idx="124">
                  <c:v>423.39799999999997</c:v>
                </c:pt>
                <c:pt idx="125">
                  <c:v>423.404</c:v>
                </c:pt>
                <c:pt idx="126">
                  <c:v>423.375</c:v>
                </c:pt>
                <c:pt idx="127">
                  <c:v>423.346</c:v>
                </c:pt>
                <c:pt idx="128">
                  <c:v>423.33799999999997</c:v>
                </c:pt>
                <c:pt idx="129">
                  <c:v>423.529</c:v>
                </c:pt>
                <c:pt idx="130">
                  <c:v>423.63</c:v>
                </c:pt>
                <c:pt idx="131">
                  <c:v>423.76900000000001</c:v>
                </c:pt>
                <c:pt idx="132">
                  <c:v>423.78899999999999</c:v>
                </c:pt>
                <c:pt idx="133">
                  <c:v>423.79599999999999</c:v>
                </c:pt>
                <c:pt idx="134">
                  <c:v>423.70299999999997</c:v>
                </c:pt>
                <c:pt idx="135">
                  <c:v>423.74799999999999</c:v>
                </c:pt>
                <c:pt idx="136">
                  <c:v>423.69199999999995</c:v>
                </c:pt>
                <c:pt idx="137">
                  <c:v>423.62399999999997</c:v>
                </c:pt>
                <c:pt idx="138">
                  <c:v>422.75957025297163</c:v>
                </c:pt>
                <c:pt idx="139">
                  <c:v>423.52762877171591</c:v>
                </c:pt>
                <c:pt idx="140">
                  <c:v>423.52458092045106</c:v>
                </c:pt>
                <c:pt idx="141">
                  <c:v>423.53677232551047</c:v>
                </c:pt>
                <c:pt idx="142">
                  <c:v>423.5581072843645</c:v>
                </c:pt>
                <c:pt idx="143">
                  <c:v>423.54896373056994</c:v>
                </c:pt>
                <c:pt idx="144">
                  <c:v>423.49410240780247</c:v>
                </c:pt>
                <c:pt idx="145">
                  <c:v>423.48699999999997</c:v>
                </c:pt>
                <c:pt idx="146">
                  <c:v>423.46599999999995</c:v>
                </c:pt>
                <c:pt idx="147">
                  <c:v>423.49699999999996</c:v>
                </c:pt>
                <c:pt idx="148">
                  <c:v>423.62199999999996</c:v>
                </c:pt>
                <c:pt idx="149">
                  <c:v>423.63099999999997</c:v>
                </c:pt>
                <c:pt idx="150">
                  <c:v>423.58799999999997</c:v>
                </c:pt>
                <c:pt idx="151">
                  <c:v>423.55199999999996</c:v>
                </c:pt>
                <c:pt idx="152">
                  <c:v>423.524</c:v>
                </c:pt>
                <c:pt idx="153">
                  <c:v>423.64</c:v>
                </c:pt>
                <c:pt idx="154">
                  <c:v>423.85599999999999</c:v>
                </c:pt>
                <c:pt idx="155">
                  <c:v>423.91699999999997</c:v>
                </c:pt>
                <c:pt idx="156">
                  <c:v>423.762</c:v>
                </c:pt>
                <c:pt idx="157">
                  <c:v>423.70099999999996</c:v>
                </c:pt>
                <c:pt idx="158">
                  <c:v>423.649</c:v>
                </c:pt>
                <c:pt idx="159">
                  <c:v>423.62199999999996</c:v>
                </c:pt>
                <c:pt idx="160">
                  <c:v>423.59099999999995</c:v>
                </c:pt>
                <c:pt idx="161">
                  <c:v>423.57899999999995</c:v>
                </c:pt>
                <c:pt idx="162">
                  <c:v>423.55199999999996</c:v>
                </c:pt>
                <c:pt idx="163">
                  <c:v>423.49699999999996</c:v>
                </c:pt>
                <c:pt idx="164">
                  <c:v>423.47799999999995</c:v>
                </c:pt>
                <c:pt idx="165">
                  <c:v>423.50899999999996</c:v>
                </c:pt>
                <c:pt idx="166">
                  <c:v>423.53</c:v>
                </c:pt>
                <c:pt idx="167">
                  <c:v>423.56399999999996</c:v>
                </c:pt>
                <c:pt idx="168">
                  <c:v>423.60599999999999</c:v>
                </c:pt>
                <c:pt idx="169">
                  <c:v>423.56699999999995</c:v>
                </c:pt>
                <c:pt idx="170">
                  <c:v>423.52111199999996</c:v>
                </c:pt>
                <c:pt idx="171">
                  <c:v>423.49672799999996</c:v>
                </c:pt>
                <c:pt idx="172">
                  <c:v>423.47843999999998</c:v>
                </c:pt>
                <c:pt idx="173">
                  <c:v>423.46015199999999</c:v>
                </c:pt>
                <c:pt idx="174">
                  <c:v>423.42967199999998</c:v>
                </c:pt>
                <c:pt idx="175">
                  <c:v>423.40224000000001</c:v>
                </c:pt>
                <c:pt idx="176">
                  <c:v>423.39004799999998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29344"/>
        <c:axId val="85929920"/>
      </c:scatterChart>
      <c:valAx>
        <c:axId val="85929344"/>
        <c:scaling>
          <c:orientation val="minMax"/>
          <c:min val="3543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9920"/>
        <c:crosses val="autoZero"/>
        <c:crossBetween val="midCat"/>
        <c:majorUnit val="365"/>
        <c:minorUnit val="75.242000000000004"/>
      </c:valAx>
      <c:valAx>
        <c:axId val="85929920"/>
        <c:scaling>
          <c:orientation val="minMax"/>
          <c:min val="423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192612137203167E-2"/>
              <c:y val="0.34420403971242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9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925A Water Elevation</a:t>
            </a:r>
          </a:p>
        </c:rich>
      </c:tx>
      <c:layout>
        <c:manualLayout>
          <c:xMode val="edge"/>
          <c:yMode val="edge"/>
          <c:x val="0.32832159138002487"/>
          <c:y val="2.3325687892617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3240531114238"/>
          <c:y val="4.1384530033544101E-2"/>
          <c:w val="0.80200697546350119"/>
          <c:h val="0.935290378758096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levels'!$B$1635:$B$1818</c:f>
              <c:numCache>
                <c:formatCode>mm/dd/yy</c:formatCode>
                <c:ptCount val="18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30715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30925</c:v>
                </c:pt>
                <c:pt idx="28">
                  <c:v>30934</c:v>
                </c:pt>
                <c:pt idx="29">
                  <c:v>30945</c:v>
                </c:pt>
                <c:pt idx="30">
                  <c:v>30970</c:v>
                </c:pt>
                <c:pt idx="31">
                  <c:v>30979</c:v>
                </c:pt>
                <c:pt idx="32">
                  <c:v>30986</c:v>
                </c:pt>
                <c:pt idx="33">
                  <c:v>30993</c:v>
                </c:pt>
                <c:pt idx="34">
                  <c:v>31002</c:v>
                </c:pt>
                <c:pt idx="35">
                  <c:v>31007</c:v>
                </c:pt>
                <c:pt idx="36">
                  <c:v>31016</c:v>
                </c:pt>
                <c:pt idx="37">
                  <c:v>31021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31904</c:v>
                </c:pt>
                <c:pt idx="112">
                  <c:v>32235</c:v>
                </c:pt>
                <c:pt idx="113">
                  <c:v>32238</c:v>
                </c:pt>
                <c:pt idx="114">
                  <c:v>32242</c:v>
                </c:pt>
                <c:pt idx="115">
                  <c:v>32245</c:v>
                </c:pt>
                <c:pt idx="116">
                  <c:v>32263</c:v>
                </c:pt>
                <c:pt idx="117">
                  <c:v>32313</c:v>
                </c:pt>
                <c:pt idx="118">
                  <c:v>32320</c:v>
                </c:pt>
                <c:pt idx="119">
                  <c:v>32351</c:v>
                </c:pt>
                <c:pt idx="120">
                  <c:v>32381</c:v>
                </c:pt>
                <c:pt idx="121">
                  <c:v>32397</c:v>
                </c:pt>
                <c:pt idx="122">
                  <c:v>32410</c:v>
                </c:pt>
                <c:pt idx="123">
                  <c:v>32411</c:v>
                </c:pt>
                <c:pt idx="124">
                  <c:v>32414</c:v>
                </c:pt>
                <c:pt idx="125">
                  <c:v>32605</c:v>
                </c:pt>
                <c:pt idx="126">
                  <c:v>32613</c:v>
                </c:pt>
                <c:pt idx="127">
                  <c:v>32638</c:v>
                </c:pt>
                <c:pt idx="128">
                  <c:v>32660</c:v>
                </c:pt>
                <c:pt idx="129">
                  <c:v>32723</c:v>
                </c:pt>
                <c:pt idx="130">
                  <c:v>32743</c:v>
                </c:pt>
                <c:pt idx="131">
                  <c:v>32781</c:v>
                </c:pt>
                <c:pt idx="132">
                  <c:v>32802</c:v>
                </c:pt>
                <c:pt idx="133">
                  <c:v>32808</c:v>
                </c:pt>
                <c:pt idx="134">
                  <c:v>32821</c:v>
                </c:pt>
                <c:pt idx="135">
                  <c:v>33313</c:v>
                </c:pt>
                <c:pt idx="136">
                  <c:v>33321</c:v>
                </c:pt>
                <c:pt idx="137">
                  <c:v>33679</c:v>
                </c:pt>
                <c:pt idx="138">
                  <c:v>33686</c:v>
                </c:pt>
                <c:pt idx="139">
                  <c:v>33688</c:v>
                </c:pt>
                <c:pt idx="140">
                  <c:v>33690</c:v>
                </c:pt>
                <c:pt idx="141">
                  <c:v>33693</c:v>
                </c:pt>
                <c:pt idx="142">
                  <c:v>33695</c:v>
                </c:pt>
                <c:pt idx="143">
                  <c:v>33699</c:v>
                </c:pt>
                <c:pt idx="144">
                  <c:v>33700</c:v>
                </c:pt>
                <c:pt idx="145">
                  <c:v>33702</c:v>
                </c:pt>
                <c:pt idx="146">
                  <c:v>33707</c:v>
                </c:pt>
                <c:pt idx="147">
                  <c:v>33709</c:v>
                </c:pt>
                <c:pt idx="148">
                  <c:v>33711</c:v>
                </c:pt>
                <c:pt idx="149">
                  <c:v>33714</c:v>
                </c:pt>
                <c:pt idx="150">
                  <c:v>33716</c:v>
                </c:pt>
                <c:pt idx="151">
                  <c:v>33718</c:v>
                </c:pt>
                <c:pt idx="152">
                  <c:v>33771</c:v>
                </c:pt>
                <c:pt idx="153">
                  <c:v>34110</c:v>
                </c:pt>
                <c:pt idx="154">
                  <c:v>34129</c:v>
                </c:pt>
                <c:pt idx="155">
                  <c:v>36859</c:v>
                </c:pt>
                <c:pt idx="156">
                  <c:v>36888</c:v>
                </c:pt>
                <c:pt idx="157">
                  <c:v>36914</c:v>
                </c:pt>
                <c:pt idx="158">
                  <c:v>36941</c:v>
                </c:pt>
                <c:pt idx="159">
                  <c:v>36965</c:v>
                </c:pt>
                <c:pt idx="160">
                  <c:v>37011</c:v>
                </c:pt>
                <c:pt idx="161">
                  <c:v>37041</c:v>
                </c:pt>
                <c:pt idx="162">
                  <c:v>37063</c:v>
                </c:pt>
                <c:pt idx="163">
                  <c:v>37102</c:v>
                </c:pt>
                <c:pt idx="164">
                  <c:v>37130</c:v>
                </c:pt>
                <c:pt idx="165">
                  <c:v>37159</c:v>
                </c:pt>
                <c:pt idx="166">
                  <c:v>37193</c:v>
                </c:pt>
                <c:pt idx="167">
                  <c:v>37223</c:v>
                </c:pt>
                <c:pt idx="168">
                  <c:v>37244</c:v>
                </c:pt>
                <c:pt idx="169">
                  <c:v>37281</c:v>
                </c:pt>
                <c:pt idx="170">
                  <c:v>37314</c:v>
                </c:pt>
                <c:pt idx="171">
                  <c:v>37337</c:v>
                </c:pt>
                <c:pt idx="172">
                  <c:v>37375</c:v>
                </c:pt>
                <c:pt idx="173">
                  <c:v>37398</c:v>
                </c:pt>
                <c:pt idx="174">
                  <c:v>37433</c:v>
                </c:pt>
                <c:pt idx="175">
                  <c:v>37459</c:v>
                </c:pt>
                <c:pt idx="176">
                  <c:v>37494</c:v>
                </c:pt>
                <c:pt idx="177">
                  <c:v>37524</c:v>
                </c:pt>
                <c:pt idx="178">
                  <c:v>37550</c:v>
                </c:pt>
                <c:pt idx="179">
                  <c:v>37581</c:v>
                </c:pt>
                <c:pt idx="180">
                  <c:v>37610</c:v>
                </c:pt>
                <c:pt idx="181">
                  <c:v>37651</c:v>
                </c:pt>
                <c:pt idx="182">
                  <c:v>37679</c:v>
                </c:pt>
                <c:pt idx="183">
                  <c:v>37706</c:v>
                </c:pt>
              </c:numCache>
            </c:numRef>
          </c:xVal>
          <c:yVal>
            <c:numRef>
              <c:f>'"900" wells'' water levels'!$L$1635:$L$1818</c:f>
              <c:numCache>
                <c:formatCode>General</c:formatCode>
                <c:ptCount val="184"/>
                <c:pt idx="0">
                  <c:v>422.74400000000003</c:v>
                </c:pt>
                <c:pt idx="1">
                  <c:v>422.74400000000003</c:v>
                </c:pt>
                <c:pt idx="2">
                  <c:v>422.74700000000001</c:v>
                </c:pt>
                <c:pt idx="3">
                  <c:v>422.74400000000003</c:v>
                </c:pt>
                <c:pt idx="4">
                  <c:v>422.75599999999997</c:v>
                </c:pt>
                <c:pt idx="5">
                  <c:v>422.79599999999999</c:v>
                </c:pt>
                <c:pt idx="6">
                  <c:v>422.68900000000002</c:v>
                </c:pt>
                <c:pt idx="7">
                  <c:v>422.75299999999999</c:v>
                </c:pt>
                <c:pt idx="8">
                  <c:v>422.65899999999999</c:v>
                </c:pt>
                <c:pt idx="9">
                  <c:v>422.70100000000002</c:v>
                </c:pt>
                <c:pt idx="10">
                  <c:v>422.68</c:v>
                </c:pt>
                <c:pt idx="11">
                  <c:v>422.73200000000003</c:v>
                </c:pt>
                <c:pt idx="12">
                  <c:v>422.75599999999997</c:v>
                </c:pt>
                <c:pt idx="13">
                  <c:v>422.77199999999999</c:v>
                </c:pt>
                <c:pt idx="14">
                  <c:v>422.738</c:v>
                </c:pt>
                <c:pt idx="15">
                  <c:v>422.73200000000003</c:v>
                </c:pt>
                <c:pt idx="16">
                  <c:v>422.73500000000001</c:v>
                </c:pt>
                <c:pt idx="17">
                  <c:v>422.79300000000001</c:v>
                </c:pt>
                <c:pt idx="18">
                  <c:v>422.70100000000002</c:v>
                </c:pt>
                <c:pt idx="19">
                  <c:v>422.71699999999998</c:v>
                </c:pt>
                <c:pt idx="20">
                  <c:v>422.84800000000001</c:v>
                </c:pt>
                <c:pt idx="21">
                  <c:v>422.82600000000002</c:v>
                </c:pt>
                <c:pt idx="22">
                  <c:v>422.82299999999998</c:v>
                </c:pt>
                <c:pt idx="23">
                  <c:v>422.77800000000002</c:v>
                </c:pt>
                <c:pt idx="24">
                  <c:v>423.113</c:v>
                </c:pt>
                <c:pt idx="25">
                  <c:v>423.101</c:v>
                </c:pt>
                <c:pt idx="26">
                  <c:v>423.089</c:v>
                </c:pt>
                <c:pt idx="27">
                  <c:v>422.72</c:v>
                </c:pt>
                <c:pt idx="28">
                  <c:v>422.714</c:v>
                </c:pt>
                <c:pt idx="29">
                  <c:v>422.64100000000002</c:v>
                </c:pt>
                <c:pt idx="30">
                  <c:v>422.81099999999998</c:v>
                </c:pt>
                <c:pt idx="31">
                  <c:v>422.74400000000003</c:v>
                </c:pt>
                <c:pt idx="32">
                  <c:v>422.762</c:v>
                </c:pt>
                <c:pt idx="33">
                  <c:v>422.77199999999999</c:v>
                </c:pt>
                <c:pt idx="34">
                  <c:v>422.78399999999999</c:v>
                </c:pt>
                <c:pt idx="35">
                  <c:v>422.79</c:v>
                </c:pt>
                <c:pt idx="36">
                  <c:v>422.77800000000002</c:v>
                </c:pt>
                <c:pt idx="37">
                  <c:v>422.77499999999998</c:v>
                </c:pt>
                <c:pt idx="38">
                  <c:v>422.74700000000001</c:v>
                </c:pt>
                <c:pt idx="39">
                  <c:v>422.74700000000001</c:v>
                </c:pt>
                <c:pt idx="40">
                  <c:v>422.74700000000001</c:v>
                </c:pt>
                <c:pt idx="41">
                  <c:v>422.73500000000001</c:v>
                </c:pt>
                <c:pt idx="42">
                  <c:v>422.73500000000001</c:v>
                </c:pt>
                <c:pt idx="43">
                  <c:v>422.70800000000003</c:v>
                </c:pt>
                <c:pt idx="44">
                  <c:v>422.70100000000002</c:v>
                </c:pt>
                <c:pt idx="45">
                  <c:v>422.69499999999999</c:v>
                </c:pt>
                <c:pt idx="46">
                  <c:v>422.69200000000001</c:v>
                </c:pt>
                <c:pt idx="47">
                  <c:v>422.69200000000001</c:v>
                </c:pt>
                <c:pt idx="48">
                  <c:v>422.67099999999999</c:v>
                </c:pt>
                <c:pt idx="49">
                  <c:v>422.65899999999999</c:v>
                </c:pt>
                <c:pt idx="50">
                  <c:v>422.65899999999999</c:v>
                </c:pt>
                <c:pt idx="51">
                  <c:v>422.66199999999998</c:v>
                </c:pt>
                <c:pt idx="52">
                  <c:v>422.67399999999998</c:v>
                </c:pt>
                <c:pt idx="53">
                  <c:v>422.69200000000001</c:v>
                </c:pt>
                <c:pt idx="54">
                  <c:v>422.70100000000002</c:v>
                </c:pt>
                <c:pt idx="55">
                  <c:v>422.71699999999998</c:v>
                </c:pt>
                <c:pt idx="56">
                  <c:v>422.74099999999999</c:v>
                </c:pt>
                <c:pt idx="57">
                  <c:v>422.77800000000002</c:v>
                </c:pt>
                <c:pt idx="58">
                  <c:v>422.83600000000001</c:v>
                </c:pt>
                <c:pt idx="59">
                  <c:v>422.86900000000003</c:v>
                </c:pt>
                <c:pt idx="60">
                  <c:v>422.88400000000001</c:v>
                </c:pt>
                <c:pt idx="61">
                  <c:v>422.89400000000001</c:v>
                </c:pt>
                <c:pt idx="62">
                  <c:v>422.90300000000002</c:v>
                </c:pt>
                <c:pt idx="63">
                  <c:v>422.90300000000002</c:v>
                </c:pt>
                <c:pt idx="64">
                  <c:v>422.91500000000002</c:v>
                </c:pt>
                <c:pt idx="65">
                  <c:v>422.90899999999999</c:v>
                </c:pt>
                <c:pt idx="66">
                  <c:v>422.9</c:v>
                </c:pt>
                <c:pt idx="67">
                  <c:v>422.9</c:v>
                </c:pt>
                <c:pt idx="68">
                  <c:v>422.89</c:v>
                </c:pt>
                <c:pt idx="69">
                  <c:v>422.89699999999999</c:v>
                </c:pt>
                <c:pt idx="70">
                  <c:v>422.90300000000002</c:v>
                </c:pt>
                <c:pt idx="71">
                  <c:v>422.89400000000001</c:v>
                </c:pt>
                <c:pt idx="72">
                  <c:v>422.91800000000001</c:v>
                </c:pt>
                <c:pt idx="73">
                  <c:v>422.90899999999999</c:v>
                </c:pt>
                <c:pt idx="74">
                  <c:v>422.91199999999998</c:v>
                </c:pt>
                <c:pt idx="75">
                  <c:v>422.92099999999999</c:v>
                </c:pt>
                <c:pt idx="76">
                  <c:v>422.92700000000002</c:v>
                </c:pt>
                <c:pt idx="77">
                  <c:v>422.91500000000002</c:v>
                </c:pt>
                <c:pt idx="78">
                  <c:v>422.91500000000002</c:v>
                </c:pt>
                <c:pt idx="79">
                  <c:v>422.91800000000001</c:v>
                </c:pt>
                <c:pt idx="80">
                  <c:v>422.91500000000002</c:v>
                </c:pt>
                <c:pt idx="81">
                  <c:v>422.90300000000002</c:v>
                </c:pt>
                <c:pt idx="82">
                  <c:v>422.89</c:v>
                </c:pt>
                <c:pt idx="83">
                  <c:v>422.86</c:v>
                </c:pt>
                <c:pt idx="84">
                  <c:v>422.84199999999998</c:v>
                </c:pt>
                <c:pt idx="85">
                  <c:v>422.84199999999998</c:v>
                </c:pt>
                <c:pt idx="86">
                  <c:v>422.839</c:v>
                </c:pt>
                <c:pt idx="87">
                  <c:v>422.82600000000002</c:v>
                </c:pt>
                <c:pt idx="88">
                  <c:v>422.81700000000001</c:v>
                </c:pt>
                <c:pt idx="89">
                  <c:v>422.81700000000001</c:v>
                </c:pt>
                <c:pt idx="90">
                  <c:v>422.82900000000001</c:v>
                </c:pt>
                <c:pt idx="91">
                  <c:v>422.80500000000001</c:v>
                </c:pt>
                <c:pt idx="92">
                  <c:v>422.80200000000002</c:v>
                </c:pt>
                <c:pt idx="93">
                  <c:v>422.839</c:v>
                </c:pt>
                <c:pt idx="94">
                  <c:v>422.84199999999998</c:v>
                </c:pt>
                <c:pt idx="95">
                  <c:v>422.863</c:v>
                </c:pt>
                <c:pt idx="96">
                  <c:v>422.87799999999999</c:v>
                </c:pt>
                <c:pt idx="97">
                  <c:v>422.887</c:v>
                </c:pt>
                <c:pt idx="98">
                  <c:v>422.98500000000001</c:v>
                </c:pt>
                <c:pt idx="99">
                  <c:v>423.02199999999999</c:v>
                </c:pt>
                <c:pt idx="100">
                  <c:v>422.92099999999999</c:v>
                </c:pt>
                <c:pt idx="101">
                  <c:v>422.93599999999998</c:v>
                </c:pt>
                <c:pt idx="102">
                  <c:v>422.94200000000001</c:v>
                </c:pt>
                <c:pt idx="103">
                  <c:v>422.90899999999999</c:v>
                </c:pt>
                <c:pt idx="104">
                  <c:v>422.92099999999999</c:v>
                </c:pt>
                <c:pt idx="105">
                  <c:v>423.00599999999997</c:v>
                </c:pt>
                <c:pt idx="106">
                  <c:v>422.81700000000001</c:v>
                </c:pt>
                <c:pt idx="107">
                  <c:v>422.82299999999998</c:v>
                </c:pt>
                <c:pt idx="108">
                  <c:v>422.80500000000001</c:v>
                </c:pt>
                <c:pt idx="109">
                  <c:v>422.80500000000001</c:v>
                </c:pt>
                <c:pt idx="110">
                  <c:v>422.78100000000001</c:v>
                </c:pt>
                <c:pt idx="111">
                  <c:v>422.74700000000001</c:v>
                </c:pt>
                <c:pt idx="112">
                  <c:v>422.79599999999999</c:v>
                </c:pt>
                <c:pt idx="113">
                  <c:v>422.79300000000001</c:v>
                </c:pt>
                <c:pt idx="114">
                  <c:v>422.80799999999999</c:v>
                </c:pt>
                <c:pt idx="115">
                  <c:v>422.80799999999999</c:v>
                </c:pt>
                <c:pt idx="116">
                  <c:v>422.839</c:v>
                </c:pt>
                <c:pt idx="117">
                  <c:v>422.76499999999999</c:v>
                </c:pt>
                <c:pt idx="118">
                  <c:v>422.76499999999999</c:v>
                </c:pt>
                <c:pt idx="119">
                  <c:v>422.69499999999999</c:v>
                </c:pt>
                <c:pt idx="120">
                  <c:v>422.67099999999999</c:v>
                </c:pt>
                <c:pt idx="121">
                  <c:v>422.71699999999998</c:v>
                </c:pt>
                <c:pt idx="122">
                  <c:v>422.65300000000002</c:v>
                </c:pt>
                <c:pt idx="123">
                  <c:v>422.64699999999999</c:v>
                </c:pt>
                <c:pt idx="124">
                  <c:v>422.64699999999999</c:v>
                </c:pt>
                <c:pt idx="125">
                  <c:v>422.59899999999999</c:v>
                </c:pt>
                <c:pt idx="126">
                  <c:v>422.62700000000001</c:v>
                </c:pt>
                <c:pt idx="127">
                  <c:v>422.76499999999999</c:v>
                </c:pt>
                <c:pt idx="128">
                  <c:v>422.755</c:v>
                </c:pt>
                <c:pt idx="129">
                  <c:v>422.67500000000001</c:v>
                </c:pt>
                <c:pt idx="130">
                  <c:v>422.63</c:v>
                </c:pt>
                <c:pt idx="131">
                  <c:v>422.625</c:v>
                </c:pt>
                <c:pt idx="132">
                  <c:v>422.62299999999999</c:v>
                </c:pt>
                <c:pt idx="133">
                  <c:v>422.61099999999999</c:v>
                </c:pt>
                <c:pt idx="134">
                  <c:v>422.815</c:v>
                </c:pt>
                <c:pt idx="135">
                  <c:v>422.41899999999998</c:v>
                </c:pt>
                <c:pt idx="136">
                  <c:v>422.43</c:v>
                </c:pt>
                <c:pt idx="137">
                  <c:v>422.54</c:v>
                </c:pt>
                <c:pt idx="138">
                  <c:v>422.55</c:v>
                </c:pt>
                <c:pt idx="139">
                  <c:v>422.55</c:v>
                </c:pt>
                <c:pt idx="140">
                  <c:v>422.55</c:v>
                </c:pt>
                <c:pt idx="141">
                  <c:v>422.56</c:v>
                </c:pt>
                <c:pt idx="142">
                  <c:v>422.55</c:v>
                </c:pt>
                <c:pt idx="143">
                  <c:v>422.56</c:v>
                </c:pt>
                <c:pt idx="144">
                  <c:v>422.56</c:v>
                </c:pt>
                <c:pt idx="145">
                  <c:v>422.56</c:v>
                </c:pt>
                <c:pt idx="146">
                  <c:v>422.57</c:v>
                </c:pt>
                <c:pt idx="147">
                  <c:v>422.57</c:v>
                </c:pt>
                <c:pt idx="148">
                  <c:v>422.58</c:v>
                </c:pt>
                <c:pt idx="149">
                  <c:v>422.58</c:v>
                </c:pt>
                <c:pt idx="150">
                  <c:v>422.59</c:v>
                </c:pt>
                <c:pt idx="151">
                  <c:v>422.59</c:v>
                </c:pt>
                <c:pt idx="152">
                  <c:v>422.65</c:v>
                </c:pt>
                <c:pt idx="153">
                  <c:v>422.76</c:v>
                </c:pt>
                <c:pt idx="154">
                  <c:v>422.77</c:v>
                </c:pt>
                <c:pt idx="155">
                  <c:v>423.041</c:v>
                </c:pt>
                <c:pt idx="156">
                  <c:v>423.05599999999998</c:v>
                </c:pt>
                <c:pt idx="157">
                  <c:v>423.029</c:v>
                </c:pt>
                <c:pt idx="158">
                  <c:v>422.98899999999998</c:v>
                </c:pt>
                <c:pt idx="159">
                  <c:v>422.995</c:v>
                </c:pt>
                <c:pt idx="160">
                  <c:v>423.084</c:v>
                </c:pt>
                <c:pt idx="161">
                  <c:v>423.28500000000003</c:v>
                </c:pt>
                <c:pt idx="162">
                  <c:v>423.40100000000001</c:v>
                </c:pt>
                <c:pt idx="163">
                  <c:v>423.245</c:v>
                </c:pt>
                <c:pt idx="164">
                  <c:v>423.17500000000001</c:v>
                </c:pt>
                <c:pt idx="165">
                  <c:v>423.11700000000002</c:v>
                </c:pt>
                <c:pt idx="166">
                  <c:v>423.38200000000001</c:v>
                </c:pt>
                <c:pt idx="167">
                  <c:v>423.04700000000003</c:v>
                </c:pt>
                <c:pt idx="168">
                  <c:v>423.03500000000003</c:v>
                </c:pt>
                <c:pt idx="169">
                  <c:v>422.99799999999999</c:v>
                </c:pt>
                <c:pt idx="170">
                  <c:v>422.95299999999997</c:v>
                </c:pt>
                <c:pt idx="171">
                  <c:v>422.92500000000001</c:v>
                </c:pt>
                <c:pt idx="172">
                  <c:v>422.94299999999998</c:v>
                </c:pt>
                <c:pt idx="173">
                  <c:v>422.959</c:v>
                </c:pt>
                <c:pt idx="174">
                  <c:v>422.983</c:v>
                </c:pt>
                <c:pt idx="175">
                  <c:v>423.01400000000001</c:v>
                </c:pt>
                <c:pt idx="176">
                  <c:v>422.97699999999998</c:v>
                </c:pt>
                <c:pt idx="177" formatCode="0.000">
                  <c:v>422.92819200000002</c:v>
                </c:pt>
                <c:pt idx="178" formatCode="0.000">
                  <c:v>422.90380800000003</c:v>
                </c:pt>
                <c:pt idx="179" formatCode="0.000">
                  <c:v>422.88856800000002</c:v>
                </c:pt>
                <c:pt idx="180" formatCode="0.000">
                  <c:v>422.867232</c:v>
                </c:pt>
                <c:pt idx="181" formatCode="0.000">
                  <c:v>422.83065599999998</c:v>
                </c:pt>
                <c:pt idx="182" formatCode="0.000">
                  <c:v>422.81846400000001</c:v>
                </c:pt>
                <c:pt idx="183" formatCode="0.000">
                  <c:v>422.77884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31648"/>
        <c:axId val="85932224"/>
      </c:scatterChart>
      <c:valAx>
        <c:axId val="85931648"/>
        <c:scaling>
          <c:orientation val="minMax"/>
          <c:min val="3689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32224"/>
        <c:crosses val="autoZero"/>
        <c:crossBetween val="midCat"/>
        <c:majorUnit val="365"/>
        <c:minorUnit val="75.242000000000004"/>
      </c:valAx>
      <c:valAx>
        <c:axId val="85932224"/>
        <c:scaling>
          <c:orientation val="minMax"/>
          <c:min val="422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2531328320802004E-2"/>
              <c:y val="0.480813096561128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31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925B Water Elevation</a:t>
            </a:r>
          </a:p>
        </c:rich>
      </c:tx>
      <c:layout>
        <c:manualLayout>
          <c:xMode val="edge"/>
          <c:yMode val="edge"/>
          <c:x val="0.30939226519337015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0883977900551"/>
          <c:y val="0.10802501695426117"/>
          <c:w val="0.76519337016574585"/>
          <c:h val="0.796298696405696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levels'!$B$1901:$B$2056</c:f>
              <c:numCache>
                <c:formatCode>mm/dd/yy</c:formatCode>
                <c:ptCount val="156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31179</c:v>
                </c:pt>
                <c:pt idx="30">
                  <c:v>31186</c:v>
                </c:pt>
                <c:pt idx="31">
                  <c:v>31190</c:v>
                </c:pt>
                <c:pt idx="32">
                  <c:v>31200</c:v>
                </c:pt>
                <c:pt idx="33">
                  <c:v>31207</c:v>
                </c:pt>
                <c:pt idx="34">
                  <c:v>31214</c:v>
                </c:pt>
                <c:pt idx="35">
                  <c:v>31228</c:v>
                </c:pt>
                <c:pt idx="36">
                  <c:v>31235</c:v>
                </c:pt>
                <c:pt idx="37">
                  <c:v>31242</c:v>
                </c:pt>
                <c:pt idx="38">
                  <c:v>31249</c:v>
                </c:pt>
                <c:pt idx="39">
                  <c:v>31256</c:v>
                </c:pt>
                <c:pt idx="40">
                  <c:v>31263</c:v>
                </c:pt>
                <c:pt idx="41">
                  <c:v>31270</c:v>
                </c:pt>
                <c:pt idx="42">
                  <c:v>31272</c:v>
                </c:pt>
                <c:pt idx="43">
                  <c:v>31277</c:v>
                </c:pt>
                <c:pt idx="44">
                  <c:v>31284</c:v>
                </c:pt>
                <c:pt idx="45">
                  <c:v>31291</c:v>
                </c:pt>
                <c:pt idx="46">
                  <c:v>31298</c:v>
                </c:pt>
                <c:pt idx="47">
                  <c:v>31305</c:v>
                </c:pt>
                <c:pt idx="48">
                  <c:v>31312</c:v>
                </c:pt>
                <c:pt idx="49">
                  <c:v>31319</c:v>
                </c:pt>
                <c:pt idx="50">
                  <c:v>31326</c:v>
                </c:pt>
                <c:pt idx="51">
                  <c:v>31333</c:v>
                </c:pt>
                <c:pt idx="52">
                  <c:v>31340</c:v>
                </c:pt>
                <c:pt idx="53">
                  <c:v>31347</c:v>
                </c:pt>
                <c:pt idx="54">
                  <c:v>31437</c:v>
                </c:pt>
                <c:pt idx="55">
                  <c:v>31445</c:v>
                </c:pt>
                <c:pt idx="56">
                  <c:v>31451</c:v>
                </c:pt>
                <c:pt idx="57">
                  <c:v>31458</c:v>
                </c:pt>
                <c:pt idx="58">
                  <c:v>31465</c:v>
                </c:pt>
                <c:pt idx="59">
                  <c:v>31473</c:v>
                </c:pt>
                <c:pt idx="60">
                  <c:v>31480</c:v>
                </c:pt>
                <c:pt idx="61">
                  <c:v>31482</c:v>
                </c:pt>
                <c:pt idx="62">
                  <c:v>31487</c:v>
                </c:pt>
                <c:pt idx="63">
                  <c:v>31493</c:v>
                </c:pt>
                <c:pt idx="64">
                  <c:v>31500</c:v>
                </c:pt>
                <c:pt idx="65">
                  <c:v>31507</c:v>
                </c:pt>
                <c:pt idx="66">
                  <c:v>31515</c:v>
                </c:pt>
                <c:pt idx="67">
                  <c:v>31522</c:v>
                </c:pt>
                <c:pt idx="68">
                  <c:v>31529</c:v>
                </c:pt>
                <c:pt idx="69">
                  <c:v>31537</c:v>
                </c:pt>
                <c:pt idx="70">
                  <c:v>31543</c:v>
                </c:pt>
                <c:pt idx="71">
                  <c:v>31551</c:v>
                </c:pt>
                <c:pt idx="72">
                  <c:v>31578</c:v>
                </c:pt>
                <c:pt idx="73">
                  <c:v>31592</c:v>
                </c:pt>
                <c:pt idx="74">
                  <c:v>31602</c:v>
                </c:pt>
                <c:pt idx="75">
                  <c:v>31606</c:v>
                </c:pt>
                <c:pt idx="76">
                  <c:v>31614</c:v>
                </c:pt>
                <c:pt idx="77">
                  <c:v>31719</c:v>
                </c:pt>
                <c:pt idx="78">
                  <c:v>31760</c:v>
                </c:pt>
                <c:pt idx="79">
                  <c:v>31774</c:v>
                </c:pt>
                <c:pt idx="80">
                  <c:v>31780</c:v>
                </c:pt>
                <c:pt idx="81">
                  <c:v>31788</c:v>
                </c:pt>
                <c:pt idx="82">
                  <c:v>31901</c:v>
                </c:pt>
                <c:pt idx="83">
                  <c:v>32235</c:v>
                </c:pt>
                <c:pt idx="84">
                  <c:v>32235</c:v>
                </c:pt>
                <c:pt idx="85">
                  <c:v>32238</c:v>
                </c:pt>
                <c:pt idx="86">
                  <c:v>32242</c:v>
                </c:pt>
                <c:pt idx="87">
                  <c:v>32245</c:v>
                </c:pt>
                <c:pt idx="88">
                  <c:v>32263</c:v>
                </c:pt>
                <c:pt idx="89">
                  <c:v>32313</c:v>
                </c:pt>
                <c:pt idx="90">
                  <c:v>32320</c:v>
                </c:pt>
                <c:pt idx="91">
                  <c:v>32351</c:v>
                </c:pt>
                <c:pt idx="92">
                  <c:v>32381</c:v>
                </c:pt>
                <c:pt idx="93">
                  <c:v>32397</c:v>
                </c:pt>
                <c:pt idx="94">
                  <c:v>32410</c:v>
                </c:pt>
                <c:pt idx="95">
                  <c:v>32411</c:v>
                </c:pt>
                <c:pt idx="96">
                  <c:v>32605</c:v>
                </c:pt>
                <c:pt idx="97">
                  <c:v>32613</c:v>
                </c:pt>
                <c:pt idx="98">
                  <c:v>32638</c:v>
                </c:pt>
                <c:pt idx="99">
                  <c:v>32660</c:v>
                </c:pt>
                <c:pt idx="100">
                  <c:v>32723</c:v>
                </c:pt>
                <c:pt idx="101">
                  <c:v>32743</c:v>
                </c:pt>
                <c:pt idx="102">
                  <c:v>32781</c:v>
                </c:pt>
                <c:pt idx="103">
                  <c:v>32802</c:v>
                </c:pt>
                <c:pt idx="104">
                  <c:v>32808</c:v>
                </c:pt>
                <c:pt idx="105">
                  <c:v>32821</c:v>
                </c:pt>
                <c:pt idx="106">
                  <c:v>33313</c:v>
                </c:pt>
                <c:pt idx="107">
                  <c:v>33323</c:v>
                </c:pt>
                <c:pt idx="108">
                  <c:v>33653</c:v>
                </c:pt>
                <c:pt idx="109">
                  <c:v>33679</c:v>
                </c:pt>
                <c:pt idx="110">
                  <c:v>33686</c:v>
                </c:pt>
                <c:pt idx="111">
                  <c:v>33688</c:v>
                </c:pt>
                <c:pt idx="112">
                  <c:v>33690</c:v>
                </c:pt>
                <c:pt idx="113">
                  <c:v>33693</c:v>
                </c:pt>
                <c:pt idx="114">
                  <c:v>33695</c:v>
                </c:pt>
                <c:pt idx="115">
                  <c:v>33699</c:v>
                </c:pt>
                <c:pt idx="116">
                  <c:v>33700</c:v>
                </c:pt>
                <c:pt idx="117">
                  <c:v>33702</c:v>
                </c:pt>
                <c:pt idx="118">
                  <c:v>33707</c:v>
                </c:pt>
                <c:pt idx="119">
                  <c:v>33709</c:v>
                </c:pt>
                <c:pt idx="120">
                  <c:v>33711</c:v>
                </c:pt>
                <c:pt idx="121">
                  <c:v>33714</c:v>
                </c:pt>
                <c:pt idx="122">
                  <c:v>33716</c:v>
                </c:pt>
                <c:pt idx="123">
                  <c:v>33718</c:v>
                </c:pt>
                <c:pt idx="124">
                  <c:v>33771</c:v>
                </c:pt>
                <c:pt idx="125">
                  <c:v>34110</c:v>
                </c:pt>
                <c:pt idx="126">
                  <c:v>34129</c:v>
                </c:pt>
                <c:pt idx="127">
                  <c:v>36859</c:v>
                </c:pt>
                <c:pt idx="128">
                  <c:v>36888</c:v>
                </c:pt>
                <c:pt idx="129">
                  <c:v>36914</c:v>
                </c:pt>
                <c:pt idx="130">
                  <c:v>36941</c:v>
                </c:pt>
                <c:pt idx="131">
                  <c:v>36965</c:v>
                </c:pt>
                <c:pt idx="132">
                  <c:v>37011</c:v>
                </c:pt>
                <c:pt idx="133">
                  <c:v>37041</c:v>
                </c:pt>
                <c:pt idx="134">
                  <c:v>37063</c:v>
                </c:pt>
                <c:pt idx="135">
                  <c:v>37102</c:v>
                </c:pt>
                <c:pt idx="136">
                  <c:v>37130</c:v>
                </c:pt>
                <c:pt idx="137">
                  <c:v>37159</c:v>
                </c:pt>
                <c:pt idx="138">
                  <c:v>37193</c:v>
                </c:pt>
                <c:pt idx="139">
                  <c:v>37223</c:v>
                </c:pt>
                <c:pt idx="140">
                  <c:v>37244</c:v>
                </c:pt>
                <c:pt idx="141">
                  <c:v>37281</c:v>
                </c:pt>
                <c:pt idx="142">
                  <c:v>37314</c:v>
                </c:pt>
                <c:pt idx="143">
                  <c:v>37337</c:v>
                </c:pt>
                <c:pt idx="144">
                  <c:v>37375</c:v>
                </c:pt>
                <c:pt idx="145">
                  <c:v>37398</c:v>
                </c:pt>
                <c:pt idx="146">
                  <c:v>37433</c:v>
                </c:pt>
                <c:pt idx="147">
                  <c:v>37459</c:v>
                </c:pt>
                <c:pt idx="148">
                  <c:v>37494</c:v>
                </c:pt>
                <c:pt idx="149">
                  <c:v>37524</c:v>
                </c:pt>
                <c:pt idx="150">
                  <c:v>37550</c:v>
                </c:pt>
                <c:pt idx="151">
                  <c:v>37581</c:v>
                </c:pt>
                <c:pt idx="152">
                  <c:v>37610</c:v>
                </c:pt>
                <c:pt idx="153">
                  <c:v>37651</c:v>
                </c:pt>
                <c:pt idx="154">
                  <c:v>37679</c:v>
                </c:pt>
                <c:pt idx="155">
                  <c:v>37706</c:v>
                </c:pt>
              </c:numCache>
            </c:numRef>
          </c:xVal>
          <c:yVal>
            <c:numRef>
              <c:f>'"900" wells'' water levels'!$L$1901:$L$2056</c:f>
              <c:numCache>
                <c:formatCode>General</c:formatCode>
                <c:ptCount val="156"/>
                <c:pt idx="0">
                  <c:v>422.863</c:v>
                </c:pt>
                <c:pt idx="1">
                  <c:v>422.85700000000003</c:v>
                </c:pt>
                <c:pt idx="2">
                  <c:v>422.887</c:v>
                </c:pt>
                <c:pt idx="3">
                  <c:v>422.90600000000001</c:v>
                </c:pt>
                <c:pt idx="4">
                  <c:v>422.93900000000002</c:v>
                </c:pt>
                <c:pt idx="5">
                  <c:v>422.93</c:v>
                </c:pt>
                <c:pt idx="6">
                  <c:v>422.93900000000002</c:v>
                </c:pt>
                <c:pt idx="7">
                  <c:v>422.99099999999999</c:v>
                </c:pt>
                <c:pt idx="8">
                  <c:v>423.04300000000001</c:v>
                </c:pt>
                <c:pt idx="9">
                  <c:v>423.149</c:v>
                </c:pt>
                <c:pt idx="10">
                  <c:v>423.05500000000001</c:v>
                </c:pt>
                <c:pt idx="11">
                  <c:v>423.024</c:v>
                </c:pt>
                <c:pt idx="12">
                  <c:v>422.99099999999999</c:v>
                </c:pt>
                <c:pt idx="13">
                  <c:v>422.97</c:v>
                </c:pt>
                <c:pt idx="14">
                  <c:v>422.95699999999999</c:v>
                </c:pt>
                <c:pt idx="15">
                  <c:v>422.94200000000001</c:v>
                </c:pt>
                <c:pt idx="16">
                  <c:v>422.93900000000002</c:v>
                </c:pt>
                <c:pt idx="17">
                  <c:v>422.92099999999999</c:v>
                </c:pt>
                <c:pt idx="18">
                  <c:v>422.90899999999999</c:v>
                </c:pt>
                <c:pt idx="19">
                  <c:v>422.88400000000001</c:v>
                </c:pt>
                <c:pt idx="20">
                  <c:v>422.87799999999999</c:v>
                </c:pt>
                <c:pt idx="21">
                  <c:v>422.94799999999998</c:v>
                </c:pt>
                <c:pt idx="22">
                  <c:v>422.97</c:v>
                </c:pt>
                <c:pt idx="23">
                  <c:v>422.976</c:v>
                </c:pt>
                <c:pt idx="24">
                  <c:v>422.99700000000001</c:v>
                </c:pt>
                <c:pt idx="25">
                  <c:v>422.98200000000003</c:v>
                </c:pt>
                <c:pt idx="26">
                  <c:v>422.97300000000001</c:v>
                </c:pt>
                <c:pt idx="27">
                  <c:v>422.94</c:v>
                </c:pt>
                <c:pt idx="28">
                  <c:v>422.92399999999998</c:v>
                </c:pt>
                <c:pt idx="29">
                  <c:v>423</c:v>
                </c:pt>
                <c:pt idx="30">
                  <c:v>423.01299999999998</c:v>
                </c:pt>
                <c:pt idx="31">
                  <c:v>423.03399999999999</c:v>
                </c:pt>
                <c:pt idx="32">
                  <c:v>423.05500000000001</c:v>
                </c:pt>
                <c:pt idx="33">
                  <c:v>423.05799999999999</c:v>
                </c:pt>
                <c:pt idx="34">
                  <c:v>423.06400000000002</c:v>
                </c:pt>
                <c:pt idx="35">
                  <c:v>423.06799999999998</c:v>
                </c:pt>
                <c:pt idx="36">
                  <c:v>423.06099999999998</c:v>
                </c:pt>
                <c:pt idx="37">
                  <c:v>423.06400000000002</c:v>
                </c:pt>
                <c:pt idx="38">
                  <c:v>423.06400000000002</c:v>
                </c:pt>
                <c:pt idx="39">
                  <c:v>423.06799999999998</c:v>
                </c:pt>
                <c:pt idx="40">
                  <c:v>423.06400000000002</c:v>
                </c:pt>
                <c:pt idx="41">
                  <c:v>423.06799999999998</c:v>
                </c:pt>
                <c:pt idx="42">
                  <c:v>423.06799999999998</c:v>
                </c:pt>
                <c:pt idx="43">
                  <c:v>423.07400000000001</c:v>
                </c:pt>
                <c:pt idx="44">
                  <c:v>423.07100000000003</c:v>
                </c:pt>
                <c:pt idx="45">
                  <c:v>423.08</c:v>
                </c:pt>
                <c:pt idx="46">
                  <c:v>423.089</c:v>
                </c:pt>
                <c:pt idx="47">
                  <c:v>423.09500000000003</c:v>
                </c:pt>
                <c:pt idx="48">
                  <c:v>423.09199999999998</c:v>
                </c:pt>
                <c:pt idx="49">
                  <c:v>423.08600000000001</c:v>
                </c:pt>
                <c:pt idx="50">
                  <c:v>423.089</c:v>
                </c:pt>
                <c:pt idx="51">
                  <c:v>423.077</c:v>
                </c:pt>
                <c:pt idx="52">
                  <c:v>423.06400000000002</c:v>
                </c:pt>
                <c:pt idx="53">
                  <c:v>423.05500000000001</c:v>
                </c:pt>
                <c:pt idx="54">
                  <c:v>423.01299999999998</c:v>
                </c:pt>
                <c:pt idx="55">
                  <c:v>423</c:v>
                </c:pt>
                <c:pt idx="56">
                  <c:v>422.97899999999998</c:v>
                </c:pt>
                <c:pt idx="57">
                  <c:v>422.99099999999999</c:v>
                </c:pt>
                <c:pt idx="58">
                  <c:v>422.97300000000001</c:v>
                </c:pt>
                <c:pt idx="59">
                  <c:v>422.97300000000001</c:v>
                </c:pt>
                <c:pt idx="60">
                  <c:v>422.97</c:v>
                </c:pt>
                <c:pt idx="61">
                  <c:v>422.91199999999998</c:v>
                </c:pt>
                <c:pt idx="62">
                  <c:v>422.964</c:v>
                </c:pt>
                <c:pt idx="63">
                  <c:v>422.96100000000001</c:v>
                </c:pt>
                <c:pt idx="64">
                  <c:v>423.00400000000002</c:v>
                </c:pt>
                <c:pt idx="65">
                  <c:v>423.00700000000001</c:v>
                </c:pt>
                <c:pt idx="66">
                  <c:v>423.03100000000001</c:v>
                </c:pt>
                <c:pt idx="67">
                  <c:v>423.04300000000001</c:v>
                </c:pt>
                <c:pt idx="68">
                  <c:v>423.12200000000001</c:v>
                </c:pt>
                <c:pt idx="69">
                  <c:v>423.09199999999998</c:v>
                </c:pt>
                <c:pt idx="70">
                  <c:v>423.113</c:v>
                </c:pt>
                <c:pt idx="71">
                  <c:v>423.14699999999999</c:v>
                </c:pt>
                <c:pt idx="72">
                  <c:v>423.09199999999998</c:v>
                </c:pt>
                <c:pt idx="73">
                  <c:v>423.09500000000003</c:v>
                </c:pt>
                <c:pt idx="74">
                  <c:v>423.07100000000003</c:v>
                </c:pt>
                <c:pt idx="75">
                  <c:v>423.077</c:v>
                </c:pt>
                <c:pt idx="76">
                  <c:v>422.94600000000003</c:v>
                </c:pt>
                <c:pt idx="77">
                  <c:v>422.988</c:v>
                </c:pt>
                <c:pt idx="78">
                  <c:v>422.98500000000001</c:v>
                </c:pt>
                <c:pt idx="79">
                  <c:v>422.95800000000003</c:v>
                </c:pt>
                <c:pt idx="80">
                  <c:v>422.96100000000001</c:v>
                </c:pt>
                <c:pt idx="81">
                  <c:v>422.94</c:v>
                </c:pt>
                <c:pt idx="82">
                  <c:v>422.90899999999999</c:v>
                </c:pt>
                <c:pt idx="83">
                  <c:v>422.92399999999998</c:v>
                </c:pt>
                <c:pt idx="84">
                  <c:v>422.92599999999999</c:v>
                </c:pt>
                <c:pt idx="85">
                  <c:v>422.964</c:v>
                </c:pt>
                <c:pt idx="86">
                  <c:v>423.01299999999998</c:v>
                </c:pt>
                <c:pt idx="87">
                  <c:v>422.99099999999999</c:v>
                </c:pt>
                <c:pt idx="88">
                  <c:v>423.00700000000001</c:v>
                </c:pt>
                <c:pt idx="89">
                  <c:v>422.92700000000002</c:v>
                </c:pt>
                <c:pt idx="90">
                  <c:v>422.93299999999999</c:v>
                </c:pt>
                <c:pt idx="91">
                  <c:v>422.86599999999999</c:v>
                </c:pt>
                <c:pt idx="92">
                  <c:v>422.84800000000001</c:v>
                </c:pt>
                <c:pt idx="93">
                  <c:v>422.83600000000001</c:v>
                </c:pt>
                <c:pt idx="94">
                  <c:v>422.83</c:v>
                </c:pt>
                <c:pt idx="95">
                  <c:v>422.82100000000003</c:v>
                </c:pt>
                <c:pt idx="96">
                  <c:v>422.767</c:v>
                </c:pt>
                <c:pt idx="97">
                  <c:v>422.81799999999998</c:v>
                </c:pt>
                <c:pt idx="98">
                  <c:v>422.91399999999999</c:v>
                </c:pt>
                <c:pt idx="99">
                  <c:v>422.93799999999999</c:v>
                </c:pt>
                <c:pt idx="100">
                  <c:v>422.851</c:v>
                </c:pt>
                <c:pt idx="101">
                  <c:v>422.80700000000002</c:v>
                </c:pt>
                <c:pt idx="102">
                  <c:v>422.80900000000003</c:v>
                </c:pt>
                <c:pt idx="103">
                  <c:v>422.80200000000002</c:v>
                </c:pt>
                <c:pt idx="104">
                  <c:v>422.79399999999998</c:v>
                </c:pt>
                <c:pt idx="105">
                  <c:v>422.76900000000001</c:v>
                </c:pt>
                <c:pt idx="106">
                  <c:v>422.60500000000002</c:v>
                </c:pt>
                <c:pt idx="107">
                  <c:v>422.625</c:v>
                </c:pt>
                <c:pt idx="108">
                  <c:v>422.71</c:v>
                </c:pt>
                <c:pt idx="109">
                  <c:v>422.74</c:v>
                </c:pt>
                <c:pt idx="110">
                  <c:v>422.73</c:v>
                </c:pt>
                <c:pt idx="111">
                  <c:v>422.74</c:v>
                </c:pt>
                <c:pt idx="112">
                  <c:v>422.74</c:v>
                </c:pt>
                <c:pt idx="113">
                  <c:v>422.74</c:v>
                </c:pt>
                <c:pt idx="114">
                  <c:v>422.74</c:v>
                </c:pt>
                <c:pt idx="115">
                  <c:v>422.74</c:v>
                </c:pt>
                <c:pt idx="116">
                  <c:v>422.75</c:v>
                </c:pt>
                <c:pt idx="117">
                  <c:v>422.75</c:v>
                </c:pt>
                <c:pt idx="118">
                  <c:v>422.75</c:v>
                </c:pt>
                <c:pt idx="119">
                  <c:v>422.76</c:v>
                </c:pt>
                <c:pt idx="120">
                  <c:v>422.76</c:v>
                </c:pt>
                <c:pt idx="121">
                  <c:v>422.76</c:v>
                </c:pt>
                <c:pt idx="122">
                  <c:v>422.77</c:v>
                </c:pt>
                <c:pt idx="123">
                  <c:v>422.77</c:v>
                </c:pt>
                <c:pt idx="124">
                  <c:v>422.83</c:v>
                </c:pt>
                <c:pt idx="125">
                  <c:v>422.94</c:v>
                </c:pt>
                <c:pt idx="126">
                  <c:v>422.94</c:v>
                </c:pt>
                <c:pt idx="127">
                  <c:v>423.18099999999998</c:v>
                </c:pt>
                <c:pt idx="128">
                  <c:v>423.19</c:v>
                </c:pt>
                <c:pt idx="129">
                  <c:v>423.154</c:v>
                </c:pt>
                <c:pt idx="130">
                  <c:v>423.12299999999999</c:v>
                </c:pt>
                <c:pt idx="131">
                  <c:v>423.09899999999999</c:v>
                </c:pt>
                <c:pt idx="132">
                  <c:v>423.221</c:v>
                </c:pt>
                <c:pt idx="133">
                  <c:v>423.41300000000001</c:v>
                </c:pt>
                <c:pt idx="134">
                  <c:v>423.50099999999998</c:v>
                </c:pt>
                <c:pt idx="135">
                  <c:v>423.34300000000002</c:v>
                </c:pt>
                <c:pt idx="136">
                  <c:v>423.291</c:v>
                </c:pt>
                <c:pt idx="137">
                  <c:v>423.23</c:v>
                </c:pt>
                <c:pt idx="138">
                  <c:v>423.20299999999997</c:v>
                </c:pt>
                <c:pt idx="139">
                  <c:v>423.17399999999998</c:v>
                </c:pt>
                <c:pt idx="140">
                  <c:v>423.16</c:v>
                </c:pt>
                <c:pt idx="141">
                  <c:v>423.12599999999998</c:v>
                </c:pt>
                <c:pt idx="142">
                  <c:v>423.084</c:v>
                </c:pt>
                <c:pt idx="143">
                  <c:v>423.06200000000001</c:v>
                </c:pt>
                <c:pt idx="144">
                  <c:v>423.084</c:v>
                </c:pt>
                <c:pt idx="145">
                  <c:v>423.09899999999999</c:v>
                </c:pt>
                <c:pt idx="146">
                  <c:v>423.12599999999998</c:v>
                </c:pt>
                <c:pt idx="147">
                  <c:v>423.13900000000001</c:v>
                </c:pt>
                <c:pt idx="148">
                  <c:v>423.11399999999998</c:v>
                </c:pt>
                <c:pt idx="149" formatCode="0.000">
                  <c:v>423.06541599999997</c:v>
                </c:pt>
                <c:pt idx="150" formatCode="0.000">
                  <c:v>423.04407999999995</c:v>
                </c:pt>
                <c:pt idx="151" formatCode="0.000">
                  <c:v>423.02883999999995</c:v>
                </c:pt>
                <c:pt idx="152" formatCode="0.000">
                  <c:v>423.00750399999998</c:v>
                </c:pt>
                <c:pt idx="153" formatCode="0.000">
                  <c:v>422.98311999999999</c:v>
                </c:pt>
                <c:pt idx="154" formatCode="0.000">
                  <c:v>422.949592</c:v>
                </c:pt>
                <c:pt idx="155" formatCode="0.000">
                  <c:v>422.93130399999995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45376"/>
        <c:axId val="86245952"/>
      </c:scatterChart>
      <c:valAx>
        <c:axId val="86245376"/>
        <c:scaling>
          <c:orientation val="minMax"/>
          <c:min val="3652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5952"/>
        <c:crosses val="autoZero"/>
        <c:crossBetween val="midCat"/>
        <c:majorUnit val="365"/>
        <c:minorUnit val="75.242000000000004"/>
      </c:valAx>
      <c:valAx>
        <c:axId val="86245952"/>
        <c:scaling>
          <c:orientation val="minMax"/>
          <c:max val="423.5"/>
          <c:min val="422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812154696132596E-2"/>
              <c:y val="0.39197660477625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5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925C Water Elevation</a:t>
            </a:r>
          </a:p>
        </c:rich>
      </c:tx>
      <c:layout>
        <c:manualLayout>
          <c:xMode val="edge"/>
          <c:yMode val="edge"/>
          <c:x val="0.32920794982371077"/>
          <c:y val="2.3791298814920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8811881188119"/>
          <c:y val="4.144283978185849E-2"/>
          <c:w val="0.78960396039603964"/>
          <c:h val="0.9347662750796970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levels'!$B$2140:$B$2388</c:f>
              <c:numCache>
                <c:formatCode>mm/dd/yy</c:formatCode>
                <c:ptCount val="249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31039</c:v>
                </c:pt>
                <c:pt idx="30">
                  <c:v>31044</c:v>
                </c:pt>
                <c:pt idx="31">
                  <c:v>31046</c:v>
                </c:pt>
                <c:pt idx="32">
                  <c:v>31053</c:v>
                </c:pt>
                <c:pt idx="33">
                  <c:v>31060</c:v>
                </c:pt>
                <c:pt idx="34">
                  <c:v>31076</c:v>
                </c:pt>
                <c:pt idx="35">
                  <c:v>31081</c:v>
                </c:pt>
                <c:pt idx="36">
                  <c:v>31088</c:v>
                </c:pt>
                <c:pt idx="37">
                  <c:v>31095</c:v>
                </c:pt>
                <c:pt idx="38">
                  <c:v>31102</c:v>
                </c:pt>
                <c:pt idx="39">
                  <c:v>31109</c:v>
                </c:pt>
                <c:pt idx="40">
                  <c:v>31116</c:v>
                </c:pt>
                <c:pt idx="41">
                  <c:v>31123</c:v>
                </c:pt>
                <c:pt idx="42">
                  <c:v>31130</c:v>
                </c:pt>
                <c:pt idx="43">
                  <c:v>31137</c:v>
                </c:pt>
                <c:pt idx="44">
                  <c:v>31144</c:v>
                </c:pt>
                <c:pt idx="45">
                  <c:v>31151</c:v>
                </c:pt>
                <c:pt idx="46">
                  <c:v>31158</c:v>
                </c:pt>
                <c:pt idx="47">
                  <c:v>31165</c:v>
                </c:pt>
                <c:pt idx="48">
                  <c:v>31172</c:v>
                </c:pt>
                <c:pt idx="49">
                  <c:v>31179</c:v>
                </c:pt>
                <c:pt idx="50">
                  <c:v>31186</c:v>
                </c:pt>
                <c:pt idx="51">
                  <c:v>31193</c:v>
                </c:pt>
                <c:pt idx="52">
                  <c:v>31200</c:v>
                </c:pt>
                <c:pt idx="53">
                  <c:v>31207</c:v>
                </c:pt>
                <c:pt idx="54">
                  <c:v>31214</c:v>
                </c:pt>
                <c:pt idx="55">
                  <c:v>31228</c:v>
                </c:pt>
                <c:pt idx="56">
                  <c:v>31235</c:v>
                </c:pt>
                <c:pt idx="57">
                  <c:v>31242</c:v>
                </c:pt>
                <c:pt idx="58">
                  <c:v>31249</c:v>
                </c:pt>
                <c:pt idx="59">
                  <c:v>31256</c:v>
                </c:pt>
                <c:pt idx="60">
                  <c:v>31263</c:v>
                </c:pt>
                <c:pt idx="61">
                  <c:v>31270</c:v>
                </c:pt>
                <c:pt idx="62">
                  <c:v>31272</c:v>
                </c:pt>
                <c:pt idx="63">
                  <c:v>31277</c:v>
                </c:pt>
                <c:pt idx="64">
                  <c:v>31284</c:v>
                </c:pt>
                <c:pt idx="65">
                  <c:v>31291</c:v>
                </c:pt>
                <c:pt idx="66">
                  <c:v>31298</c:v>
                </c:pt>
                <c:pt idx="67">
                  <c:v>31305</c:v>
                </c:pt>
                <c:pt idx="68">
                  <c:v>31312</c:v>
                </c:pt>
                <c:pt idx="69">
                  <c:v>31319</c:v>
                </c:pt>
                <c:pt idx="70">
                  <c:v>31326</c:v>
                </c:pt>
                <c:pt idx="71">
                  <c:v>31333</c:v>
                </c:pt>
                <c:pt idx="72">
                  <c:v>31340</c:v>
                </c:pt>
                <c:pt idx="73">
                  <c:v>31347</c:v>
                </c:pt>
                <c:pt idx="74">
                  <c:v>31437</c:v>
                </c:pt>
                <c:pt idx="75">
                  <c:v>31445</c:v>
                </c:pt>
                <c:pt idx="76">
                  <c:v>31451</c:v>
                </c:pt>
                <c:pt idx="77">
                  <c:v>31458</c:v>
                </c:pt>
                <c:pt idx="78">
                  <c:v>31465</c:v>
                </c:pt>
                <c:pt idx="79">
                  <c:v>31473</c:v>
                </c:pt>
                <c:pt idx="80">
                  <c:v>31480</c:v>
                </c:pt>
                <c:pt idx="81">
                  <c:v>31482</c:v>
                </c:pt>
                <c:pt idx="82">
                  <c:v>31487</c:v>
                </c:pt>
                <c:pt idx="83">
                  <c:v>31493</c:v>
                </c:pt>
                <c:pt idx="84">
                  <c:v>31500</c:v>
                </c:pt>
                <c:pt idx="85">
                  <c:v>31507</c:v>
                </c:pt>
                <c:pt idx="86">
                  <c:v>31515</c:v>
                </c:pt>
                <c:pt idx="87">
                  <c:v>31522</c:v>
                </c:pt>
                <c:pt idx="88">
                  <c:v>31529</c:v>
                </c:pt>
                <c:pt idx="89">
                  <c:v>31537</c:v>
                </c:pt>
                <c:pt idx="90">
                  <c:v>31543</c:v>
                </c:pt>
                <c:pt idx="91">
                  <c:v>31551</c:v>
                </c:pt>
                <c:pt idx="92">
                  <c:v>31578</c:v>
                </c:pt>
                <c:pt idx="93">
                  <c:v>31592</c:v>
                </c:pt>
                <c:pt idx="94">
                  <c:v>31602</c:v>
                </c:pt>
                <c:pt idx="95">
                  <c:v>31606</c:v>
                </c:pt>
                <c:pt idx="96">
                  <c:v>31614</c:v>
                </c:pt>
                <c:pt idx="97">
                  <c:v>31719</c:v>
                </c:pt>
                <c:pt idx="98">
                  <c:v>31760</c:v>
                </c:pt>
                <c:pt idx="99">
                  <c:v>31780</c:v>
                </c:pt>
                <c:pt idx="100">
                  <c:v>31788</c:v>
                </c:pt>
                <c:pt idx="101">
                  <c:v>31904</c:v>
                </c:pt>
                <c:pt idx="102">
                  <c:v>32235</c:v>
                </c:pt>
                <c:pt idx="103">
                  <c:v>32238</c:v>
                </c:pt>
                <c:pt idx="104">
                  <c:v>32242</c:v>
                </c:pt>
                <c:pt idx="105">
                  <c:v>32245</c:v>
                </c:pt>
                <c:pt idx="106">
                  <c:v>32263</c:v>
                </c:pt>
                <c:pt idx="107">
                  <c:v>32313</c:v>
                </c:pt>
                <c:pt idx="108">
                  <c:v>32320</c:v>
                </c:pt>
                <c:pt idx="109">
                  <c:v>32351</c:v>
                </c:pt>
                <c:pt idx="110">
                  <c:v>32381</c:v>
                </c:pt>
                <c:pt idx="111">
                  <c:v>32397</c:v>
                </c:pt>
                <c:pt idx="112">
                  <c:v>32410</c:v>
                </c:pt>
                <c:pt idx="113">
                  <c:v>32411</c:v>
                </c:pt>
                <c:pt idx="114">
                  <c:v>32605</c:v>
                </c:pt>
                <c:pt idx="115">
                  <c:v>32613</c:v>
                </c:pt>
                <c:pt idx="116">
                  <c:v>32638</c:v>
                </c:pt>
                <c:pt idx="117">
                  <c:v>32660</c:v>
                </c:pt>
                <c:pt idx="118">
                  <c:v>32723</c:v>
                </c:pt>
                <c:pt idx="119">
                  <c:v>32743</c:v>
                </c:pt>
                <c:pt idx="120">
                  <c:v>32781</c:v>
                </c:pt>
                <c:pt idx="121">
                  <c:v>32802</c:v>
                </c:pt>
                <c:pt idx="122">
                  <c:v>32808</c:v>
                </c:pt>
                <c:pt idx="123">
                  <c:v>32821</c:v>
                </c:pt>
                <c:pt idx="124">
                  <c:v>33313</c:v>
                </c:pt>
                <c:pt idx="125">
                  <c:v>33323</c:v>
                </c:pt>
                <c:pt idx="126">
                  <c:v>33653</c:v>
                </c:pt>
                <c:pt idx="127">
                  <c:v>33679</c:v>
                </c:pt>
                <c:pt idx="128">
                  <c:v>33686</c:v>
                </c:pt>
                <c:pt idx="129">
                  <c:v>33688</c:v>
                </c:pt>
                <c:pt idx="130">
                  <c:v>33690</c:v>
                </c:pt>
                <c:pt idx="131">
                  <c:v>33693</c:v>
                </c:pt>
                <c:pt idx="132">
                  <c:v>33695</c:v>
                </c:pt>
                <c:pt idx="133">
                  <c:v>33699</c:v>
                </c:pt>
                <c:pt idx="134">
                  <c:v>33700</c:v>
                </c:pt>
                <c:pt idx="135">
                  <c:v>33702</c:v>
                </c:pt>
                <c:pt idx="136">
                  <c:v>33707</c:v>
                </c:pt>
                <c:pt idx="137">
                  <c:v>33709</c:v>
                </c:pt>
                <c:pt idx="138">
                  <c:v>33711</c:v>
                </c:pt>
                <c:pt idx="139">
                  <c:v>33714</c:v>
                </c:pt>
                <c:pt idx="140">
                  <c:v>33716</c:v>
                </c:pt>
                <c:pt idx="141">
                  <c:v>33718</c:v>
                </c:pt>
                <c:pt idx="142">
                  <c:v>33771</c:v>
                </c:pt>
                <c:pt idx="143">
                  <c:v>34010</c:v>
                </c:pt>
                <c:pt idx="144">
                  <c:v>34033</c:v>
                </c:pt>
                <c:pt idx="145">
                  <c:v>34044</c:v>
                </c:pt>
                <c:pt idx="146">
                  <c:v>34058</c:v>
                </c:pt>
                <c:pt idx="147">
                  <c:v>34065</c:v>
                </c:pt>
                <c:pt idx="148">
                  <c:v>34075</c:v>
                </c:pt>
                <c:pt idx="149">
                  <c:v>34086</c:v>
                </c:pt>
                <c:pt idx="150">
                  <c:v>34100</c:v>
                </c:pt>
                <c:pt idx="151">
                  <c:v>34110</c:v>
                </c:pt>
                <c:pt idx="152">
                  <c:v>34117</c:v>
                </c:pt>
                <c:pt idx="153">
                  <c:v>34129</c:v>
                </c:pt>
                <c:pt idx="154">
                  <c:v>34151</c:v>
                </c:pt>
                <c:pt idx="155">
                  <c:v>34310</c:v>
                </c:pt>
                <c:pt idx="156">
                  <c:v>34341</c:v>
                </c:pt>
                <c:pt idx="157">
                  <c:v>34366</c:v>
                </c:pt>
                <c:pt idx="158">
                  <c:v>34402</c:v>
                </c:pt>
                <c:pt idx="159">
                  <c:v>34438</c:v>
                </c:pt>
                <c:pt idx="160">
                  <c:v>34488</c:v>
                </c:pt>
                <c:pt idx="161">
                  <c:v>34522</c:v>
                </c:pt>
                <c:pt idx="162">
                  <c:v>34561</c:v>
                </c:pt>
                <c:pt idx="163">
                  <c:v>34589</c:v>
                </c:pt>
                <c:pt idx="164">
                  <c:v>34611</c:v>
                </c:pt>
                <c:pt idx="165">
                  <c:v>34648</c:v>
                </c:pt>
                <c:pt idx="166">
                  <c:v>34676</c:v>
                </c:pt>
                <c:pt idx="167">
                  <c:v>34702</c:v>
                </c:pt>
                <c:pt idx="168">
                  <c:v>34775</c:v>
                </c:pt>
                <c:pt idx="169">
                  <c:v>34817</c:v>
                </c:pt>
                <c:pt idx="170">
                  <c:v>34859</c:v>
                </c:pt>
                <c:pt idx="171">
                  <c:v>35025</c:v>
                </c:pt>
                <c:pt idx="172">
                  <c:v>35101</c:v>
                </c:pt>
                <c:pt idx="173">
                  <c:v>35143</c:v>
                </c:pt>
                <c:pt idx="174">
                  <c:v>35184</c:v>
                </c:pt>
                <c:pt idx="175">
                  <c:v>35213</c:v>
                </c:pt>
                <c:pt idx="176">
                  <c:v>35240</c:v>
                </c:pt>
                <c:pt idx="177">
                  <c:v>35286</c:v>
                </c:pt>
                <c:pt idx="178">
                  <c:v>35311</c:v>
                </c:pt>
                <c:pt idx="179">
                  <c:v>35359</c:v>
                </c:pt>
                <c:pt idx="180">
                  <c:v>35419</c:v>
                </c:pt>
                <c:pt idx="181">
                  <c:v>35487</c:v>
                </c:pt>
                <c:pt idx="182">
                  <c:v>35551</c:v>
                </c:pt>
                <c:pt idx="183">
                  <c:v>35586</c:v>
                </c:pt>
                <c:pt idx="184">
                  <c:v>35625</c:v>
                </c:pt>
                <c:pt idx="185">
                  <c:v>35651</c:v>
                </c:pt>
                <c:pt idx="186">
                  <c:v>35731</c:v>
                </c:pt>
                <c:pt idx="187">
                  <c:v>35754</c:v>
                </c:pt>
                <c:pt idx="188">
                  <c:v>35776</c:v>
                </c:pt>
                <c:pt idx="189">
                  <c:v>35817</c:v>
                </c:pt>
                <c:pt idx="190">
                  <c:v>35845</c:v>
                </c:pt>
                <c:pt idx="191">
                  <c:v>35871</c:v>
                </c:pt>
                <c:pt idx="192">
                  <c:v>35900</c:v>
                </c:pt>
                <c:pt idx="193">
                  <c:v>35956</c:v>
                </c:pt>
                <c:pt idx="194">
                  <c:v>36060</c:v>
                </c:pt>
                <c:pt idx="195">
                  <c:v>36082</c:v>
                </c:pt>
                <c:pt idx="196">
                  <c:v>36160</c:v>
                </c:pt>
                <c:pt idx="197">
                  <c:v>36185</c:v>
                </c:pt>
                <c:pt idx="198">
                  <c:v>36216</c:v>
                </c:pt>
                <c:pt idx="199">
                  <c:v>36235</c:v>
                </c:pt>
                <c:pt idx="200">
                  <c:v>36277</c:v>
                </c:pt>
                <c:pt idx="201">
                  <c:v>36299</c:v>
                </c:pt>
                <c:pt idx="202">
                  <c:v>36328</c:v>
                </c:pt>
                <c:pt idx="203">
                  <c:v>36371</c:v>
                </c:pt>
                <c:pt idx="204">
                  <c:v>36399</c:v>
                </c:pt>
                <c:pt idx="205">
                  <c:v>36427</c:v>
                </c:pt>
                <c:pt idx="206">
                  <c:v>36458</c:v>
                </c:pt>
                <c:pt idx="207">
                  <c:v>36486</c:v>
                </c:pt>
                <c:pt idx="208">
                  <c:v>36521</c:v>
                </c:pt>
                <c:pt idx="209">
                  <c:v>36553</c:v>
                </c:pt>
                <c:pt idx="210">
                  <c:v>36587</c:v>
                </c:pt>
                <c:pt idx="211">
                  <c:v>36612</c:v>
                </c:pt>
                <c:pt idx="212">
                  <c:v>36640</c:v>
                </c:pt>
                <c:pt idx="213">
                  <c:v>36669</c:v>
                </c:pt>
                <c:pt idx="214">
                  <c:v>36706</c:v>
                </c:pt>
                <c:pt idx="215">
                  <c:v>36732</c:v>
                </c:pt>
                <c:pt idx="216">
                  <c:v>36760</c:v>
                </c:pt>
                <c:pt idx="217">
                  <c:v>36787</c:v>
                </c:pt>
                <c:pt idx="218">
                  <c:v>36815</c:v>
                </c:pt>
                <c:pt idx="219">
                  <c:v>36822</c:v>
                </c:pt>
                <c:pt idx="220">
                  <c:v>36859</c:v>
                </c:pt>
                <c:pt idx="221">
                  <c:v>36888</c:v>
                </c:pt>
                <c:pt idx="222">
                  <c:v>36914</c:v>
                </c:pt>
                <c:pt idx="223">
                  <c:v>36941</c:v>
                </c:pt>
                <c:pt idx="224">
                  <c:v>36965</c:v>
                </c:pt>
                <c:pt idx="225">
                  <c:v>37011</c:v>
                </c:pt>
                <c:pt idx="226">
                  <c:v>37041</c:v>
                </c:pt>
                <c:pt idx="227">
                  <c:v>37063</c:v>
                </c:pt>
                <c:pt idx="228">
                  <c:v>37102</c:v>
                </c:pt>
                <c:pt idx="229">
                  <c:v>37130</c:v>
                </c:pt>
                <c:pt idx="230">
                  <c:v>37159</c:v>
                </c:pt>
                <c:pt idx="231">
                  <c:v>37193</c:v>
                </c:pt>
                <c:pt idx="232">
                  <c:v>37223</c:v>
                </c:pt>
                <c:pt idx="233">
                  <c:v>37244</c:v>
                </c:pt>
                <c:pt idx="234">
                  <c:v>37281</c:v>
                </c:pt>
                <c:pt idx="235">
                  <c:v>37314</c:v>
                </c:pt>
                <c:pt idx="236">
                  <c:v>37337</c:v>
                </c:pt>
                <c:pt idx="237">
                  <c:v>37375</c:v>
                </c:pt>
                <c:pt idx="238">
                  <c:v>37398</c:v>
                </c:pt>
                <c:pt idx="239">
                  <c:v>37433</c:v>
                </c:pt>
                <c:pt idx="240">
                  <c:v>37459</c:v>
                </c:pt>
                <c:pt idx="241">
                  <c:v>37494</c:v>
                </c:pt>
                <c:pt idx="242">
                  <c:v>37524</c:v>
                </c:pt>
                <c:pt idx="243">
                  <c:v>37550</c:v>
                </c:pt>
                <c:pt idx="244">
                  <c:v>37581</c:v>
                </c:pt>
                <c:pt idx="245">
                  <c:v>37610</c:v>
                </c:pt>
                <c:pt idx="246">
                  <c:v>37651</c:v>
                </c:pt>
                <c:pt idx="247">
                  <c:v>37679</c:v>
                </c:pt>
                <c:pt idx="248">
                  <c:v>37706</c:v>
                </c:pt>
              </c:numCache>
            </c:numRef>
          </c:xVal>
          <c:yVal>
            <c:numRef>
              <c:f>'"900" wells'' water levels'!$L$2140:$L$2388</c:f>
              <c:numCache>
                <c:formatCode>General</c:formatCode>
                <c:ptCount val="249"/>
                <c:pt idx="0">
                  <c:v>422.69900000000001</c:v>
                </c:pt>
                <c:pt idx="1">
                  <c:v>422.73</c:v>
                </c:pt>
                <c:pt idx="2">
                  <c:v>422.73</c:v>
                </c:pt>
                <c:pt idx="3">
                  <c:v>422.74799999999999</c:v>
                </c:pt>
                <c:pt idx="4">
                  <c:v>422.76299999999998</c:v>
                </c:pt>
                <c:pt idx="5">
                  <c:v>422.76900000000001</c:v>
                </c:pt>
                <c:pt idx="6">
                  <c:v>422.76299999999998</c:v>
                </c:pt>
                <c:pt idx="7">
                  <c:v>422.8</c:v>
                </c:pt>
                <c:pt idx="8">
                  <c:v>422.86099999999999</c:v>
                </c:pt>
                <c:pt idx="9">
                  <c:v>422.87</c:v>
                </c:pt>
                <c:pt idx="10">
                  <c:v>422.87</c:v>
                </c:pt>
                <c:pt idx="11">
                  <c:v>422.84800000000001</c:v>
                </c:pt>
                <c:pt idx="12">
                  <c:v>422.84800000000001</c:v>
                </c:pt>
                <c:pt idx="13">
                  <c:v>422.79700000000003</c:v>
                </c:pt>
                <c:pt idx="14">
                  <c:v>422.77800000000002</c:v>
                </c:pt>
                <c:pt idx="15">
                  <c:v>422.76299999999998</c:v>
                </c:pt>
                <c:pt idx="16">
                  <c:v>422.75700000000001</c:v>
                </c:pt>
                <c:pt idx="17">
                  <c:v>422.74799999999999</c:v>
                </c:pt>
                <c:pt idx="18">
                  <c:v>422.73899999999998</c:v>
                </c:pt>
                <c:pt idx="19">
                  <c:v>422.71699999999998</c:v>
                </c:pt>
                <c:pt idx="20">
                  <c:v>422.726</c:v>
                </c:pt>
                <c:pt idx="21">
                  <c:v>422.76900000000001</c:v>
                </c:pt>
                <c:pt idx="22">
                  <c:v>422.78399999999999</c:v>
                </c:pt>
                <c:pt idx="23">
                  <c:v>422.79700000000003</c:v>
                </c:pt>
                <c:pt idx="24">
                  <c:v>422.80900000000003</c:v>
                </c:pt>
                <c:pt idx="25">
                  <c:v>422.78699999999998</c:v>
                </c:pt>
                <c:pt idx="26">
                  <c:v>422.72300000000001</c:v>
                </c:pt>
                <c:pt idx="27">
                  <c:v>422.79399999999998</c:v>
                </c:pt>
                <c:pt idx="28">
                  <c:v>422.78699999999998</c:v>
                </c:pt>
                <c:pt idx="29">
                  <c:v>422.77499999999998</c:v>
                </c:pt>
                <c:pt idx="30">
                  <c:v>422.827</c:v>
                </c:pt>
                <c:pt idx="31">
                  <c:v>422.76600000000002</c:v>
                </c:pt>
                <c:pt idx="32">
                  <c:v>422.75700000000001</c:v>
                </c:pt>
                <c:pt idx="33">
                  <c:v>422.745</c:v>
                </c:pt>
                <c:pt idx="34">
                  <c:v>422.73</c:v>
                </c:pt>
                <c:pt idx="35">
                  <c:v>422.72300000000001</c:v>
                </c:pt>
                <c:pt idx="36">
                  <c:v>422.714</c:v>
                </c:pt>
                <c:pt idx="37">
                  <c:v>422.71100000000001</c:v>
                </c:pt>
                <c:pt idx="38">
                  <c:v>422.702</c:v>
                </c:pt>
                <c:pt idx="39">
                  <c:v>422.70499999999998</c:v>
                </c:pt>
                <c:pt idx="40">
                  <c:v>422.76600000000002</c:v>
                </c:pt>
                <c:pt idx="41">
                  <c:v>422.77199999999999</c:v>
                </c:pt>
                <c:pt idx="42">
                  <c:v>422.78100000000001</c:v>
                </c:pt>
                <c:pt idx="43">
                  <c:v>422.79700000000003</c:v>
                </c:pt>
                <c:pt idx="44">
                  <c:v>422.81200000000001</c:v>
                </c:pt>
                <c:pt idx="45">
                  <c:v>422.81200000000001</c:v>
                </c:pt>
                <c:pt idx="46">
                  <c:v>422.82100000000003</c:v>
                </c:pt>
                <c:pt idx="47">
                  <c:v>422.78100000000001</c:v>
                </c:pt>
                <c:pt idx="48">
                  <c:v>422.79700000000003</c:v>
                </c:pt>
                <c:pt idx="49">
                  <c:v>422.858</c:v>
                </c:pt>
                <c:pt idx="50">
                  <c:v>422.89100000000002</c:v>
                </c:pt>
                <c:pt idx="51">
                  <c:v>422.91800000000001</c:v>
                </c:pt>
                <c:pt idx="52">
                  <c:v>422.91500000000002</c:v>
                </c:pt>
                <c:pt idx="53">
                  <c:v>422.91500000000002</c:v>
                </c:pt>
                <c:pt idx="54">
                  <c:v>422.928</c:v>
                </c:pt>
                <c:pt idx="55">
                  <c:v>422.93099999999998</c:v>
                </c:pt>
                <c:pt idx="56">
                  <c:v>422.93400000000003</c:v>
                </c:pt>
                <c:pt idx="57">
                  <c:v>422.91500000000002</c:v>
                </c:pt>
                <c:pt idx="58">
                  <c:v>422.92200000000003</c:v>
                </c:pt>
                <c:pt idx="59">
                  <c:v>422.92200000000003</c:v>
                </c:pt>
                <c:pt idx="60">
                  <c:v>422.91800000000001</c:v>
                </c:pt>
                <c:pt idx="61">
                  <c:v>422.91800000000001</c:v>
                </c:pt>
                <c:pt idx="62">
                  <c:v>422.93099999999998</c:v>
                </c:pt>
                <c:pt idx="63">
                  <c:v>422.93099999999998</c:v>
                </c:pt>
                <c:pt idx="64">
                  <c:v>422.93099999999998</c:v>
                </c:pt>
                <c:pt idx="65">
                  <c:v>422.928</c:v>
                </c:pt>
                <c:pt idx="66">
                  <c:v>422.92500000000001</c:v>
                </c:pt>
                <c:pt idx="67">
                  <c:v>422.94900000000001</c:v>
                </c:pt>
                <c:pt idx="68">
                  <c:v>422.94600000000003</c:v>
                </c:pt>
                <c:pt idx="69">
                  <c:v>422.94</c:v>
                </c:pt>
                <c:pt idx="70">
                  <c:v>422.93099999999998</c:v>
                </c:pt>
                <c:pt idx="71">
                  <c:v>422.93099999999998</c:v>
                </c:pt>
                <c:pt idx="72">
                  <c:v>422.91800000000001</c:v>
                </c:pt>
                <c:pt idx="73">
                  <c:v>422.91199999999998</c:v>
                </c:pt>
                <c:pt idx="74">
                  <c:v>422.88200000000001</c:v>
                </c:pt>
                <c:pt idx="75">
                  <c:v>422.86700000000002</c:v>
                </c:pt>
                <c:pt idx="76">
                  <c:v>422.86099999999999</c:v>
                </c:pt>
                <c:pt idx="77">
                  <c:v>422.858</c:v>
                </c:pt>
                <c:pt idx="78">
                  <c:v>422.851</c:v>
                </c:pt>
                <c:pt idx="79">
                  <c:v>422.839</c:v>
                </c:pt>
                <c:pt idx="80">
                  <c:v>422.83600000000001</c:v>
                </c:pt>
                <c:pt idx="81">
                  <c:v>422.851</c:v>
                </c:pt>
                <c:pt idx="82">
                  <c:v>422.83</c:v>
                </c:pt>
                <c:pt idx="83">
                  <c:v>422.82400000000001</c:v>
                </c:pt>
                <c:pt idx="84">
                  <c:v>422.86399999999998</c:v>
                </c:pt>
                <c:pt idx="85">
                  <c:v>422.87</c:v>
                </c:pt>
                <c:pt idx="86">
                  <c:v>422.88799999999998</c:v>
                </c:pt>
                <c:pt idx="87">
                  <c:v>422.90300000000002</c:v>
                </c:pt>
                <c:pt idx="88">
                  <c:v>422.91500000000002</c:v>
                </c:pt>
                <c:pt idx="89">
                  <c:v>422.95499999999998</c:v>
                </c:pt>
                <c:pt idx="90">
                  <c:v>422.97899999999998</c:v>
                </c:pt>
                <c:pt idx="91">
                  <c:v>422.98599999999999</c:v>
                </c:pt>
                <c:pt idx="92">
                  <c:v>422.96100000000001</c:v>
                </c:pt>
                <c:pt idx="93">
                  <c:v>422.97</c:v>
                </c:pt>
                <c:pt idx="94">
                  <c:v>422.94299999999998</c:v>
                </c:pt>
                <c:pt idx="95">
                  <c:v>422.94600000000003</c:v>
                </c:pt>
                <c:pt idx="96">
                  <c:v>422.71699999999998</c:v>
                </c:pt>
                <c:pt idx="97">
                  <c:v>422.84500000000003</c:v>
                </c:pt>
                <c:pt idx="98">
                  <c:v>422.84500000000003</c:v>
                </c:pt>
                <c:pt idx="99">
                  <c:v>422.827</c:v>
                </c:pt>
                <c:pt idx="100">
                  <c:v>422.80900000000003</c:v>
                </c:pt>
                <c:pt idx="101">
                  <c:v>422.76600000000002</c:v>
                </c:pt>
                <c:pt idx="102">
                  <c:v>422.76900000000001</c:v>
                </c:pt>
                <c:pt idx="103">
                  <c:v>422.80900000000003</c:v>
                </c:pt>
                <c:pt idx="104">
                  <c:v>422.82400000000001</c:v>
                </c:pt>
                <c:pt idx="105">
                  <c:v>422.851</c:v>
                </c:pt>
                <c:pt idx="106">
                  <c:v>422.84800000000001</c:v>
                </c:pt>
                <c:pt idx="107">
                  <c:v>422.78399999999999</c:v>
                </c:pt>
                <c:pt idx="108">
                  <c:v>422.77199999999999</c:v>
                </c:pt>
                <c:pt idx="109">
                  <c:v>422.71699999999998</c:v>
                </c:pt>
                <c:pt idx="110">
                  <c:v>422.69299999999998</c:v>
                </c:pt>
                <c:pt idx="111">
                  <c:v>422.67500000000001</c:v>
                </c:pt>
                <c:pt idx="112">
                  <c:v>422.67500000000001</c:v>
                </c:pt>
                <c:pt idx="113">
                  <c:v>422.67200000000003</c:v>
                </c:pt>
                <c:pt idx="114">
                  <c:v>422.64600000000002</c:v>
                </c:pt>
                <c:pt idx="115">
                  <c:v>422.673</c:v>
                </c:pt>
                <c:pt idx="116">
                  <c:v>422.74799999999999</c:v>
                </c:pt>
                <c:pt idx="117">
                  <c:v>422.76900000000001</c:v>
                </c:pt>
                <c:pt idx="118">
                  <c:v>422.71699999999998</c:v>
                </c:pt>
                <c:pt idx="119">
                  <c:v>422.67200000000003</c:v>
                </c:pt>
                <c:pt idx="120">
                  <c:v>422.65100000000001</c:v>
                </c:pt>
                <c:pt idx="121">
                  <c:v>422.64299999999997</c:v>
                </c:pt>
                <c:pt idx="122">
                  <c:v>422.63400000000001</c:v>
                </c:pt>
                <c:pt idx="123">
                  <c:v>422.63900000000001</c:v>
                </c:pt>
                <c:pt idx="124">
                  <c:v>422.44600000000003</c:v>
                </c:pt>
                <c:pt idx="125">
                  <c:v>422.45400000000001</c:v>
                </c:pt>
                <c:pt idx="126">
                  <c:v>422.55</c:v>
                </c:pt>
                <c:pt idx="127">
                  <c:v>422.57</c:v>
                </c:pt>
                <c:pt idx="128">
                  <c:v>422.57</c:v>
                </c:pt>
                <c:pt idx="129">
                  <c:v>422.58</c:v>
                </c:pt>
                <c:pt idx="130">
                  <c:v>422.58</c:v>
                </c:pt>
                <c:pt idx="131">
                  <c:v>422.58</c:v>
                </c:pt>
                <c:pt idx="132">
                  <c:v>422.58</c:v>
                </c:pt>
                <c:pt idx="133">
                  <c:v>422.59</c:v>
                </c:pt>
                <c:pt idx="134">
                  <c:v>422.59</c:v>
                </c:pt>
                <c:pt idx="135">
                  <c:v>422.59</c:v>
                </c:pt>
                <c:pt idx="136">
                  <c:v>422.59</c:v>
                </c:pt>
                <c:pt idx="137">
                  <c:v>422.6</c:v>
                </c:pt>
                <c:pt idx="138">
                  <c:v>422.6</c:v>
                </c:pt>
                <c:pt idx="139">
                  <c:v>422.61</c:v>
                </c:pt>
                <c:pt idx="140">
                  <c:v>422.61</c:v>
                </c:pt>
                <c:pt idx="141">
                  <c:v>422.62</c:v>
                </c:pt>
                <c:pt idx="142">
                  <c:v>422.68</c:v>
                </c:pt>
                <c:pt idx="143">
                  <c:v>422.71</c:v>
                </c:pt>
                <c:pt idx="144">
                  <c:v>422.69</c:v>
                </c:pt>
                <c:pt idx="145">
                  <c:v>422.68</c:v>
                </c:pt>
                <c:pt idx="146">
                  <c:v>422.69</c:v>
                </c:pt>
                <c:pt idx="147">
                  <c:v>422.71</c:v>
                </c:pt>
                <c:pt idx="148">
                  <c:v>422.73</c:v>
                </c:pt>
                <c:pt idx="149">
                  <c:v>422.76</c:v>
                </c:pt>
                <c:pt idx="150">
                  <c:v>422.78</c:v>
                </c:pt>
                <c:pt idx="151">
                  <c:v>422.79</c:v>
                </c:pt>
                <c:pt idx="152">
                  <c:v>422.79</c:v>
                </c:pt>
                <c:pt idx="153">
                  <c:v>422.79</c:v>
                </c:pt>
                <c:pt idx="154">
                  <c:v>422.81</c:v>
                </c:pt>
                <c:pt idx="155">
                  <c:v>422.79500000000002</c:v>
                </c:pt>
                <c:pt idx="156">
                  <c:v>422.77</c:v>
                </c:pt>
                <c:pt idx="157">
                  <c:v>422.75099999999998</c:v>
                </c:pt>
                <c:pt idx="158">
                  <c:v>422.71899999999999</c:v>
                </c:pt>
                <c:pt idx="159">
                  <c:v>422.75200000000001</c:v>
                </c:pt>
                <c:pt idx="160">
                  <c:v>422.81099999999998</c:v>
                </c:pt>
                <c:pt idx="161">
                  <c:v>422.82799999999997</c:v>
                </c:pt>
                <c:pt idx="162">
                  <c:v>422.87299999999999</c:v>
                </c:pt>
                <c:pt idx="163">
                  <c:v>422.87200000000001</c:v>
                </c:pt>
                <c:pt idx="164">
                  <c:v>422.90899999999999</c:v>
                </c:pt>
                <c:pt idx="165">
                  <c:v>422.96300000000002</c:v>
                </c:pt>
                <c:pt idx="166">
                  <c:v>422.45</c:v>
                </c:pt>
                <c:pt idx="167">
                  <c:v>422.971</c:v>
                </c:pt>
                <c:pt idx="168">
                  <c:v>422.87299999999999</c:v>
                </c:pt>
                <c:pt idx="169">
                  <c:v>423.923</c:v>
                </c:pt>
                <c:pt idx="170">
                  <c:v>422.976</c:v>
                </c:pt>
                <c:pt idx="171">
                  <c:v>423.05700000000002</c:v>
                </c:pt>
                <c:pt idx="172">
                  <c:v>422.589</c:v>
                </c:pt>
                <c:pt idx="173">
                  <c:v>422.56299999999999</c:v>
                </c:pt>
                <c:pt idx="174">
                  <c:v>422.94499999999999</c:v>
                </c:pt>
                <c:pt idx="175">
                  <c:v>423.08500000000004</c:v>
                </c:pt>
                <c:pt idx="176">
                  <c:v>423.072</c:v>
                </c:pt>
                <c:pt idx="177">
                  <c:v>423.005</c:v>
                </c:pt>
                <c:pt idx="178">
                  <c:v>422.99299999999999</c:v>
                </c:pt>
                <c:pt idx="179">
                  <c:v>422.87100000000004</c:v>
                </c:pt>
                <c:pt idx="180">
                  <c:v>423</c:v>
                </c:pt>
                <c:pt idx="181">
                  <c:v>422.57300000000004</c:v>
                </c:pt>
                <c:pt idx="182">
                  <c:v>423.01300000000003</c:v>
                </c:pt>
                <c:pt idx="183">
                  <c:v>423.048</c:v>
                </c:pt>
                <c:pt idx="184">
                  <c:v>423.08199999999999</c:v>
                </c:pt>
                <c:pt idx="185">
                  <c:v>423.14499999999998</c:v>
                </c:pt>
                <c:pt idx="186">
                  <c:v>422.887</c:v>
                </c:pt>
                <c:pt idx="187">
                  <c:v>422.86500000000001</c:v>
                </c:pt>
                <c:pt idx="188">
                  <c:v>422.84000000000003</c:v>
                </c:pt>
                <c:pt idx="189">
                  <c:v>422.79599999999999</c:v>
                </c:pt>
                <c:pt idx="190">
                  <c:v>422.77</c:v>
                </c:pt>
                <c:pt idx="191">
                  <c:v>422.77300000000002</c:v>
                </c:pt>
                <c:pt idx="192">
                  <c:v>422.79500000000002</c:v>
                </c:pt>
                <c:pt idx="193">
                  <c:v>423.01</c:v>
                </c:pt>
                <c:pt idx="194">
                  <c:v>422.834</c:v>
                </c:pt>
                <c:pt idx="195">
                  <c:v>422.82400000000001</c:v>
                </c:pt>
                <c:pt idx="196">
                  <c:v>422.65100000000001</c:v>
                </c:pt>
                <c:pt idx="197">
                  <c:v>422.858</c:v>
                </c:pt>
                <c:pt idx="198">
                  <c:v>422.77699999999999</c:v>
                </c:pt>
                <c:pt idx="199">
                  <c:v>422.76800000000003</c:v>
                </c:pt>
                <c:pt idx="200">
                  <c:v>423.04</c:v>
                </c:pt>
                <c:pt idx="201">
                  <c:v>423.05700000000002</c:v>
                </c:pt>
                <c:pt idx="202">
                  <c:v>423.197</c:v>
                </c:pt>
                <c:pt idx="203">
                  <c:v>423.274</c:v>
                </c:pt>
                <c:pt idx="204">
                  <c:v>423.29300000000001</c:v>
                </c:pt>
                <c:pt idx="205">
                  <c:v>423.32100000000003</c:v>
                </c:pt>
                <c:pt idx="206">
                  <c:v>423.26600000000002</c:v>
                </c:pt>
                <c:pt idx="207">
                  <c:v>423.19499999999999</c:v>
                </c:pt>
                <c:pt idx="208">
                  <c:v>423.13200000000001</c:v>
                </c:pt>
                <c:pt idx="209">
                  <c:v>423.07792776592504</c:v>
                </c:pt>
                <c:pt idx="210">
                  <c:v>423.03220999695213</c:v>
                </c:pt>
                <c:pt idx="211">
                  <c:v>423.02306644315757</c:v>
                </c:pt>
                <c:pt idx="212">
                  <c:v>423.02001859189272</c:v>
                </c:pt>
                <c:pt idx="213">
                  <c:v>422.9986836330387</c:v>
                </c:pt>
                <c:pt idx="214">
                  <c:v>423.0017314843036</c:v>
                </c:pt>
                <c:pt idx="215">
                  <c:v>422.94382231027129</c:v>
                </c:pt>
                <c:pt idx="216">
                  <c:v>422.92400000000004</c:v>
                </c:pt>
                <c:pt idx="217">
                  <c:v>422.90700000000004</c:v>
                </c:pt>
                <c:pt idx="218">
                  <c:v>422.93099999999998</c:v>
                </c:pt>
                <c:pt idx="219">
                  <c:v>422.93400000000003</c:v>
                </c:pt>
                <c:pt idx="220">
                  <c:v>423.06799999999998</c:v>
                </c:pt>
                <c:pt idx="221">
                  <c:v>423.084</c:v>
                </c:pt>
                <c:pt idx="222">
                  <c:v>423.053</c:v>
                </c:pt>
                <c:pt idx="223">
                  <c:v>423.01300000000003</c:v>
                </c:pt>
                <c:pt idx="224">
                  <c:v>422.99200000000002</c:v>
                </c:pt>
                <c:pt idx="225">
                  <c:v>423.11099999999999</c:v>
                </c:pt>
                <c:pt idx="226">
                  <c:v>423.30900000000003</c:v>
                </c:pt>
                <c:pt idx="227">
                  <c:v>423.42200000000003</c:v>
                </c:pt>
                <c:pt idx="228">
                  <c:v>423.26300000000003</c:v>
                </c:pt>
                <c:pt idx="229">
                  <c:v>423.19900000000001</c:v>
                </c:pt>
                <c:pt idx="230">
                  <c:v>423.13800000000003</c:v>
                </c:pt>
                <c:pt idx="231">
                  <c:v>423.10200000000003</c:v>
                </c:pt>
                <c:pt idx="232">
                  <c:v>423.07100000000003</c:v>
                </c:pt>
                <c:pt idx="233">
                  <c:v>423.05900000000003</c:v>
                </c:pt>
                <c:pt idx="234">
                  <c:v>423.02300000000002</c:v>
                </c:pt>
                <c:pt idx="235">
                  <c:v>422.97700000000003</c:v>
                </c:pt>
                <c:pt idx="236">
                  <c:v>422.952</c:v>
                </c:pt>
                <c:pt idx="237">
                  <c:v>422.971</c:v>
                </c:pt>
                <c:pt idx="238">
                  <c:v>422.98599999999999</c:v>
                </c:pt>
                <c:pt idx="239">
                  <c:v>423.01</c:v>
                </c:pt>
                <c:pt idx="240">
                  <c:v>423.04399999999998</c:v>
                </c:pt>
                <c:pt idx="241">
                  <c:v>423.00100000000003</c:v>
                </c:pt>
                <c:pt idx="242">
                  <c:v>422.95245599999998</c:v>
                </c:pt>
                <c:pt idx="243">
                  <c:v>422.92807199999999</c:v>
                </c:pt>
                <c:pt idx="244">
                  <c:v>422.909784</c:v>
                </c:pt>
                <c:pt idx="245">
                  <c:v>422.88844799999998</c:v>
                </c:pt>
                <c:pt idx="246">
                  <c:v>422.85187200000001</c:v>
                </c:pt>
                <c:pt idx="247">
                  <c:v>422.82443999999998</c:v>
                </c:pt>
                <c:pt idx="248">
                  <c:v>422.806152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47680"/>
        <c:axId val="86248256"/>
      </c:scatterChart>
      <c:valAx>
        <c:axId val="86247680"/>
        <c:scaling>
          <c:orientation val="minMax"/>
          <c:min val="3652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8256"/>
        <c:crosses val="autoZero"/>
        <c:crossBetween val="midCat"/>
        <c:majorUnit val="365"/>
        <c:minorUnit val="78.980999999999995"/>
      </c:valAx>
      <c:valAx>
        <c:axId val="86248256"/>
        <c:scaling>
          <c:orientation val="minMax"/>
          <c:max val="423.5"/>
          <c:min val="422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2376150528867815E-2"/>
              <c:y val="0.480429809910124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7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612648797688168"/>
          <c:y val="1.95759318481094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020202020202017E-2"/>
          <c:y val="0.11604095563139932"/>
          <c:w val="0.80681818181818177"/>
          <c:h val="0.81399317406143346"/>
        </c:manualLayout>
      </c:layout>
      <c:scatterChart>
        <c:scatterStyle val="lineMarker"/>
        <c:varyColors val="0"/>
        <c:ser>
          <c:idx val="0"/>
          <c:order val="0"/>
          <c:tx>
            <c:v>918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levels'!$B$1186:$B$1232</c:f>
              <c:numCache>
                <c:formatCode>mm/dd/yy</c:formatCode>
                <c:ptCount val="47"/>
                <c:pt idx="0">
                  <c:v>33686</c:v>
                </c:pt>
                <c:pt idx="1">
                  <c:v>33688</c:v>
                </c:pt>
                <c:pt idx="2">
                  <c:v>33690</c:v>
                </c:pt>
                <c:pt idx="3">
                  <c:v>33693</c:v>
                </c:pt>
                <c:pt idx="4">
                  <c:v>33695</c:v>
                </c:pt>
                <c:pt idx="5">
                  <c:v>33699</c:v>
                </c:pt>
                <c:pt idx="6">
                  <c:v>33700</c:v>
                </c:pt>
                <c:pt idx="7">
                  <c:v>33702</c:v>
                </c:pt>
                <c:pt idx="8">
                  <c:v>33707</c:v>
                </c:pt>
                <c:pt idx="9">
                  <c:v>33709</c:v>
                </c:pt>
                <c:pt idx="10">
                  <c:v>33711</c:v>
                </c:pt>
                <c:pt idx="11">
                  <c:v>33714</c:v>
                </c:pt>
                <c:pt idx="12">
                  <c:v>33716</c:v>
                </c:pt>
                <c:pt idx="13">
                  <c:v>33718</c:v>
                </c:pt>
                <c:pt idx="14">
                  <c:v>33771</c:v>
                </c:pt>
                <c:pt idx="15">
                  <c:v>34026</c:v>
                </c:pt>
                <c:pt idx="16">
                  <c:v>34033</c:v>
                </c:pt>
                <c:pt idx="17">
                  <c:v>34058</c:v>
                </c:pt>
                <c:pt idx="18">
                  <c:v>34065</c:v>
                </c:pt>
                <c:pt idx="19">
                  <c:v>34086</c:v>
                </c:pt>
                <c:pt idx="20">
                  <c:v>34100</c:v>
                </c:pt>
                <c:pt idx="21">
                  <c:v>34110</c:v>
                </c:pt>
                <c:pt idx="22">
                  <c:v>34117</c:v>
                </c:pt>
                <c:pt idx="23">
                  <c:v>34129</c:v>
                </c:pt>
                <c:pt idx="24">
                  <c:v>34151</c:v>
                </c:pt>
                <c:pt idx="25">
                  <c:v>34310</c:v>
                </c:pt>
                <c:pt idx="26">
                  <c:v>34341</c:v>
                </c:pt>
                <c:pt idx="27">
                  <c:v>34438</c:v>
                </c:pt>
                <c:pt idx="28">
                  <c:v>34488</c:v>
                </c:pt>
                <c:pt idx="29">
                  <c:v>34522</c:v>
                </c:pt>
                <c:pt idx="30">
                  <c:v>34561</c:v>
                </c:pt>
                <c:pt idx="31">
                  <c:v>34589</c:v>
                </c:pt>
                <c:pt idx="32">
                  <c:v>34611</c:v>
                </c:pt>
                <c:pt idx="33">
                  <c:v>34676</c:v>
                </c:pt>
                <c:pt idx="34">
                  <c:v>34702</c:v>
                </c:pt>
                <c:pt idx="35">
                  <c:v>34859</c:v>
                </c:pt>
                <c:pt idx="36">
                  <c:v>35025</c:v>
                </c:pt>
                <c:pt idx="37">
                  <c:v>35101</c:v>
                </c:pt>
                <c:pt idx="38">
                  <c:v>35240</c:v>
                </c:pt>
                <c:pt idx="39">
                  <c:v>35311</c:v>
                </c:pt>
                <c:pt idx="40">
                  <c:v>36300</c:v>
                </c:pt>
                <c:pt idx="41">
                  <c:v>36328</c:v>
                </c:pt>
                <c:pt idx="42">
                  <c:v>36371</c:v>
                </c:pt>
                <c:pt idx="43">
                  <c:v>36395</c:v>
                </c:pt>
                <c:pt idx="44">
                  <c:v>36427</c:v>
                </c:pt>
                <c:pt idx="45">
                  <c:v>36458</c:v>
                </c:pt>
                <c:pt idx="46">
                  <c:v>36486</c:v>
                </c:pt>
              </c:numCache>
            </c:numRef>
          </c:xVal>
          <c:yVal>
            <c:numRef>
              <c:f>'"900" wells'' water levels'!$L$1186:$L$1232</c:f>
              <c:numCache>
                <c:formatCode>General</c:formatCode>
                <c:ptCount val="47"/>
                <c:pt idx="0">
                  <c:v>423.33</c:v>
                </c:pt>
                <c:pt idx="1">
                  <c:v>423.33</c:v>
                </c:pt>
                <c:pt idx="2">
                  <c:v>423.34</c:v>
                </c:pt>
                <c:pt idx="3">
                  <c:v>423.34</c:v>
                </c:pt>
                <c:pt idx="4">
                  <c:v>423.34</c:v>
                </c:pt>
                <c:pt idx="5">
                  <c:v>423.34</c:v>
                </c:pt>
                <c:pt idx="6">
                  <c:v>423.34</c:v>
                </c:pt>
                <c:pt idx="7">
                  <c:v>423.34</c:v>
                </c:pt>
                <c:pt idx="8">
                  <c:v>423.34</c:v>
                </c:pt>
                <c:pt idx="9">
                  <c:v>423.35</c:v>
                </c:pt>
                <c:pt idx="10">
                  <c:v>423.35</c:v>
                </c:pt>
                <c:pt idx="11">
                  <c:v>423.35</c:v>
                </c:pt>
                <c:pt idx="12">
                  <c:v>423.36</c:v>
                </c:pt>
                <c:pt idx="13">
                  <c:v>423.36</c:v>
                </c:pt>
                <c:pt idx="14">
                  <c:v>423.22</c:v>
                </c:pt>
                <c:pt idx="15">
                  <c:v>423.45</c:v>
                </c:pt>
                <c:pt idx="16">
                  <c:v>423.44</c:v>
                </c:pt>
                <c:pt idx="17">
                  <c:v>423.44</c:v>
                </c:pt>
                <c:pt idx="18">
                  <c:v>423.46</c:v>
                </c:pt>
                <c:pt idx="19">
                  <c:v>423.51</c:v>
                </c:pt>
                <c:pt idx="20">
                  <c:v>423.54</c:v>
                </c:pt>
                <c:pt idx="21">
                  <c:v>423.52</c:v>
                </c:pt>
                <c:pt idx="22">
                  <c:v>423.52</c:v>
                </c:pt>
                <c:pt idx="23">
                  <c:v>423.52</c:v>
                </c:pt>
                <c:pt idx="24">
                  <c:v>423.54</c:v>
                </c:pt>
                <c:pt idx="25">
                  <c:v>423.55900000000003</c:v>
                </c:pt>
                <c:pt idx="26">
                  <c:v>423.52499999999998</c:v>
                </c:pt>
                <c:pt idx="27">
                  <c:v>423.61399999999998</c:v>
                </c:pt>
                <c:pt idx="28">
                  <c:v>423.55900000000003</c:v>
                </c:pt>
                <c:pt idx="29">
                  <c:v>423.57100000000003</c:v>
                </c:pt>
                <c:pt idx="30">
                  <c:v>423.524</c:v>
                </c:pt>
                <c:pt idx="31">
                  <c:v>423.60500000000002</c:v>
                </c:pt>
                <c:pt idx="32">
                  <c:v>423.65</c:v>
                </c:pt>
                <c:pt idx="33">
                  <c:v>423.69299999999998</c:v>
                </c:pt>
                <c:pt idx="34">
                  <c:v>423.67</c:v>
                </c:pt>
                <c:pt idx="35" formatCode="0.000">
                  <c:v>423.69600000000003</c:v>
                </c:pt>
                <c:pt idx="36" formatCode="0.000">
                  <c:v>423.66500000000002</c:v>
                </c:pt>
                <c:pt idx="37" formatCode="0.000">
                  <c:v>423.32100000000003</c:v>
                </c:pt>
                <c:pt idx="38" formatCode="0.000">
                  <c:v>423.80799999999999</c:v>
                </c:pt>
                <c:pt idx="39" formatCode="0.000">
                  <c:v>423.64985248399881</c:v>
                </c:pt>
                <c:pt idx="40" formatCode="0.000">
                  <c:v>423.68900000000002</c:v>
                </c:pt>
                <c:pt idx="41" formatCode="0.000">
                  <c:v>423.83500000000004</c:v>
                </c:pt>
                <c:pt idx="42" formatCode="0.000">
                  <c:v>423.93299999999999</c:v>
                </c:pt>
                <c:pt idx="43" formatCode="0.000">
                  <c:v>423.96300000000002</c:v>
                </c:pt>
                <c:pt idx="44" formatCode="0.000">
                  <c:v>424</c:v>
                </c:pt>
                <c:pt idx="45" formatCode="0.000">
                  <c:v>423.92415909783603</c:v>
                </c:pt>
                <c:pt idx="46" formatCode="0.000">
                  <c:v>423.8540585187443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81376"/>
        <c:axId val="57381952"/>
      </c:scatterChart>
      <c:valAx>
        <c:axId val="57381376"/>
        <c:scaling>
          <c:orientation val="minMax"/>
          <c:max val="34700"/>
          <c:min val="33970"/>
        </c:scaling>
        <c:delete val="0"/>
        <c:axPos val="b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1952"/>
        <c:crosses val="autoZero"/>
        <c:crossBetween val="midCat"/>
        <c:majorUnit val="365"/>
        <c:minorUnit val="30"/>
      </c:valAx>
      <c:valAx>
        <c:axId val="57381952"/>
        <c:scaling>
          <c:orientation val="minMax"/>
          <c:max val="423.7"/>
          <c:min val="423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1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3181818181818177"/>
          <c:y val="0.50511945392491464"/>
          <c:w val="0.9962121212121211"/>
          <c:h val="0.5409556313993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926 Water Elevation</a:t>
            </a:r>
          </a:p>
        </c:rich>
      </c:tx>
      <c:layout>
        <c:manualLayout>
          <c:xMode val="edge"/>
          <c:yMode val="edge"/>
          <c:x val="0.32240523213286865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0912954963271"/>
          <c:y val="0.11824324324324324"/>
          <c:w val="0.76776161138578858"/>
          <c:h val="0.726351351351351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levels'!$B$2493:$B$2675</c:f>
              <c:numCache>
                <c:formatCode>mm/dd/yy</c:formatCode>
                <c:ptCount val="18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30970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33771</c:v>
                </c:pt>
                <c:pt idx="112">
                  <c:v>34010</c:v>
                </c:pt>
                <c:pt idx="113">
                  <c:v>34033</c:v>
                </c:pt>
                <c:pt idx="114">
                  <c:v>34100</c:v>
                </c:pt>
                <c:pt idx="115">
                  <c:v>34110</c:v>
                </c:pt>
                <c:pt idx="116">
                  <c:v>34117</c:v>
                </c:pt>
                <c:pt idx="117">
                  <c:v>35359</c:v>
                </c:pt>
                <c:pt idx="118">
                  <c:v>35551</c:v>
                </c:pt>
                <c:pt idx="119">
                  <c:v>35586</c:v>
                </c:pt>
                <c:pt idx="120">
                  <c:v>35625</c:v>
                </c:pt>
                <c:pt idx="121">
                  <c:v>35693</c:v>
                </c:pt>
                <c:pt idx="122">
                  <c:v>35731</c:v>
                </c:pt>
                <c:pt idx="123">
                  <c:v>35754</c:v>
                </c:pt>
                <c:pt idx="124">
                  <c:v>35776</c:v>
                </c:pt>
                <c:pt idx="125">
                  <c:v>35817</c:v>
                </c:pt>
                <c:pt idx="126">
                  <c:v>35845</c:v>
                </c:pt>
                <c:pt idx="127">
                  <c:v>35871</c:v>
                </c:pt>
                <c:pt idx="128">
                  <c:v>35900</c:v>
                </c:pt>
                <c:pt idx="129">
                  <c:v>35956</c:v>
                </c:pt>
                <c:pt idx="130">
                  <c:v>36060</c:v>
                </c:pt>
                <c:pt idx="131">
                  <c:v>36082</c:v>
                </c:pt>
                <c:pt idx="132">
                  <c:v>36160</c:v>
                </c:pt>
                <c:pt idx="133">
                  <c:v>36216</c:v>
                </c:pt>
                <c:pt idx="134">
                  <c:v>36235</c:v>
                </c:pt>
                <c:pt idx="135">
                  <c:v>36277</c:v>
                </c:pt>
                <c:pt idx="136">
                  <c:v>36299</c:v>
                </c:pt>
                <c:pt idx="137">
                  <c:v>36328</c:v>
                </c:pt>
                <c:pt idx="138">
                  <c:v>36371</c:v>
                </c:pt>
                <c:pt idx="139">
                  <c:v>36399</c:v>
                </c:pt>
                <c:pt idx="140">
                  <c:v>36427</c:v>
                </c:pt>
                <c:pt idx="141">
                  <c:v>36458</c:v>
                </c:pt>
                <c:pt idx="142">
                  <c:v>36486</c:v>
                </c:pt>
                <c:pt idx="143">
                  <c:v>36521</c:v>
                </c:pt>
                <c:pt idx="144">
                  <c:v>36553</c:v>
                </c:pt>
                <c:pt idx="145">
                  <c:v>36587</c:v>
                </c:pt>
                <c:pt idx="146">
                  <c:v>36612</c:v>
                </c:pt>
                <c:pt idx="147">
                  <c:v>36640</c:v>
                </c:pt>
                <c:pt idx="148">
                  <c:v>36669</c:v>
                </c:pt>
                <c:pt idx="149">
                  <c:v>36706</c:v>
                </c:pt>
                <c:pt idx="150">
                  <c:v>36732</c:v>
                </c:pt>
                <c:pt idx="151">
                  <c:v>36760</c:v>
                </c:pt>
                <c:pt idx="152">
                  <c:v>36787</c:v>
                </c:pt>
                <c:pt idx="153">
                  <c:v>36822</c:v>
                </c:pt>
                <c:pt idx="154">
                  <c:v>36859</c:v>
                </c:pt>
                <c:pt idx="155">
                  <c:v>36888</c:v>
                </c:pt>
                <c:pt idx="156">
                  <c:v>36914</c:v>
                </c:pt>
                <c:pt idx="157">
                  <c:v>36941</c:v>
                </c:pt>
                <c:pt idx="158">
                  <c:v>36965</c:v>
                </c:pt>
                <c:pt idx="159">
                  <c:v>37011</c:v>
                </c:pt>
                <c:pt idx="160">
                  <c:v>37041</c:v>
                </c:pt>
                <c:pt idx="161">
                  <c:v>37063</c:v>
                </c:pt>
                <c:pt idx="162">
                  <c:v>37102</c:v>
                </c:pt>
                <c:pt idx="163">
                  <c:v>37130</c:v>
                </c:pt>
                <c:pt idx="164">
                  <c:v>37159</c:v>
                </c:pt>
                <c:pt idx="165">
                  <c:v>37193</c:v>
                </c:pt>
                <c:pt idx="166">
                  <c:v>37223</c:v>
                </c:pt>
                <c:pt idx="167">
                  <c:v>37244</c:v>
                </c:pt>
                <c:pt idx="168">
                  <c:v>37281</c:v>
                </c:pt>
                <c:pt idx="169">
                  <c:v>37314</c:v>
                </c:pt>
                <c:pt idx="170">
                  <c:v>37337</c:v>
                </c:pt>
                <c:pt idx="171">
                  <c:v>37375</c:v>
                </c:pt>
                <c:pt idx="172">
                  <c:v>37398</c:v>
                </c:pt>
                <c:pt idx="173">
                  <c:v>37433</c:v>
                </c:pt>
                <c:pt idx="174">
                  <c:v>37459</c:v>
                </c:pt>
                <c:pt idx="175">
                  <c:v>37494</c:v>
                </c:pt>
                <c:pt idx="176">
                  <c:v>37524</c:v>
                </c:pt>
                <c:pt idx="177">
                  <c:v>37550</c:v>
                </c:pt>
                <c:pt idx="178">
                  <c:v>37581</c:v>
                </c:pt>
                <c:pt idx="179">
                  <c:v>37610</c:v>
                </c:pt>
                <c:pt idx="180">
                  <c:v>37651</c:v>
                </c:pt>
                <c:pt idx="181">
                  <c:v>37679</c:v>
                </c:pt>
                <c:pt idx="182">
                  <c:v>37706</c:v>
                </c:pt>
              </c:numCache>
            </c:numRef>
          </c:xVal>
          <c:yVal>
            <c:numRef>
              <c:f>'"900" wells'' water levels'!$L$2493:$L$2675</c:f>
              <c:numCache>
                <c:formatCode>General</c:formatCode>
                <c:ptCount val="183"/>
                <c:pt idx="0">
                  <c:v>422.76800000000003</c:v>
                </c:pt>
                <c:pt idx="1">
                  <c:v>422.76800000000003</c:v>
                </c:pt>
                <c:pt idx="2">
                  <c:v>422.76500000000004</c:v>
                </c:pt>
                <c:pt idx="3">
                  <c:v>422.77100000000002</c:v>
                </c:pt>
                <c:pt idx="4">
                  <c:v>422.774</c:v>
                </c:pt>
                <c:pt idx="5">
                  <c:v>422.82</c:v>
                </c:pt>
                <c:pt idx="6">
                  <c:v>422.81200000000001</c:v>
                </c:pt>
                <c:pt idx="7">
                  <c:v>422.76800000000003</c:v>
                </c:pt>
                <c:pt idx="8">
                  <c:v>422.79500000000002</c:v>
                </c:pt>
                <c:pt idx="9">
                  <c:v>422.71300000000002</c:v>
                </c:pt>
                <c:pt idx="10">
                  <c:v>422.71899999999999</c:v>
                </c:pt>
                <c:pt idx="11">
                  <c:v>422.73099999999999</c:v>
                </c:pt>
                <c:pt idx="12">
                  <c:v>422.74700000000001</c:v>
                </c:pt>
                <c:pt idx="13">
                  <c:v>423.71899999999999</c:v>
                </c:pt>
                <c:pt idx="14">
                  <c:v>422.75900000000001</c:v>
                </c:pt>
                <c:pt idx="15">
                  <c:v>422.762</c:v>
                </c:pt>
                <c:pt idx="16">
                  <c:v>422.83199999999999</c:v>
                </c:pt>
                <c:pt idx="17">
                  <c:v>422.87800000000004</c:v>
                </c:pt>
                <c:pt idx="18">
                  <c:v>422.887</c:v>
                </c:pt>
                <c:pt idx="19">
                  <c:v>422.86200000000002</c:v>
                </c:pt>
                <c:pt idx="20">
                  <c:v>422.82900000000001</c:v>
                </c:pt>
                <c:pt idx="21">
                  <c:v>422.774</c:v>
                </c:pt>
                <c:pt idx="22">
                  <c:v>422.76500000000004</c:v>
                </c:pt>
                <c:pt idx="23">
                  <c:v>422.75600000000003</c:v>
                </c:pt>
                <c:pt idx="24">
                  <c:v>422.72500000000002</c:v>
                </c:pt>
                <c:pt idx="25">
                  <c:v>422.73099999999999</c:v>
                </c:pt>
                <c:pt idx="26">
                  <c:v>422.71899999999999</c:v>
                </c:pt>
                <c:pt idx="27">
                  <c:v>422.71000000000004</c:v>
                </c:pt>
                <c:pt idx="28">
                  <c:v>422.69499999999999</c:v>
                </c:pt>
                <c:pt idx="29">
                  <c:v>422.71899999999999</c:v>
                </c:pt>
                <c:pt idx="30">
                  <c:v>422.77700000000004</c:v>
                </c:pt>
                <c:pt idx="31">
                  <c:v>422.79500000000002</c:v>
                </c:pt>
                <c:pt idx="32">
                  <c:v>422.80200000000002</c:v>
                </c:pt>
                <c:pt idx="33">
                  <c:v>422.80799999999999</c:v>
                </c:pt>
                <c:pt idx="34">
                  <c:v>422.80799999999999</c:v>
                </c:pt>
                <c:pt idx="35">
                  <c:v>422.80200000000002</c:v>
                </c:pt>
                <c:pt idx="36">
                  <c:v>422.79200000000003</c:v>
                </c:pt>
                <c:pt idx="37">
                  <c:v>422.84100000000001</c:v>
                </c:pt>
                <c:pt idx="38">
                  <c:v>422.786</c:v>
                </c:pt>
                <c:pt idx="39">
                  <c:v>422.798</c:v>
                </c:pt>
                <c:pt idx="40">
                  <c:v>422.76800000000003</c:v>
                </c:pt>
                <c:pt idx="41">
                  <c:v>422.75600000000003</c:v>
                </c:pt>
                <c:pt idx="42">
                  <c:v>422.75600000000003</c:v>
                </c:pt>
                <c:pt idx="43">
                  <c:v>422.73400000000004</c:v>
                </c:pt>
                <c:pt idx="44">
                  <c:v>422.72200000000004</c:v>
                </c:pt>
                <c:pt idx="45">
                  <c:v>422.71000000000004</c:v>
                </c:pt>
                <c:pt idx="46">
                  <c:v>422.70100000000002</c:v>
                </c:pt>
                <c:pt idx="47">
                  <c:v>422.69800000000004</c:v>
                </c:pt>
                <c:pt idx="48">
                  <c:v>422.69800000000004</c:v>
                </c:pt>
                <c:pt idx="49">
                  <c:v>422.69499999999999</c:v>
                </c:pt>
                <c:pt idx="50">
                  <c:v>422.69499999999999</c:v>
                </c:pt>
                <c:pt idx="51">
                  <c:v>422.71000000000004</c:v>
                </c:pt>
                <c:pt idx="52">
                  <c:v>422.71899999999999</c:v>
                </c:pt>
                <c:pt idx="53">
                  <c:v>422.74100000000004</c:v>
                </c:pt>
                <c:pt idx="54">
                  <c:v>422.74700000000001</c:v>
                </c:pt>
                <c:pt idx="55">
                  <c:v>422.75600000000003</c:v>
                </c:pt>
                <c:pt idx="56">
                  <c:v>422.79500000000002</c:v>
                </c:pt>
                <c:pt idx="57">
                  <c:v>422.82600000000002</c:v>
                </c:pt>
                <c:pt idx="58">
                  <c:v>422.81700000000001</c:v>
                </c:pt>
                <c:pt idx="59">
                  <c:v>422.82600000000002</c:v>
                </c:pt>
                <c:pt idx="60">
                  <c:v>422.84700000000004</c:v>
                </c:pt>
                <c:pt idx="61">
                  <c:v>422.86600000000004</c:v>
                </c:pt>
                <c:pt idx="62">
                  <c:v>422.87200000000001</c:v>
                </c:pt>
                <c:pt idx="63">
                  <c:v>422.86600000000004</c:v>
                </c:pt>
                <c:pt idx="64">
                  <c:v>422.86200000000002</c:v>
                </c:pt>
                <c:pt idx="65">
                  <c:v>422.84700000000004</c:v>
                </c:pt>
                <c:pt idx="66">
                  <c:v>422.84100000000001</c:v>
                </c:pt>
                <c:pt idx="67">
                  <c:v>422.84700000000004</c:v>
                </c:pt>
                <c:pt idx="68">
                  <c:v>422.85</c:v>
                </c:pt>
                <c:pt idx="69">
                  <c:v>422.85599999999999</c:v>
                </c:pt>
                <c:pt idx="70">
                  <c:v>422.86600000000004</c:v>
                </c:pt>
                <c:pt idx="71">
                  <c:v>422.90200000000004</c:v>
                </c:pt>
                <c:pt idx="72">
                  <c:v>422.875</c:v>
                </c:pt>
                <c:pt idx="73">
                  <c:v>422.88400000000001</c:v>
                </c:pt>
                <c:pt idx="74">
                  <c:v>422.88100000000003</c:v>
                </c:pt>
                <c:pt idx="75">
                  <c:v>422.90800000000002</c:v>
                </c:pt>
                <c:pt idx="76">
                  <c:v>422.90500000000003</c:v>
                </c:pt>
                <c:pt idx="77">
                  <c:v>422.90500000000003</c:v>
                </c:pt>
                <c:pt idx="78">
                  <c:v>422.911</c:v>
                </c:pt>
                <c:pt idx="79">
                  <c:v>422.92</c:v>
                </c:pt>
                <c:pt idx="80">
                  <c:v>422.911</c:v>
                </c:pt>
                <c:pt idx="81">
                  <c:v>422.911</c:v>
                </c:pt>
                <c:pt idx="82">
                  <c:v>422.89600000000002</c:v>
                </c:pt>
                <c:pt idx="83">
                  <c:v>422.87800000000004</c:v>
                </c:pt>
                <c:pt idx="84">
                  <c:v>422.85900000000004</c:v>
                </c:pt>
                <c:pt idx="85">
                  <c:v>422.85900000000004</c:v>
                </c:pt>
                <c:pt idx="86">
                  <c:v>422.84700000000004</c:v>
                </c:pt>
                <c:pt idx="87">
                  <c:v>422.84700000000004</c:v>
                </c:pt>
                <c:pt idx="88">
                  <c:v>422.83800000000002</c:v>
                </c:pt>
                <c:pt idx="89">
                  <c:v>422.83800000000002</c:v>
                </c:pt>
                <c:pt idx="90">
                  <c:v>422.84399999999999</c:v>
                </c:pt>
                <c:pt idx="91">
                  <c:v>422.82900000000001</c:v>
                </c:pt>
                <c:pt idx="92">
                  <c:v>422.82900000000001</c:v>
                </c:pt>
                <c:pt idx="93">
                  <c:v>422.875</c:v>
                </c:pt>
                <c:pt idx="94">
                  <c:v>422.87800000000004</c:v>
                </c:pt>
                <c:pt idx="95">
                  <c:v>422.90200000000004</c:v>
                </c:pt>
                <c:pt idx="96">
                  <c:v>422.911</c:v>
                </c:pt>
                <c:pt idx="97">
                  <c:v>422.923</c:v>
                </c:pt>
                <c:pt idx="98">
                  <c:v>422.96000000000004</c:v>
                </c:pt>
                <c:pt idx="99">
                  <c:v>422.98700000000002</c:v>
                </c:pt>
                <c:pt idx="100">
                  <c:v>422.99</c:v>
                </c:pt>
                <c:pt idx="101">
                  <c:v>422.93299999999999</c:v>
                </c:pt>
                <c:pt idx="102">
                  <c:v>422.93600000000004</c:v>
                </c:pt>
                <c:pt idx="103">
                  <c:v>422.91400000000004</c:v>
                </c:pt>
                <c:pt idx="104">
                  <c:v>422.91400000000004</c:v>
                </c:pt>
                <c:pt idx="105">
                  <c:v>422.90200000000004</c:v>
                </c:pt>
                <c:pt idx="106">
                  <c:v>422.84100000000001</c:v>
                </c:pt>
                <c:pt idx="107">
                  <c:v>422.83800000000002</c:v>
                </c:pt>
                <c:pt idx="108">
                  <c:v>422.82600000000002</c:v>
                </c:pt>
                <c:pt idx="109">
                  <c:v>422.82</c:v>
                </c:pt>
                <c:pt idx="110">
                  <c:v>422.83500000000004</c:v>
                </c:pt>
                <c:pt idx="111">
                  <c:v>422.70100000000002</c:v>
                </c:pt>
                <c:pt idx="112">
                  <c:v>422.77000000000004</c:v>
                </c:pt>
                <c:pt idx="113">
                  <c:v>422.75600000000003</c:v>
                </c:pt>
                <c:pt idx="114">
                  <c:v>422.85300000000001</c:v>
                </c:pt>
                <c:pt idx="115">
                  <c:v>422.84500000000003</c:v>
                </c:pt>
                <c:pt idx="116">
                  <c:v>422.84700000000004</c:v>
                </c:pt>
                <c:pt idx="117">
                  <c:v>422.87</c:v>
                </c:pt>
                <c:pt idx="118">
                  <c:v>423.03900000000004</c:v>
                </c:pt>
                <c:pt idx="119">
                  <c:v>423.03399999999999</c:v>
                </c:pt>
                <c:pt idx="120">
                  <c:v>423.26500000000004</c:v>
                </c:pt>
                <c:pt idx="121">
                  <c:v>423.18800000000005</c:v>
                </c:pt>
                <c:pt idx="122">
                  <c:v>422.86700000000002</c:v>
                </c:pt>
                <c:pt idx="123">
                  <c:v>422.85599999999999</c:v>
                </c:pt>
                <c:pt idx="124">
                  <c:v>422.83500000000004</c:v>
                </c:pt>
                <c:pt idx="125">
                  <c:v>422.79700000000003</c:v>
                </c:pt>
                <c:pt idx="126">
                  <c:v>422.77100000000002</c:v>
                </c:pt>
                <c:pt idx="127">
                  <c:v>422.84900000000005</c:v>
                </c:pt>
                <c:pt idx="128">
                  <c:v>422.81200000000001</c:v>
                </c:pt>
                <c:pt idx="129">
                  <c:v>423.00600000000003</c:v>
                </c:pt>
                <c:pt idx="130">
                  <c:v>422.822</c:v>
                </c:pt>
                <c:pt idx="131">
                  <c:v>422.82100000000003</c:v>
                </c:pt>
                <c:pt idx="132">
                  <c:v>422.78399999999999</c:v>
                </c:pt>
                <c:pt idx="133">
                  <c:v>422.79900000000004</c:v>
                </c:pt>
                <c:pt idx="134">
                  <c:v>422.79400000000004</c:v>
                </c:pt>
                <c:pt idx="135">
                  <c:v>422.97800000000001</c:v>
                </c:pt>
                <c:pt idx="136">
                  <c:v>423.09100000000001</c:v>
                </c:pt>
                <c:pt idx="137">
                  <c:v>423.15899999999999</c:v>
                </c:pt>
                <c:pt idx="138">
                  <c:v>423.21300000000002</c:v>
                </c:pt>
                <c:pt idx="139">
                  <c:v>423.23200000000003</c:v>
                </c:pt>
                <c:pt idx="140">
                  <c:v>423.24100000000004</c:v>
                </c:pt>
                <c:pt idx="141">
                  <c:v>423.185</c:v>
                </c:pt>
                <c:pt idx="142">
                  <c:v>423.12900000000002</c:v>
                </c:pt>
                <c:pt idx="143">
                  <c:v>423.07400000000001</c:v>
                </c:pt>
                <c:pt idx="144">
                  <c:v>423.03679975617194</c:v>
                </c:pt>
                <c:pt idx="145">
                  <c:v>423.00632124352336</c:v>
                </c:pt>
                <c:pt idx="146">
                  <c:v>423.00936909478821</c:v>
                </c:pt>
                <c:pt idx="147">
                  <c:v>423.01851264858277</c:v>
                </c:pt>
                <c:pt idx="148">
                  <c:v>422.98803413593419</c:v>
                </c:pt>
                <c:pt idx="149">
                  <c:v>423.01546479731792</c:v>
                </c:pt>
                <c:pt idx="150">
                  <c:v>422.94231636696134</c:v>
                </c:pt>
                <c:pt idx="151">
                  <c:v>422.935</c:v>
                </c:pt>
                <c:pt idx="152">
                  <c:v>422.91800000000001</c:v>
                </c:pt>
                <c:pt idx="153">
                  <c:v>422.95699999999999</c:v>
                </c:pt>
                <c:pt idx="154">
                  <c:v>423.07900000000001</c:v>
                </c:pt>
                <c:pt idx="155">
                  <c:v>423.07300000000004</c:v>
                </c:pt>
                <c:pt idx="156">
                  <c:v>423.04200000000003</c:v>
                </c:pt>
                <c:pt idx="157">
                  <c:v>423.012</c:v>
                </c:pt>
                <c:pt idx="158">
                  <c:v>422.99100000000004</c:v>
                </c:pt>
                <c:pt idx="159">
                  <c:v>423.12200000000001</c:v>
                </c:pt>
                <c:pt idx="160">
                  <c:v>423.33199999999999</c:v>
                </c:pt>
                <c:pt idx="161">
                  <c:v>423.33800000000002</c:v>
                </c:pt>
                <c:pt idx="162">
                  <c:v>423.18299999999999</c:v>
                </c:pt>
                <c:pt idx="163">
                  <c:v>423.14300000000003</c:v>
                </c:pt>
                <c:pt idx="164">
                  <c:v>423.1</c:v>
                </c:pt>
                <c:pt idx="165">
                  <c:v>423.08800000000002</c:v>
                </c:pt>
                <c:pt idx="166">
                  <c:v>423.06100000000004</c:v>
                </c:pt>
                <c:pt idx="167">
                  <c:v>423.04900000000004</c:v>
                </c:pt>
                <c:pt idx="168">
                  <c:v>423.01500000000004</c:v>
                </c:pt>
                <c:pt idx="169">
                  <c:v>422.97200000000004</c:v>
                </c:pt>
                <c:pt idx="170">
                  <c:v>422.95100000000002</c:v>
                </c:pt>
                <c:pt idx="171">
                  <c:v>422.988</c:v>
                </c:pt>
                <c:pt idx="172">
                  <c:v>423.00300000000004</c:v>
                </c:pt>
                <c:pt idx="173">
                  <c:v>423.03300000000002</c:v>
                </c:pt>
                <c:pt idx="174">
                  <c:v>423.03000000000003</c:v>
                </c:pt>
                <c:pt idx="175">
                  <c:v>422.988</c:v>
                </c:pt>
                <c:pt idx="176">
                  <c:v>422.932704</c:v>
                </c:pt>
                <c:pt idx="177">
                  <c:v>422.92356000000001</c:v>
                </c:pt>
                <c:pt idx="178">
                  <c:v>422.90832</c:v>
                </c:pt>
                <c:pt idx="179">
                  <c:v>422.89308</c:v>
                </c:pt>
                <c:pt idx="180">
                  <c:v>422.86260000000004</c:v>
                </c:pt>
                <c:pt idx="181">
                  <c:v>422.83821600000005</c:v>
                </c:pt>
                <c:pt idx="182">
                  <c:v>422.829072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49984"/>
        <c:axId val="86250560"/>
      </c:scatterChart>
      <c:valAx>
        <c:axId val="86249984"/>
        <c:scaling>
          <c:orientation val="minMax"/>
          <c:min val="3543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50560"/>
        <c:crosses val="autoZero"/>
        <c:crossBetween val="midCat"/>
        <c:majorUnit val="365"/>
        <c:minorUnit val="78.980999999999995"/>
      </c:valAx>
      <c:valAx>
        <c:axId val="86250560"/>
        <c:scaling>
          <c:orientation val="minMax"/>
          <c:max val="423.4"/>
          <c:min val="422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661202185792349E-2"/>
              <c:y val="0.3547297297297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9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927 Water Elevation</a:t>
            </a:r>
          </a:p>
        </c:rich>
      </c:tx>
      <c:layout>
        <c:manualLayout>
          <c:xMode val="edge"/>
          <c:yMode val="edge"/>
          <c:x val="0.32984348160668397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4363284270805"/>
          <c:y val="0.11214987389832158"/>
          <c:w val="0.77748790479781682"/>
          <c:h val="0.791279665838157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levels'!$B$2758:$B$2940</c:f>
              <c:numCache>
                <c:formatCode>mm/dd/yy</c:formatCode>
                <c:ptCount val="183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30739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30881</c:v>
                </c:pt>
                <c:pt idx="20">
                  <c:v>30888</c:v>
                </c:pt>
                <c:pt idx="21">
                  <c:v>30897</c:v>
                </c:pt>
                <c:pt idx="22">
                  <c:v>30904</c:v>
                </c:pt>
                <c:pt idx="23">
                  <c:v>30911</c:v>
                </c:pt>
                <c:pt idx="24">
                  <c:v>30917</c:v>
                </c:pt>
                <c:pt idx="25">
                  <c:v>30925</c:v>
                </c:pt>
                <c:pt idx="26">
                  <c:v>30934</c:v>
                </c:pt>
                <c:pt idx="27">
                  <c:v>30945</c:v>
                </c:pt>
                <c:pt idx="28">
                  <c:v>30986</c:v>
                </c:pt>
                <c:pt idx="29">
                  <c:v>30993</c:v>
                </c:pt>
                <c:pt idx="30">
                  <c:v>31002</c:v>
                </c:pt>
                <c:pt idx="31">
                  <c:v>31007</c:v>
                </c:pt>
                <c:pt idx="32">
                  <c:v>31016</c:v>
                </c:pt>
                <c:pt idx="33">
                  <c:v>31021</c:v>
                </c:pt>
                <c:pt idx="34">
                  <c:v>31029</c:v>
                </c:pt>
                <c:pt idx="35">
                  <c:v>31039</c:v>
                </c:pt>
                <c:pt idx="36">
                  <c:v>31046</c:v>
                </c:pt>
                <c:pt idx="37">
                  <c:v>31053</c:v>
                </c:pt>
                <c:pt idx="38">
                  <c:v>31060</c:v>
                </c:pt>
                <c:pt idx="39">
                  <c:v>31076</c:v>
                </c:pt>
                <c:pt idx="40">
                  <c:v>31081</c:v>
                </c:pt>
                <c:pt idx="41">
                  <c:v>31088</c:v>
                </c:pt>
                <c:pt idx="42">
                  <c:v>31095</c:v>
                </c:pt>
                <c:pt idx="43">
                  <c:v>31102</c:v>
                </c:pt>
                <c:pt idx="44">
                  <c:v>31109</c:v>
                </c:pt>
                <c:pt idx="45">
                  <c:v>31116</c:v>
                </c:pt>
                <c:pt idx="46">
                  <c:v>31123</c:v>
                </c:pt>
                <c:pt idx="47">
                  <c:v>31130</c:v>
                </c:pt>
                <c:pt idx="48">
                  <c:v>31137</c:v>
                </c:pt>
                <c:pt idx="49">
                  <c:v>31144</c:v>
                </c:pt>
                <c:pt idx="50">
                  <c:v>31151</c:v>
                </c:pt>
                <c:pt idx="51">
                  <c:v>31158</c:v>
                </c:pt>
                <c:pt idx="52">
                  <c:v>31165</c:v>
                </c:pt>
                <c:pt idx="53">
                  <c:v>31172</c:v>
                </c:pt>
                <c:pt idx="54">
                  <c:v>31179</c:v>
                </c:pt>
                <c:pt idx="55">
                  <c:v>31186</c:v>
                </c:pt>
                <c:pt idx="56">
                  <c:v>31193</c:v>
                </c:pt>
                <c:pt idx="57">
                  <c:v>31200</c:v>
                </c:pt>
                <c:pt idx="58">
                  <c:v>31207</c:v>
                </c:pt>
                <c:pt idx="59">
                  <c:v>31214</c:v>
                </c:pt>
                <c:pt idx="60">
                  <c:v>31221</c:v>
                </c:pt>
                <c:pt idx="61">
                  <c:v>31235</c:v>
                </c:pt>
                <c:pt idx="62">
                  <c:v>31242</c:v>
                </c:pt>
                <c:pt idx="63">
                  <c:v>31249</c:v>
                </c:pt>
                <c:pt idx="64">
                  <c:v>31256</c:v>
                </c:pt>
                <c:pt idx="65">
                  <c:v>31263</c:v>
                </c:pt>
                <c:pt idx="66">
                  <c:v>31270</c:v>
                </c:pt>
                <c:pt idx="67">
                  <c:v>31272</c:v>
                </c:pt>
                <c:pt idx="68">
                  <c:v>31277</c:v>
                </c:pt>
                <c:pt idx="69">
                  <c:v>31284</c:v>
                </c:pt>
                <c:pt idx="70">
                  <c:v>31291</c:v>
                </c:pt>
                <c:pt idx="71">
                  <c:v>31298</c:v>
                </c:pt>
                <c:pt idx="72">
                  <c:v>31305</c:v>
                </c:pt>
                <c:pt idx="73">
                  <c:v>31312</c:v>
                </c:pt>
                <c:pt idx="74">
                  <c:v>31317</c:v>
                </c:pt>
                <c:pt idx="75">
                  <c:v>31326</c:v>
                </c:pt>
                <c:pt idx="76">
                  <c:v>31333</c:v>
                </c:pt>
                <c:pt idx="77">
                  <c:v>31340</c:v>
                </c:pt>
                <c:pt idx="78">
                  <c:v>31347</c:v>
                </c:pt>
                <c:pt idx="79">
                  <c:v>31437</c:v>
                </c:pt>
                <c:pt idx="80">
                  <c:v>31445</c:v>
                </c:pt>
                <c:pt idx="81">
                  <c:v>31451</c:v>
                </c:pt>
                <c:pt idx="82">
                  <c:v>31458</c:v>
                </c:pt>
                <c:pt idx="83">
                  <c:v>31465</c:v>
                </c:pt>
                <c:pt idx="84">
                  <c:v>31473</c:v>
                </c:pt>
                <c:pt idx="85">
                  <c:v>31480</c:v>
                </c:pt>
                <c:pt idx="86">
                  <c:v>31482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31719</c:v>
                </c:pt>
                <c:pt idx="103">
                  <c:v>31760</c:v>
                </c:pt>
                <c:pt idx="104">
                  <c:v>31774</c:v>
                </c:pt>
                <c:pt idx="105">
                  <c:v>31780</c:v>
                </c:pt>
                <c:pt idx="106">
                  <c:v>31788</c:v>
                </c:pt>
                <c:pt idx="107">
                  <c:v>33308</c:v>
                </c:pt>
                <c:pt idx="108">
                  <c:v>33771</c:v>
                </c:pt>
                <c:pt idx="109">
                  <c:v>34010</c:v>
                </c:pt>
                <c:pt idx="110">
                  <c:v>34033</c:v>
                </c:pt>
                <c:pt idx="111">
                  <c:v>34075</c:v>
                </c:pt>
                <c:pt idx="112">
                  <c:v>34100</c:v>
                </c:pt>
                <c:pt idx="113">
                  <c:v>35323</c:v>
                </c:pt>
                <c:pt idx="114">
                  <c:v>35359</c:v>
                </c:pt>
                <c:pt idx="115">
                  <c:v>35551</c:v>
                </c:pt>
                <c:pt idx="116">
                  <c:v>35586</c:v>
                </c:pt>
                <c:pt idx="117">
                  <c:v>35625</c:v>
                </c:pt>
                <c:pt idx="118">
                  <c:v>35651</c:v>
                </c:pt>
                <c:pt idx="119">
                  <c:v>35693</c:v>
                </c:pt>
                <c:pt idx="120">
                  <c:v>35731</c:v>
                </c:pt>
                <c:pt idx="121">
                  <c:v>35754</c:v>
                </c:pt>
                <c:pt idx="122">
                  <c:v>35776</c:v>
                </c:pt>
                <c:pt idx="123">
                  <c:v>35817</c:v>
                </c:pt>
                <c:pt idx="124">
                  <c:v>35845</c:v>
                </c:pt>
                <c:pt idx="125">
                  <c:v>35871</c:v>
                </c:pt>
                <c:pt idx="126">
                  <c:v>35900</c:v>
                </c:pt>
                <c:pt idx="127">
                  <c:v>35956</c:v>
                </c:pt>
                <c:pt idx="128">
                  <c:v>36001</c:v>
                </c:pt>
                <c:pt idx="129">
                  <c:v>36060</c:v>
                </c:pt>
                <c:pt idx="130">
                  <c:v>36082</c:v>
                </c:pt>
                <c:pt idx="131">
                  <c:v>36160</c:v>
                </c:pt>
                <c:pt idx="132">
                  <c:v>36185</c:v>
                </c:pt>
                <c:pt idx="133">
                  <c:v>36216</c:v>
                </c:pt>
                <c:pt idx="134">
                  <c:v>36235</c:v>
                </c:pt>
                <c:pt idx="135">
                  <c:v>36277</c:v>
                </c:pt>
                <c:pt idx="136">
                  <c:v>36299</c:v>
                </c:pt>
                <c:pt idx="137">
                  <c:v>36328</c:v>
                </c:pt>
                <c:pt idx="138">
                  <c:v>36371</c:v>
                </c:pt>
                <c:pt idx="139">
                  <c:v>36399</c:v>
                </c:pt>
                <c:pt idx="140">
                  <c:v>36427</c:v>
                </c:pt>
                <c:pt idx="141">
                  <c:v>36458</c:v>
                </c:pt>
                <c:pt idx="142">
                  <c:v>36486</c:v>
                </c:pt>
                <c:pt idx="143">
                  <c:v>36521</c:v>
                </c:pt>
                <c:pt idx="144">
                  <c:v>36553</c:v>
                </c:pt>
                <c:pt idx="145">
                  <c:v>36587</c:v>
                </c:pt>
                <c:pt idx="146">
                  <c:v>36612</c:v>
                </c:pt>
                <c:pt idx="147">
                  <c:v>36640</c:v>
                </c:pt>
                <c:pt idx="148">
                  <c:v>36669</c:v>
                </c:pt>
                <c:pt idx="149">
                  <c:v>36706</c:v>
                </c:pt>
                <c:pt idx="150">
                  <c:v>36732</c:v>
                </c:pt>
                <c:pt idx="151">
                  <c:v>36760</c:v>
                </c:pt>
                <c:pt idx="152">
                  <c:v>36787</c:v>
                </c:pt>
                <c:pt idx="153">
                  <c:v>36822</c:v>
                </c:pt>
                <c:pt idx="154">
                  <c:v>36859</c:v>
                </c:pt>
                <c:pt idx="155">
                  <c:v>36888</c:v>
                </c:pt>
                <c:pt idx="156">
                  <c:v>36914</c:v>
                </c:pt>
                <c:pt idx="157">
                  <c:v>36941</c:v>
                </c:pt>
                <c:pt idx="158">
                  <c:v>36964</c:v>
                </c:pt>
                <c:pt idx="159">
                  <c:v>37011</c:v>
                </c:pt>
                <c:pt idx="160">
                  <c:v>37041</c:v>
                </c:pt>
                <c:pt idx="161">
                  <c:v>37063</c:v>
                </c:pt>
                <c:pt idx="162">
                  <c:v>37102</c:v>
                </c:pt>
                <c:pt idx="163">
                  <c:v>37130</c:v>
                </c:pt>
                <c:pt idx="164">
                  <c:v>37159</c:v>
                </c:pt>
                <c:pt idx="165">
                  <c:v>37193</c:v>
                </c:pt>
                <c:pt idx="166">
                  <c:v>37223</c:v>
                </c:pt>
                <c:pt idx="167">
                  <c:v>37244</c:v>
                </c:pt>
                <c:pt idx="168">
                  <c:v>37281</c:v>
                </c:pt>
                <c:pt idx="169">
                  <c:v>37314</c:v>
                </c:pt>
                <c:pt idx="170">
                  <c:v>37337</c:v>
                </c:pt>
                <c:pt idx="171">
                  <c:v>37375</c:v>
                </c:pt>
                <c:pt idx="172">
                  <c:v>37398</c:v>
                </c:pt>
                <c:pt idx="173">
                  <c:v>37433</c:v>
                </c:pt>
                <c:pt idx="174">
                  <c:v>37469</c:v>
                </c:pt>
                <c:pt idx="175">
                  <c:v>37494</c:v>
                </c:pt>
                <c:pt idx="176">
                  <c:v>37524</c:v>
                </c:pt>
                <c:pt idx="177">
                  <c:v>37546</c:v>
                </c:pt>
                <c:pt idx="178">
                  <c:v>37581</c:v>
                </c:pt>
                <c:pt idx="179">
                  <c:v>37610</c:v>
                </c:pt>
                <c:pt idx="180">
                  <c:v>37651</c:v>
                </c:pt>
                <c:pt idx="181">
                  <c:v>37679</c:v>
                </c:pt>
                <c:pt idx="182">
                  <c:v>37706</c:v>
                </c:pt>
              </c:numCache>
            </c:numRef>
          </c:xVal>
          <c:yVal>
            <c:numRef>
              <c:f>'"900" wells'' water levels'!$L$2758:$L$2940</c:f>
              <c:numCache>
                <c:formatCode>General</c:formatCode>
                <c:ptCount val="183"/>
                <c:pt idx="0">
                  <c:v>423.34300000000002</c:v>
                </c:pt>
                <c:pt idx="1">
                  <c:v>423.34199999999998</c:v>
                </c:pt>
                <c:pt idx="2">
                  <c:v>423.34300000000002</c:v>
                </c:pt>
                <c:pt idx="3">
                  <c:v>423.34699999999998</c:v>
                </c:pt>
                <c:pt idx="4">
                  <c:v>423.36099999999999</c:v>
                </c:pt>
                <c:pt idx="5">
                  <c:v>423.42500000000001</c:v>
                </c:pt>
                <c:pt idx="6">
                  <c:v>423.41300000000001</c:v>
                </c:pt>
                <c:pt idx="7">
                  <c:v>423.37900000000002</c:v>
                </c:pt>
                <c:pt idx="8">
                  <c:v>423.27600000000001</c:v>
                </c:pt>
                <c:pt idx="9">
                  <c:v>423.30599999999998</c:v>
                </c:pt>
                <c:pt idx="10">
                  <c:v>423.315</c:v>
                </c:pt>
                <c:pt idx="11">
                  <c:v>423.32799999999997</c:v>
                </c:pt>
                <c:pt idx="12">
                  <c:v>423.35500000000002</c:v>
                </c:pt>
                <c:pt idx="13">
                  <c:v>423.35500000000002</c:v>
                </c:pt>
                <c:pt idx="14">
                  <c:v>423.358</c:v>
                </c:pt>
                <c:pt idx="15">
                  <c:v>423.44900000000001</c:v>
                </c:pt>
                <c:pt idx="16">
                  <c:v>423.51299999999998</c:v>
                </c:pt>
                <c:pt idx="17">
                  <c:v>423.52300000000002</c:v>
                </c:pt>
                <c:pt idx="18">
                  <c:v>423.49200000000002</c:v>
                </c:pt>
                <c:pt idx="19">
                  <c:v>423.37</c:v>
                </c:pt>
                <c:pt idx="20">
                  <c:v>423.41</c:v>
                </c:pt>
                <c:pt idx="21">
                  <c:v>423.00400000000002</c:v>
                </c:pt>
                <c:pt idx="22">
                  <c:v>423.32400000000001</c:v>
                </c:pt>
                <c:pt idx="23">
                  <c:v>423.303</c:v>
                </c:pt>
                <c:pt idx="24">
                  <c:v>423.291</c:v>
                </c:pt>
                <c:pt idx="25">
                  <c:v>423.34</c:v>
                </c:pt>
                <c:pt idx="26">
                  <c:v>423.32799999999997</c:v>
                </c:pt>
                <c:pt idx="27">
                  <c:v>423.315</c:v>
                </c:pt>
                <c:pt idx="28">
                  <c:v>423.42200000000003</c:v>
                </c:pt>
                <c:pt idx="29">
                  <c:v>423.42200000000003</c:v>
                </c:pt>
                <c:pt idx="30">
                  <c:v>423.41899999999998</c:v>
                </c:pt>
                <c:pt idx="31">
                  <c:v>423.41</c:v>
                </c:pt>
                <c:pt idx="32">
                  <c:v>423.40699999999998</c:v>
                </c:pt>
                <c:pt idx="33">
                  <c:v>423.38900000000001</c:v>
                </c:pt>
                <c:pt idx="34">
                  <c:v>423.39800000000002</c:v>
                </c:pt>
                <c:pt idx="35">
                  <c:v>423.36700000000002</c:v>
                </c:pt>
                <c:pt idx="36">
                  <c:v>423.346</c:v>
                </c:pt>
                <c:pt idx="37">
                  <c:v>423.34</c:v>
                </c:pt>
                <c:pt idx="38">
                  <c:v>423.32400000000001</c:v>
                </c:pt>
                <c:pt idx="39">
                  <c:v>423.303</c:v>
                </c:pt>
                <c:pt idx="40">
                  <c:v>423.30599999999998</c:v>
                </c:pt>
                <c:pt idx="41">
                  <c:v>423.303</c:v>
                </c:pt>
                <c:pt idx="42">
                  <c:v>423.27600000000001</c:v>
                </c:pt>
                <c:pt idx="43">
                  <c:v>423.26400000000001</c:v>
                </c:pt>
                <c:pt idx="44">
                  <c:v>423.25400000000002</c:v>
                </c:pt>
                <c:pt idx="45">
                  <c:v>423.24799999999999</c:v>
                </c:pt>
                <c:pt idx="46">
                  <c:v>423.24799999999999</c:v>
                </c:pt>
                <c:pt idx="47">
                  <c:v>423.27600000000001</c:v>
                </c:pt>
                <c:pt idx="48">
                  <c:v>423.28199999999998</c:v>
                </c:pt>
                <c:pt idx="49">
                  <c:v>423.3</c:v>
                </c:pt>
                <c:pt idx="50">
                  <c:v>423.30599999999998</c:v>
                </c:pt>
                <c:pt idx="51">
                  <c:v>423.33100000000002</c:v>
                </c:pt>
                <c:pt idx="52">
                  <c:v>423.358</c:v>
                </c:pt>
                <c:pt idx="53">
                  <c:v>423.40699999999998</c:v>
                </c:pt>
                <c:pt idx="54">
                  <c:v>423.39499999999998</c:v>
                </c:pt>
                <c:pt idx="55">
                  <c:v>423.428</c:v>
                </c:pt>
                <c:pt idx="56">
                  <c:v>423.46199999999999</c:v>
                </c:pt>
                <c:pt idx="57">
                  <c:v>423.46499999999997</c:v>
                </c:pt>
                <c:pt idx="58">
                  <c:v>423.48899999999998</c:v>
                </c:pt>
                <c:pt idx="59">
                  <c:v>423.49799999999999</c:v>
                </c:pt>
                <c:pt idx="60">
                  <c:v>423.49200000000002</c:v>
                </c:pt>
                <c:pt idx="61">
                  <c:v>423.48599999999999</c:v>
                </c:pt>
                <c:pt idx="62">
                  <c:v>423.49200000000002</c:v>
                </c:pt>
                <c:pt idx="63">
                  <c:v>423.50099999999998</c:v>
                </c:pt>
                <c:pt idx="64">
                  <c:v>423.495</c:v>
                </c:pt>
                <c:pt idx="65">
                  <c:v>423.48599999999999</c:v>
                </c:pt>
                <c:pt idx="66">
                  <c:v>423.48599999999999</c:v>
                </c:pt>
                <c:pt idx="67">
                  <c:v>423.49200000000002</c:v>
                </c:pt>
                <c:pt idx="68">
                  <c:v>423.48</c:v>
                </c:pt>
                <c:pt idx="69">
                  <c:v>423.47399999999999</c:v>
                </c:pt>
                <c:pt idx="70">
                  <c:v>423.47399999999999</c:v>
                </c:pt>
                <c:pt idx="71">
                  <c:v>423.46199999999999</c:v>
                </c:pt>
                <c:pt idx="72">
                  <c:v>423.46199999999999</c:v>
                </c:pt>
                <c:pt idx="73">
                  <c:v>423.46499999999997</c:v>
                </c:pt>
                <c:pt idx="74">
                  <c:v>423.459</c:v>
                </c:pt>
                <c:pt idx="75">
                  <c:v>423.459</c:v>
                </c:pt>
                <c:pt idx="76">
                  <c:v>423.44600000000003</c:v>
                </c:pt>
                <c:pt idx="77">
                  <c:v>423.43700000000001</c:v>
                </c:pt>
                <c:pt idx="78">
                  <c:v>423.43700000000001</c:v>
                </c:pt>
                <c:pt idx="79">
                  <c:v>423.40699999999998</c:v>
                </c:pt>
                <c:pt idx="80">
                  <c:v>423.392</c:v>
                </c:pt>
                <c:pt idx="81">
                  <c:v>423.38900000000001</c:v>
                </c:pt>
                <c:pt idx="82">
                  <c:v>423.37900000000002</c:v>
                </c:pt>
                <c:pt idx="83">
                  <c:v>423.37599999999998</c:v>
                </c:pt>
                <c:pt idx="84">
                  <c:v>423.37299999999999</c:v>
                </c:pt>
                <c:pt idx="85">
                  <c:v>423.37</c:v>
                </c:pt>
                <c:pt idx="86">
                  <c:v>423.37599999999998</c:v>
                </c:pt>
                <c:pt idx="87">
                  <c:v>423.358</c:v>
                </c:pt>
                <c:pt idx="88">
                  <c:v>423.36099999999999</c:v>
                </c:pt>
                <c:pt idx="89">
                  <c:v>423.428</c:v>
                </c:pt>
                <c:pt idx="90">
                  <c:v>423.43099999999998</c:v>
                </c:pt>
                <c:pt idx="91">
                  <c:v>423.44600000000003</c:v>
                </c:pt>
                <c:pt idx="92">
                  <c:v>423.46199999999999</c:v>
                </c:pt>
                <c:pt idx="93">
                  <c:v>423.471</c:v>
                </c:pt>
                <c:pt idx="94">
                  <c:v>423.50700000000001</c:v>
                </c:pt>
                <c:pt idx="95">
                  <c:v>423.529</c:v>
                </c:pt>
                <c:pt idx="96">
                  <c:v>423.54700000000003</c:v>
                </c:pt>
                <c:pt idx="97">
                  <c:v>423.48899999999998</c:v>
                </c:pt>
                <c:pt idx="98">
                  <c:v>423.495</c:v>
                </c:pt>
                <c:pt idx="99">
                  <c:v>423.47699999999998</c:v>
                </c:pt>
                <c:pt idx="100">
                  <c:v>423.46499999999997</c:v>
                </c:pt>
                <c:pt idx="101">
                  <c:v>423.459</c:v>
                </c:pt>
                <c:pt idx="102">
                  <c:v>423.61700000000002</c:v>
                </c:pt>
                <c:pt idx="103">
                  <c:v>423.61399999999998</c:v>
                </c:pt>
                <c:pt idx="104">
                  <c:v>423.34899999999999</c:v>
                </c:pt>
                <c:pt idx="105">
                  <c:v>423.36399999999998</c:v>
                </c:pt>
                <c:pt idx="106">
                  <c:v>423.33100000000002</c:v>
                </c:pt>
                <c:pt idx="107">
                  <c:v>423.11500000000001</c:v>
                </c:pt>
                <c:pt idx="108">
                  <c:v>423.28</c:v>
                </c:pt>
                <c:pt idx="109">
                  <c:v>423.32</c:v>
                </c:pt>
                <c:pt idx="110">
                  <c:v>423.3</c:v>
                </c:pt>
                <c:pt idx="111">
                  <c:v>423.37</c:v>
                </c:pt>
                <c:pt idx="112">
                  <c:v>423.41</c:v>
                </c:pt>
                <c:pt idx="113">
                  <c:v>423.61500000000001</c:v>
                </c:pt>
                <c:pt idx="114">
                  <c:v>423.61500000000001</c:v>
                </c:pt>
                <c:pt idx="115">
                  <c:v>423.61500000000001</c:v>
                </c:pt>
                <c:pt idx="116">
                  <c:v>423.61500000000001</c:v>
                </c:pt>
                <c:pt idx="117">
                  <c:v>423.61500000000001</c:v>
                </c:pt>
                <c:pt idx="118">
                  <c:v>423.61500000000001</c:v>
                </c:pt>
                <c:pt idx="119">
                  <c:v>423.61500000000001</c:v>
                </c:pt>
                <c:pt idx="120">
                  <c:v>423.61500000000001</c:v>
                </c:pt>
                <c:pt idx="121">
                  <c:v>423.61500000000001</c:v>
                </c:pt>
                <c:pt idx="122">
                  <c:v>423.61500000000001</c:v>
                </c:pt>
                <c:pt idx="123">
                  <c:v>423.61500000000001</c:v>
                </c:pt>
                <c:pt idx="124">
                  <c:v>423.61500000000001</c:v>
                </c:pt>
                <c:pt idx="125">
                  <c:v>423.61500000000001</c:v>
                </c:pt>
                <c:pt idx="126">
                  <c:v>423.61500000000001</c:v>
                </c:pt>
                <c:pt idx="127">
                  <c:v>423.61500000000001</c:v>
                </c:pt>
                <c:pt idx="128">
                  <c:v>423.61500000000001</c:v>
                </c:pt>
                <c:pt idx="129">
                  <c:v>423.61500000000001</c:v>
                </c:pt>
                <c:pt idx="130">
                  <c:v>423.61500000000001</c:v>
                </c:pt>
                <c:pt idx="131">
                  <c:v>423.61500000000001</c:v>
                </c:pt>
                <c:pt idx="132">
                  <c:v>423.61500000000001</c:v>
                </c:pt>
                <c:pt idx="133">
                  <c:v>423.61500000000001</c:v>
                </c:pt>
                <c:pt idx="134">
                  <c:v>423.61500000000001</c:v>
                </c:pt>
                <c:pt idx="135">
                  <c:v>423.61500000000001</c:v>
                </c:pt>
                <c:pt idx="136">
                  <c:v>423.61500000000001</c:v>
                </c:pt>
                <c:pt idx="137">
                  <c:v>423.73700000000002</c:v>
                </c:pt>
                <c:pt idx="138">
                  <c:v>423.72800000000001</c:v>
                </c:pt>
                <c:pt idx="139">
                  <c:v>423.72500000000002</c:v>
                </c:pt>
                <c:pt idx="140">
                  <c:v>423.714</c:v>
                </c:pt>
                <c:pt idx="141">
                  <c:v>423.67700000000002</c:v>
                </c:pt>
                <c:pt idx="142">
                  <c:v>423.613</c:v>
                </c:pt>
                <c:pt idx="143">
                  <c:v>423.64500000000004</c:v>
                </c:pt>
                <c:pt idx="144" formatCode="0.000">
                  <c:v>423.6350076196282</c:v>
                </c:pt>
                <c:pt idx="145" formatCode="0.000">
                  <c:v>423.5039500152393</c:v>
                </c:pt>
                <c:pt idx="146" formatCode="0.000">
                  <c:v>423.50090216397444</c:v>
                </c:pt>
                <c:pt idx="147" formatCode="0.000">
                  <c:v>423.53138067662303</c:v>
                </c:pt>
                <c:pt idx="148" formatCode="0.000">
                  <c:v>423.51918927156356</c:v>
                </c:pt>
                <c:pt idx="149" formatCode="0.000">
                  <c:v>423.51614142029871</c:v>
                </c:pt>
                <c:pt idx="150" formatCode="0.000">
                  <c:v>423.44604084120698</c:v>
                </c:pt>
                <c:pt idx="151" formatCode="0.000">
                  <c:v>423.72800000000001</c:v>
                </c:pt>
                <c:pt idx="152" formatCode="0.000">
                  <c:v>423.43600000000004</c:v>
                </c:pt>
                <c:pt idx="153" formatCode="0.000">
                  <c:v>423.50400000000002</c:v>
                </c:pt>
                <c:pt idx="154" formatCode="0.000">
                  <c:v>423.58300000000003</c:v>
                </c:pt>
                <c:pt idx="155" formatCode="0.000">
                  <c:v>423.57400000000001</c:v>
                </c:pt>
                <c:pt idx="156" formatCode="0.000">
                  <c:v>423.53400000000005</c:v>
                </c:pt>
                <c:pt idx="157" formatCode="0.000">
                  <c:v>423.50100000000003</c:v>
                </c:pt>
                <c:pt idx="158" formatCode="0.000">
                  <c:v>423.48200000000003</c:v>
                </c:pt>
                <c:pt idx="159" formatCode="0.000">
                  <c:v>423.60700000000003</c:v>
                </c:pt>
                <c:pt idx="160" formatCode="0.000">
                  <c:v>423.83600000000001</c:v>
                </c:pt>
                <c:pt idx="161" formatCode="0.000">
                  <c:v>423.83300000000003</c:v>
                </c:pt>
                <c:pt idx="162" formatCode="0.000">
                  <c:v>423.68600000000004</c:v>
                </c:pt>
                <c:pt idx="163" formatCode="0.000">
                  <c:v>423.63500000000005</c:v>
                </c:pt>
                <c:pt idx="164" formatCode="0.000">
                  <c:v>423.63200000000001</c:v>
                </c:pt>
                <c:pt idx="165" formatCode="0.000">
                  <c:v>423.57100000000003</c:v>
                </c:pt>
                <c:pt idx="166" formatCode="0.000">
                  <c:v>423.54600000000005</c:v>
                </c:pt>
                <c:pt idx="167" formatCode="0.000">
                  <c:v>423.53100000000001</c:v>
                </c:pt>
                <c:pt idx="168" formatCode="0.000">
                  <c:v>423.49700000000001</c:v>
                </c:pt>
                <c:pt idx="169" formatCode="0.000">
                  <c:v>423.44900000000001</c:v>
                </c:pt>
                <c:pt idx="170" formatCode="0.000">
                  <c:v>423.42700000000002</c:v>
                </c:pt>
                <c:pt idx="171" formatCode="0.000">
                  <c:v>423.47300000000001</c:v>
                </c:pt>
                <c:pt idx="172" formatCode="0.000">
                  <c:v>423.49700000000001</c:v>
                </c:pt>
                <c:pt idx="173" formatCode="0.000">
                  <c:v>423.58300000000003</c:v>
                </c:pt>
                <c:pt idx="174" formatCode="0.000">
                  <c:v>423.56200000000001</c:v>
                </c:pt>
                <c:pt idx="175" formatCode="0.000">
                  <c:v>423.51000000000005</c:v>
                </c:pt>
                <c:pt idx="176" formatCode="0.000">
                  <c:v>423.45173600000004</c:v>
                </c:pt>
                <c:pt idx="177" formatCode="0.000">
                  <c:v>423.45173600000004</c:v>
                </c:pt>
                <c:pt idx="178" formatCode="0.000">
                  <c:v>423.433448</c:v>
                </c:pt>
                <c:pt idx="179" formatCode="0.000">
                  <c:v>423.42125600000003</c:v>
                </c:pt>
                <c:pt idx="180" formatCode="0.000">
                  <c:v>423.39077600000002</c:v>
                </c:pt>
                <c:pt idx="181" formatCode="0.000">
                  <c:v>423.39687200000003</c:v>
                </c:pt>
                <c:pt idx="182" formatCode="0.000">
                  <c:v>423.393824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52288"/>
        <c:axId val="86252864"/>
      </c:scatterChart>
      <c:valAx>
        <c:axId val="86252288"/>
        <c:scaling>
          <c:orientation val="minMax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52864"/>
        <c:crosses val="autoZero"/>
        <c:crossBetween val="midCat"/>
        <c:majorUnit val="365"/>
        <c:minorUnit val="78.980999999999995"/>
      </c:valAx>
      <c:valAx>
        <c:axId val="86252864"/>
        <c:scaling>
          <c:orientation val="minMax"/>
          <c:min val="42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1.3089005235602094E-2"/>
              <c:y val="0.39252467273366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52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980</a:t>
            </a:r>
            <a:r>
              <a:rPr lang="en-US" b="1" baseline="0"/>
              <a:t> Water and Oil Elevations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4429910123722"/>
          <c:y val="0.15588368875307962"/>
          <c:w val="0.7186777821129352"/>
          <c:h val="0.6780159210170531"/>
        </c:manualLayout>
      </c:layout>
      <c:scatterChart>
        <c:scatterStyle val="lineMarker"/>
        <c:varyColors val="0"/>
        <c:ser>
          <c:idx val="0"/>
          <c:order val="0"/>
          <c:tx>
            <c:v>Water level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levels'!$B$3708:$B$3837</c:f>
              <c:numCache>
                <c:formatCode>mm/dd/yy</c:formatCode>
                <c:ptCount val="130"/>
                <c:pt idx="0">
                  <c:v>32829</c:v>
                </c:pt>
                <c:pt idx="1">
                  <c:v>32881</c:v>
                </c:pt>
                <c:pt idx="2">
                  <c:v>32930</c:v>
                </c:pt>
                <c:pt idx="3">
                  <c:v>33257</c:v>
                </c:pt>
                <c:pt idx="4">
                  <c:v>33306</c:v>
                </c:pt>
                <c:pt idx="5">
                  <c:v>33326</c:v>
                </c:pt>
                <c:pt idx="6">
                  <c:v>33342</c:v>
                </c:pt>
                <c:pt idx="7">
                  <c:v>33679</c:v>
                </c:pt>
                <c:pt idx="8">
                  <c:v>33784</c:v>
                </c:pt>
                <c:pt idx="9">
                  <c:v>35323</c:v>
                </c:pt>
                <c:pt idx="10">
                  <c:v>36216</c:v>
                </c:pt>
                <c:pt idx="11">
                  <c:v>36235</c:v>
                </c:pt>
                <c:pt idx="12">
                  <c:v>36275</c:v>
                </c:pt>
                <c:pt idx="13">
                  <c:v>36299</c:v>
                </c:pt>
                <c:pt idx="14">
                  <c:v>36328</c:v>
                </c:pt>
                <c:pt idx="15">
                  <c:v>36371</c:v>
                </c:pt>
                <c:pt idx="16">
                  <c:v>36399</c:v>
                </c:pt>
                <c:pt idx="17">
                  <c:v>36427</c:v>
                </c:pt>
                <c:pt idx="18">
                  <c:v>36458</c:v>
                </c:pt>
                <c:pt idx="19">
                  <c:v>36486</c:v>
                </c:pt>
                <c:pt idx="20">
                  <c:v>36521</c:v>
                </c:pt>
                <c:pt idx="21">
                  <c:v>36587</c:v>
                </c:pt>
                <c:pt idx="22">
                  <c:v>36612</c:v>
                </c:pt>
                <c:pt idx="23">
                  <c:v>36640</c:v>
                </c:pt>
                <c:pt idx="24">
                  <c:v>36669</c:v>
                </c:pt>
                <c:pt idx="25">
                  <c:v>36706</c:v>
                </c:pt>
                <c:pt idx="26">
                  <c:v>36732</c:v>
                </c:pt>
                <c:pt idx="27">
                  <c:v>36760</c:v>
                </c:pt>
                <c:pt idx="28">
                  <c:v>36787</c:v>
                </c:pt>
                <c:pt idx="29">
                  <c:v>36822</c:v>
                </c:pt>
                <c:pt idx="30">
                  <c:v>36859</c:v>
                </c:pt>
                <c:pt idx="31">
                  <c:v>36888</c:v>
                </c:pt>
                <c:pt idx="32">
                  <c:v>36914</c:v>
                </c:pt>
                <c:pt idx="33">
                  <c:v>36941</c:v>
                </c:pt>
                <c:pt idx="34">
                  <c:v>36965</c:v>
                </c:pt>
                <c:pt idx="35">
                  <c:v>37011</c:v>
                </c:pt>
                <c:pt idx="36">
                  <c:v>37041</c:v>
                </c:pt>
                <c:pt idx="37">
                  <c:v>37063</c:v>
                </c:pt>
                <c:pt idx="38">
                  <c:v>37102</c:v>
                </c:pt>
                <c:pt idx="39">
                  <c:v>37130</c:v>
                </c:pt>
                <c:pt idx="40">
                  <c:v>37158</c:v>
                </c:pt>
                <c:pt idx="41">
                  <c:v>37193</c:v>
                </c:pt>
                <c:pt idx="42">
                  <c:v>37223</c:v>
                </c:pt>
                <c:pt idx="43">
                  <c:v>37244</c:v>
                </c:pt>
                <c:pt idx="44">
                  <c:v>37281</c:v>
                </c:pt>
                <c:pt idx="45">
                  <c:v>37314</c:v>
                </c:pt>
                <c:pt idx="46">
                  <c:v>37337</c:v>
                </c:pt>
                <c:pt idx="47">
                  <c:v>37375</c:v>
                </c:pt>
                <c:pt idx="48">
                  <c:v>37399</c:v>
                </c:pt>
                <c:pt idx="49">
                  <c:v>37433</c:v>
                </c:pt>
                <c:pt idx="50">
                  <c:v>37460</c:v>
                </c:pt>
                <c:pt idx="51">
                  <c:v>37494</c:v>
                </c:pt>
                <c:pt idx="52">
                  <c:v>37524</c:v>
                </c:pt>
                <c:pt idx="53">
                  <c:v>37546</c:v>
                </c:pt>
                <c:pt idx="54">
                  <c:v>37581</c:v>
                </c:pt>
                <c:pt idx="55">
                  <c:v>37610</c:v>
                </c:pt>
                <c:pt idx="56">
                  <c:v>37651</c:v>
                </c:pt>
                <c:pt idx="57">
                  <c:v>37679</c:v>
                </c:pt>
                <c:pt idx="58">
                  <c:v>37705</c:v>
                </c:pt>
                <c:pt idx="59">
                  <c:v>37739</c:v>
                </c:pt>
                <c:pt idx="60">
                  <c:v>37761</c:v>
                </c:pt>
                <c:pt idx="61">
                  <c:v>37802</c:v>
                </c:pt>
                <c:pt idx="62">
                  <c:v>37830</c:v>
                </c:pt>
                <c:pt idx="63">
                  <c:v>37859</c:v>
                </c:pt>
                <c:pt idx="64">
                  <c:v>37888</c:v>
                </c:pt>
                <c:pt idx="65">
                  <c:v>37924</c:v>
                </c:pt>
                <c:pt idx="66">
                  <c:v>37951</c:v>
                </c:pt>
                <c:pt idx="67">
                  <c:v>37978</c:v>
                </c:pt>
                <c:pt idx="68">
                  <c:v>38008</c:v>
                </c:pt>
                <c:pt idx="69">
                  <c:v>38047</c:v>
                </c:pt>
                <c:pt idx="70">
                  <c:v>38078</c:v>
                </c:pt>
                <c:pt idx="71">
                  <c:v>38105</c:v>
                </c:pt>
                <c:pt idx="72">
                  <c:v>38131</c:v>
                </c:pt>
                <c:pt idx="73">
                  <c:v>38162</c:v>
                </c:pt>
                <c:pt idx="74">
                  <c:v>38191</c:v>
                </c:pt>
                <c:pt idx="75">
                  <c:v>38225</c:v>
                </c:pt>
                <c:pt idx="76">
                  <c:v>38250</c:v>
                </c:pt>
                <c:pt idx="77">
                  <c:v>38292</c:v>
                </c:pt>
                <c:pt idx="78">
                  <c:v>38320</c:v>
                </c:pt>
                <c:pt idx="79">
                  <c:v>38341</c:v>
                </c:pt>
                <c:pt idx="80">
                  <c:v>38377</c:v>
                </c:pt>
                <c:pt idx="81">
                  <c:v>38413</c:v>
                </c:pt>
                <c:pt idx="82">
                  <c:v>38440</c:v>
                </c:pt>
                <c:pt idx="83">
                  <c:v>38467</c:v>
                </c:pt>
                <c:pt idx="84">
                  <c:v>38496</c:v>
                </c:pt>
                <c:pt idx="85">
                  <c:v>38526</c:v>
                </c:pt>
                <c:pt idx="86">
                  <c:v>38558</c:v>
                </c:pt>
                <c:pt idx="87">
                  <c:v>38586</c:v>
                </c:pt>
                <c:pt idx="88">
                  <c:v>38618</c:v>
                </c:pt>
                <c:pt idx="89">
                  <c:v>38649</c:v>
                </c:pt>
                <c:pt idx="90">
                  <c:v>38677</c:v>
                </c:pt>
                <c:pt idx="91">
                  <c:v>38707</c:v>
                </c:pt>
                <c:pt idx="92">
                  <c:v>38743</c:v>
                </c:pt>
                <c:pt idx="93">
                  <c:v>38776</c:v>
                </c:pt>
                <c:pt idx="94">
                  <c:v>38803</c:v>
                </c:pt>
                <c:pt idx="95">
                  <c:v>38835</c:v>
                </c:pt>
                <c:pt idx="96">
                  <c:v>38856</c:v>
                </c:pt>
                <c:pt idx="97">
                  <c:v>38894</c:v>
                </c:pt>
                <c:pt idx="98">
                  <c:v>38925</c:v>
                </c:pt>
                <c:pt idx="99">
                  <c:v>38958</c:v>
                </c:pt>
                <c:pt idx="100">
                  <c:v>38986</c:v>
                </c:pt>
                <c:pt idx="101">
                  <c:v>39014</c:v>
                </c:pt>
                <c:pt idx="102">
                  <c:v>39050</c:v>
                </c:pt>
                <c:pt idx="103">
                  <c:v>39077</c:v>
                </c:pt>
                <c:pt idx="104">
                  <c:v>39114</c:v>
                </c:pt>
                <c:pt idx="105">
                  <c:v>39136</c:v>
                </c:pt>
                <c:pt idx="106">
                  <c:v>39167</c:v>
                </c:pt>
                <c:pt idx="107">
                  <c:v>39198</c:v>
                </c:pt>
                <c:pt idx="108">
                  <c:v>39220</c:v>
                </c:pt>
                <c:pt idx="109">
                  <c:v>39258</c:v>
                </c:pt>
                <c:pt idx="110">
                  <c:v>39291</c:v>
                </c:pt>
                <c:pt idx="111">
                  <c:v>39317</c:v>
                </c:pt>
                <c:pt idx="112">
                  <c:v>39356</c:v>
                </c:pt>
                <c:pt idx="113">
                  <c:v>39373</c:v>
                </c:pt>
                <c:pt idx="114">
                  <c:v>39413</c:v>
                </c:pt>
                <c:pt idx="115">
                  <c:v>39443</c:v>
                </c:pt>
                <c:pt idx="116">
                  <c:v>39472</c:v>
                </c:pt>
                <c:pt idx="117">
                  <c:v>39507</c:v>
                </c:pt>
                <c:pt idx="118">
                  <c:v>39536</c:v>
                </c:pt>
                <c:pt idx="119">
                  <c:v>39563</c:v>
                </c:pt>
                <c:pt idx="120">
                  <c:v>39580</c:v>
                </c:pt>
                <c:pt idx="121">
                  <c:v>39674</c:v>
                </c:pt>
                <c:pt idx="122">
                  <c:v>39725</c:v>
                </c:pt>
                <c:pt idx="123">
                  <c:v>39767</c:v>
                </c:pt>
                <c:pt idx="124">
                  <c:v>39795</c:v>
                </c:pt>
                <c:pt idx="125">
                  <c:v>39866</c:v>
                </c:pt>
                <c:pt idx="126">
                  <c:v>39898</c:v>
                </c:pt>
                <c:pt idx="127">
                  <c:v>39928</c:v>
                </c:pt>
                <c:pt idx="128">
                  <c:v>39966</c:v>
                </c:pt>
                <c:pt idx="129" formatCode="mm/dd/yy;@">
                  <c:v>40004</c:v>
                </c:pt>
              </c:numCache>
            </c:numRef>
          </c:xVal>
          <c:yVal>
            <c:numRef>
              <c:f>'"900" wells'' water levels'!$L$3708:$L$3837</c:f>
              <c:numCache>
                <c:formatCode>0.000</c:formatCode>
                <c:ptCount val="130"/>
                <c:pt idx="0">
                  <c:v>422.94600000000003</c:v>
                </c:pt>
                <c:pt idx="1">
                  <c:v>422.846</c:v>
                </c:pt>
                <c:pt idx="2">
                  <c:v>422.76</c:v>
                </c:pt>
                <c:pt idx="3">
                  <c:v>422.66300000000001</c:v>
                </c:pt>
                <c:pt idx="4">
                  <c:v>422.654</c:v>
                </c:pt>
                <c:pt idx="5">
                  <c:v>422.82499999999999</c:v>
                </c:pt>
                <c:pt idx="6">
                  <c:v>422.779</c:v>
                </c:pt>
                <c:pt idx="7">
                  <c:v>422.45600000000002</c:v>
                </c:pt>
                <c:pt idx="8">
                  <c:v>422.95600000000002</c:v>
                </c:pt>
                <c:pt idx="9">
                  <c:v>423.38600000000002</c:v>
                </c:pt>
                <c:pt idx="10">
                  <c:v>424.43700000000001</c:v>
                </c:pt>
                <c:pt idx="11">
                  <c:v>425.13200000000001</c:v>
                </c:pt>
                <c:pt idx="12">
                  <c:v>426.209</c:v>
                </c:pt>
                <c:pt idx="13">
                  <c:v>424.01400000000001</c:v>
                </c:pt>
                <c:pt idx="14">
                  <c:v>424.07400000000001</c:v>
                </c:pt>
                <c:pt idx="15">
                  <c:v>424.04900000000004</c:v>
                </c:pt>
                <c:pt idx="16">
                  <c:v>423.678</c:v>
                </c:pt>
                <c:pt idx="17">
                  <c:v>423.73400000000004</c:v>
                </c:pt>
                <c:pt idx="18">
                  <c:v>423.91700000000003</c:v>
                </c:pt>
                <c:pt idx="19">
                  <c:v>424.00299999999999</c:v>
                </c:pt>
                <c:pt idx="20">
                  <c:v>423.95</c:v>
                </c:pt>
                <c:pt idx="21">
                  <c:v>423.76400000000001</c:v>
                </c:pt>
                <c:pt idx="22">
                  <c:v>423.78100000000001</c:v>
                </c:pt>
                <c:pt idx="23">
                  <c:v>423.76499999999999</c:v>
                </c:pt>
                <c:pt idx="24">
                  <c:v>423.74799999999999</c:v>
                </c:pt>
                <c:pt idx="25">
                  <c:v>423.76600000000002</c:v>
                </c:pt>
                <c:pt idx="26">
                  <c:v>423.66700000000003</c:v>
                </c:pt>
                <c:pt idx="27">
                  <c:v>423.26</c:v>
                </c:pt>
                <c:pt idx="28">
                  <c:v>423.29200000000003</c:v>
                </c:pt>
                <c:pt idx="29">
                  <c:v>423.346</c:v>
                </c:pt>
                <c:pt idx="30">
                  <c:v>423.47399999999999</c:v>
                </c:pt>
                <c:pt idx="31">
                  <c:v>423.92599999999999</c:v>
                </c:pt>
                <c:pt idx="32">
                  <c:v>423.851</c:v>
                </c:pt>
                <c:pt idx="33">
                  <c:v>423.822</c:v>
                </c:pt>
                <c:pt idx="34">
                  <c:v>423.76</c:v>
                </c:pt>
                <c:pt idx="35">
                  <c:v>423.46899999999999</c:v>
                </c:pt>
                <c:pt idx="36">
                  <c:v>423.78200000000004</c:v>
                </c:pt>
                <c:pt idx="37">
                  <c:v>423.803</c:v>
                </c:pt>
                <c:pt idx="38">
                  <c:v>423.733</c:v>
                </c:pt>
                <c:pt idx="39">
                  <c:v>423.71600000000001</c:v>
                </c:pt>
                <c:pt idx="40">
                  <c:v>423.69400000000002</c:v>
                </c:pt>
                <c:pt idx="41">
                  <c:v>423.702</c:v>
                </c:pt>
                <c:pt idx="42">
                  <c:v>423.67500000000001</c:v>
                </c:pt>
                <c:pt idx="43">
                  <c:v>423.66900000000004</c:v>
                </c:pt>
                <c:pt idx="44">
                  <c:v>423.86599999999999</c:v>
                </c:pt>
                <c:pt idx="45">
                  <c:v>423.63</c:v>
                </c:pt>
                <c:pt idx="46">
                  <c:v>423.63100000000003</c:v>
                </c:pt>
                <c:pt idx="47">
                  <c:v>423.66200000000003</c:v>
                </c:pt>
                <c:pt idx="48">
                  <c:v>423.62400000000002</c:v>
                </c:pt>
                <c:pt idx="49">
                  <c:v>423.80900000000003</c:v>
                </c:pt>
                <c:pt idx="50">
                  <c:v>423.69300000000004</c:v>
                </c:pt>
                <c:pt idx="51">
                  <c:v>423.88200000000001</c:v>
                </c:pt>
                <c:pt idx="52">
                  <c:v>423.63</c:v>
                </c:pt>
                <c:pt idx="53">
                  <c:v>423.63100000000003</c:v>
                </c:pt>
                <c:pt idx="54">
                  <c:v>423.60900000000004</c:v>
                </c:pt>
                <c:pt idx="55">
                  <c:v>423.60300000000001</c:v>
                </c:pt>
                <c:pt idx="56">
                  <c:v>423.59500000000003</c:v>
                </c:pt>
                <c:pt idx="57">
                  <c:v>423.56400000000002</c:v>
                </c:pt>
                <c:pt idx="58">
                  <c:v>423.59200000000004</c:v>
                </c:pt>
                <c:pt idx="59">
                  <c:v>423.565</c:v>
                </c:pt>
                <c:pt idx="60">
                  <c:v>423.53899999999999</c:v>
                </c:pt>
                <c:pt idx="61">
                  <c:v>423.59200000000004</c:v>
                </c:pt>
                <c:pt idx="62">
                  <c:v>423.51</c:v>
                </c:pt>
                <c:pt idx="63">
                  <c:v>423.529</c:v>
                </c:pt>
                <c:pt idx="64">
                  <c:v>423.517</c:v>
                </c:pt>
                <c:pt idx="65">
                  <c:v>423.52300000000002</c:v>
                </c:pt>
                <c:pt idx="66">
                  <c:v>423.52699999999999</c:v>
                </c:pt>
                <c:pt idx="67">
                  <c:v>423.67500000000001</c:v>
                </c:pt>
                <c:pt idx="68">
                  <c:v>423.661</c:v>
                </c:pt>
                <c:pt idx="69">
                  <c:v>423.64500000000004</c:v>
                </c:pt>
                <c:pt idx="70">
                  <c:v>423.95600000000002</c:v>
                </c:pt>
                <c:pt idx="71">
                  <c:v>423.68600000000004</c:v>
                </c:pt>
                <c:pt idx="72">
                  <c:v>423.67</c:v>
                </c:pt>
                <c:pt idx="73">
                  <c:v>423.51600000000002</c:v>
                </c:pt>
                <c:pt idx="74">
                  <c:v>423.59700000000004</c:v>
                </c:pt>
                <c:pt idx="75">
                  <c:v>423.55500000000001</c:v>
                </c:pt>
                <c:pt idx="76">
                  <c:v>423.57</c:v>
                </c:pt>
                <c:pt idx="77">
                  <c:v>423.87299999999999</c:v>
                </c:pt>
                <c:pt idx="78">
                  <c:v>423.67500000000001</c:v>
                </c:pt>
                <c:pt idx="79">
                  <c:v>423.67700000000002</c:v>
                </c:pt>
                <c:pt idx="80">
                  <c:v>423.63499999999999</c:v>
                </c:pt>
                <c:pt idx="81">
                  <c:v>423.57800000000003</c:v>
                </c:pt>
                <c:pt idx="82">
                  <c:v>424.22500000000002</c:v>
                </c:pt>
                <c:pt idx="83">
                  <c:v>423.60300000000001</c:v>
                </c:pt>
                <c:pt idx="84">
                  <c:v>423.61200000000002</c:v>
                </c:pt>
                <c:pt idx="85">
                  <c:v>423.69499999999999</c:v>
                </c:pt>
                <c:pt idx="86">
                  <c:v>423.92500000000001</c:v>
                </c:pt>
                <c:pt idx="87">
                  <c:v>423.70500000000004</c:v>
                </c:pt>
                <c:pt idx="88">
                  <c:v>423.70100000000002</c:v>
                </c:pt>
                <c:pt idx="89">
                  <c:v>423.66800000000001</c:v>
                </c:pt>
                <c:pt idx="90">
                  <c:v>423.66399999999999</c:v>
                </c:pt>
                <c:pt idx="91">
                  <c:v>423.62</c:v>
                </c:pt>
                <c:pt idx="92">
                  <c:v>423.61599999999999</c:v>
                </c:pt>
                <c:pt idx="93">
                  <c:v>423.56800000000004</c:v>
                </c:pt>
                <c:pt idx="94">
                  <c:v>423.57400000000001</c:v>
                </c:pt>
                <c:pt idx="95">
                  <c:v>423.70800000000003</c:v>
                </c:pt>
                <c:pt idx="96">
                  <c:v>423.73900000000003</c:v>
                </c:pt>
                <c:pt idx="97">
                  <c:v>423.69400000000002</c:v>
                </c:pt>
                <c:pt idx="98">
                  <c:v>423.61</c:v>
                </c:pt>
                <c:pt idx="99">
                  <c:v>423.50600000000003</c:v>
                </c:pt>
                <c:pt idx="100">
                  <c:v>423.47500000000002</c:v>
                </c:pt>
                <c:pt idx="101">
                  <c:v>423.483</c:v>
                </c:pt>
                <c:pt idx="102">
                  <c:v>423.45300000000003</c:v>
                </c:pt>
                <c:pt idx="103">
                  <c:v>423.45699999999999</c:v>
                </c:pt>
                <c:pt idx="104">
                  <c:v>423.43200000000002</c:v>
                </c:pt>
                <c:pt idx="105">
                  <c:v>423.41200000000003</c:v>
                </c:pt>
                <c:pt idx="106">
                  <c:v>423.673</c:v>
                </c:pt>
                <c:pt idx="107">
                  <c:v>423.66200000000003</c:v>
                </c:pt>
                <c:pt idx="108">
                  <c:v>423.62200000000001</c:v>
                </c:pt>
                <c:pt idx="109">
                  <c:v>423.65800000000002</c:v>
                </c:pt>
                <c:pt idx="110">
                  <c:v>423.61400000000003</c:v>
                </c:pt>
                <c:pt idx="111">
                  <c:v>423.49</c:v>
                </c:pt>
                <c:pt idx="112">
                  <c:v>423.48400000000004</c:v>
                </c:pt>
                <c:pt idx="113">
                  <c:v>423.56800000000004</c:v>
                </c:pt>
                <c:pt idx="114">
                  <c:v>423.517</c:v>
                </c:pt>
                <c:pt idx="115">
                  <c:v>423.51499999999999</c:v>
                </c:pt>
                <c:pt idx="116">
                  <c:v>423.488</c:v>
                </c:pt>
                <c:pt idx="117">
                  <c:v>423.43200000000002</c:v>
                </c:pt>
                <c:pt idx="121">
                  <c:v>423.60599999999999</c:v>
                </c:pt>
                <c:pt idx="122">
                  <c:v>423.51900000000001</c:v>
                </c:pt>
                <c:pt idx="123">
                  <c:v>423.58800000000002</c:v>
                </c:pt>
                <c:pt idx="124">
                  <c:v>423.61200000000002</c:v>
                </c:pt>
                <c:pt idx="125">
                  <c:v>423.67400000000004</c:v>
                </c:pt>
                <c:pt idx="126">
                  <c:v>423.98700000000002</c:v>
                </c:pt>
              </c:numCache>
            </c:numRef>
          </c:yVal>
          <c:smooth val="0"/>
        </c:ser>
        <c:ser>
          <c:idx val="1"/>
          <c:order val="1"/>
          <c:tx>
            <c:v>Oil level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'"900" wells'' water levels'!$B$3708:$B$3837</c:f>
              <c:numCache>
                <c:formatCode>mm/dd/yy</c:formatCode>
                <c:ptCount val="130"/>
                <c:pt idx="0">
                  <c:v>32829</c:v>
                </c:pt>
                <c:pt idx="1">
                  <c:v>32881</c:v>
                </c:pt>
                <c:pt idx="2">
                  <c:v>32930</c:v>
                </c:pt>
                <c:pt idx="3">
                  <c:v>33257</c:v>
                </c:pt>
                <c:pt idx="4">
                  <c:v>33306</c:v>
                </c:pt>
                <c:pt idx="5">
                  <c:v>33326</c:v>
                </c:pt>
                <c:pt idx="6">
                  <c:v>33342</c:v>
                </c:pt>
                <c:pt idx="7">
                  <c:v>33679</c:v>
                </c:pt>
                <c:pt idx="8">
                  <c:v>33784</c:v>
                </c:pt>
                <c:pt idx="9">
                  <c:v>35323</c:v>
                </c:pt>
                <c:pt idx="10">
                  <c:v>36216</c:v>
                </c:pt>
                <c:pt idx="11">
                  <c:v>36235</c:v>
                </c:pt>
                <c:pt idx="12">
                  <c:v>36275</c:v>
                </c:pt>
                <c:pt idx="13">
                  <c:v>36299</c:v>
                </c:pt>
                <c:pt idx="14">
                  <c:v>36328</c:v>
                </c:pt>
                <c:pt idx="15">
                  <c:v>36371</c:v>
                </c:pt>
                <c:pt idx="16">
                  <c:v>36399</c:v>
                </c:pt>
                <c:pt idx="17">
                  <c:v>36427</c:v>
                </c:pt>
                <c:pt idx="18">
                  <c:v>36458</c:v>
                </c:pt>
                <c:pt idx="19">
                  <c:v>36486</c:v>
                </c:pt>
                <c:pt idx="20">
                  <c:v>36521</c:v>
                </c:pt>
                <c:pt idx="21">
                  <c:v>36587</c:v>
                </c:pt>
                <c:pt idx="22">
                  <c:v>36612</c:v>
                </c:pt>
                <c:pt idx="23">
                  <c:v>36640</c:v>
                </c:pt>
                <c:pt idx="24">
                  <c:v>36669</c:v>
                </c:pt>
                <c:pt idx="25">
                  <c:v>36706</c:v>
                </c:pt>
                <c:pt idx="26">
                  <c:v>36732</c:v>
                </c:pt>
                <c:pt idx="27">
                  <c:v>36760</c:v>
                </c:pt>
                <c:pt idx="28">
                  <c:v>36787</c:v>
                </c:pt>
                <c:pt idx="29">
                  <c:v>36822</c:v>
                </c:pt>
                <c:pt idx="30">
                  <c:v>36859</c:v>
                </c:pt>
                <c:pt idx="31">
                  <c:v>36888</c:v>
                </c:pt>
                <c:pt idx="32">
                  <c:v>36914</c:v>
                </c:pt>
                <c:pt idx="33">
                  <c:v>36941</c:v>
                </c:pt>
                <c:pt idx="34">
                  <c:v>36965</c:v>
                </c:pt>
                <c:pt idx="35">
                  <c:v>37011</c:v>
                </c:pt>
                <c:pt idx="36">
                  <c:v>37041</c:v>
                </c:pt>
                <c:pt idx="37">
                  <c:v>37063</c:v>
                </c:pt>
                <c:pt idx="38">
                  <c:v>37102</c:v>
                </c:pt>
                <c:pt idx="39">
                  <c:v>37130</c:v>
                </c:pt>
                <c:pt idx="40">
                  <c:v>37158</c:v>
                </c:pt>
                <c:pt idx="41">
                  <c:v>37193</c:v>
                </c:pt>
                <c:pt idx="42">
                  <c:v>37223</c:v>
                </c:pt>
                <c:pt idx="43">
                  <c:v>37244</c:v>
                </c:pt>
                <c:pt idx="44">
                  <c:v>37281</c:v>
                </c:pt>
                <c:pt idx="45">
                  <c:v>37314</c:v>
                </c:pt>
                <c:pt idx="46">
                  <c:v>37337</c:v>
                </c:pt>
                <c:pt idx="47">
                  <c:v>37375</c:v>
                </c:pt>
                <c:pt idx="48">
                  <c:v>37399</c:v>
                </c:pt>
                <c:pt idx="49">
                  <c:v>37433</c:v>
                </c:pt>
                <c:pt idx="50">
                  <c:v>37460</c:v>
                </c:pt>
                <c:pt idx="51">
                  <c:v>37494</c:v>
                </c:pt>
                <c:pt idx="52">
                  <c:v>37524</c:v>
                </c:pt>
                <c:pt idx="53">
                  <c:v>37546</c:v>
                </c:pt>
                <c:pt idx="54">
                  <c:v>37581</c:v>
                </c:pt>
                <c:pt idx="55">
                  <c:v>37610</c:v>
                </c:pt>
                <c:pt idx="56">
                  <c:v>37651</c:v>
                </c:pt>
                <c:pt idx="57">
                  <c:v>37679</c:v>
                </c:pt>
                <c:pt idx="58">
                  <c:v>37705</c:v>
                </c:pt>
                <c:pt idx="59">
                  <c:v>37739</c:v>
                </c:pt>
                <c:pt idx="60">
                  <c:v>37761</c:v>
                </c:pt>
                <c:pt idx="61">
                  <c:v>37802</c:v>
                </c:pt>
                <c:pt idx="62">
                  <c:v>37830</c:v>
                </c:pt>
                <c:pt idx="63">
                  <c:v>37859</c:v>
                </c:pt>
                <c:pt idx="64">
                  <c:v>37888</c:v>
                </c:pt>
                <c:pt idx="65">
                  <c:v>37924</c:v>
                </c:pt>
                <c:pt idx="66">
                  <c:v>37951</c:v>
                </c:pt>
                <c:pt idx="67">
                  <c:v>37978</c:v>
                </c:pt>
                <c:pt idx="68">
                  <c:v>38008</c:v>
                </c:pt>
                <c:pt idx="69">
                  <c:v>38047</c:v>
                </c:pt>
                <c:pt idx="70">
                  <c:v>38078</c:v>
                </c:pt>
                <c:pt idx="71">
                  <c:v>38105</c:v>
                </c:pt>
                <c:pt idx="72">
                  <c:v>38131</c:v>
                </c:pt>
                <c:pt idx="73">
                  <c:v>38162</c:v>
                </c:pt>
                <c:pt idx="74">
                  <c:v>38191</c:v>
                </c:pt>
                <c:pt idx="75">
                  <c:v>38225</c:v>
                </c:pt>
                <c:pt idx="76">
                  <c:v>38250</c:v>
                </c:pt>
                <c:pt idx="77">
                  <c:v>38292</c:v>
                </c:pt>
                <c:pt idx="78">
                  <c:v>38320</c:v>
                </c:pt>
                <c:pt idx="79">
                  <c:v>38341</c:v>
                </c:pt>
                <c:pt idx="80">
                  <c:v>38377</c:v>
                </c:pt>
                <c:pt idx="81">
                  <c:v>38413</c:v>
                </c:pt>
                <c:pt idx="82">
                  <c:v>38440</c:v>
                </c:pt>
                <c:pt idx="83">
                  <c:v>38467</c:v>
                </c:pt>
                <c:pt idx="84">
                  <c:v>38496</c:v>
                </c:pt>
                <c:pt idx="85">
                  <c:v>38526</c:v>
                </c:pt>
                <c:pt idx="86">
                  <c:v>38558</c:v>
                </c:pt>
                <c:pt idx="87">
                  <c:v>38586</c:v>
                </c:pt>
                <c:pt idx="88">
                  <c:v>38618</c:v>
                </c:pt>
                <c:pt idx="89">
                  <c:v>38649</c:v>
                </c:pt>
                <c:pt idx="90">
                  <c:v>38677</c:v>
                </c:pt>
                <c:pt idx="91">
                  <c:v>38707</c:v>
                </c:pt>
                <c:pt idx="92">
                  <c:v>38743</c:v>
                </c:pt>
                <c:pt idx="93">
                  <c:v>38776</c:v>
                </c:pt>
                <c:pt idx="94">
                  <c:v>38803</c:v>
                </c:pt>
                <c:pt idx="95">
                  <c:v>38835</c:v>
                </c:pt>
                <c:pt idx="96">
                  <c:v>38856</c:v>
                </c:pt>
                <c:pt idx="97">
                  <c:v>38894</c:v>
                </c:pt>
                <c:pt idx="98">
                  <c:v>38925</c:v>
                </c:pt>
                <c:pt idx="99">
                  <c:v>38958</c:v>
                </c:pt>
                <c:pt idx="100">
                  <c:v>38986</c:v>
                </c:pt>
                <c:pt idx="101">
                  <c:v>39014</c:v>
                </c:pt>
                <c:pt idx="102">
                  <c:v>39050</c:v>
                </c:pt>
                <c:pt idx="103">
                  <c:v>39077</c:v>
                </c:pt>
                <c:pt idx="104">
                  <c:v>39114</c:v>
                </c:pt>
                <c:pt idx="105">
                  <c:v>39136</c:v>
                </c:pt>
                <c:pt idx="106">
                  <c:v>39167</c:v>
                </c:pt>
                <c:pt idx="107">
                  <c:v>39198</c:v>
                </c:pt>
                <c:pt idx="108">
                  <c:v>39220</c:v>
                </c:pt>
                <c:pt idx="109">
                  <c:v>39258</c:v>
                </c:pt>
                <c:pt idx="110">
                  <c:v>39291</c:v>
                </c:pt>
                <c:pt idx="111">
                  <c:v>39317</c:v>
                </c:pt>
                <c:pt idx="112">
                  <c:v>39356</c:v>
                </c:pt>
                <c:pt idx="113">
                  <c:v>39373</c:v>
                </c:pt>
                <c:pt idx="114">
                  <c:v>39413</c:v>
                </c:pt>
                <c:pt idx="115">
                  <c:v>39443</c:v>
                </c:pt>
                <c:pt idx="116">
                  <c:v>39472</c:v>
                </c:pt>
                <c:pt idx="117">
                  <c:v>39507</c:v>
                </c:pt>
                <c:pt idx="118">
                  <c:v>39536</c:v>
                </c:pt>
                <c:pt idx="119">
                  <c:v>39563</c:v>
                </c:pt>
                <c:pt idx="120">
                  <c:v>39580</c:v>
                </c:pt>
                <c:pt idx="121">
                  <c:v>39674</c:v>
                </c:pt>
                <c:pt idx="122">
                  <c:v>39725</c:v>
                </c:pt>
                <c:pt idx="123">
                  <c:v>39767</c:v>
                </c:pt>
                <c:pt idx="124">
                  <c:v>39795</c:v>
                </c:pt>
                <c:pt idx="125">
                  <c:v>39866</c:v>
                </c:pt>
                <c:pt idx="126">
                  <c:v>39898</c:v>
                </c:pt>
                <c:pt idx="127">
                  <c:v>39928</c:v>
                </c:pt>
                <c:pt idx="128">
                  <c:v>39966</c:v>
                </c:pt>
                <c:pt idx="129" formatCode="mm/dd/yy;@">
                  <c:v>40004</c:v>
                </c:pt>
              </c:numCache>
            </c:numRef>
          </c:xVal>
          <c:yVal>
            <c:numRef>
              <c:f>'"900" wells'' water levels'!$M$3708:$M$3836</c:f>
              <c:numCache>
                <c:formatCode>0.000</c:formatCode>
                <c:ptCount val="129"/>
                <c:pt idx="0">
                  <c:v>423.73</c:v>
                </c:pt>
                <c:pt idx="1">
                  <c:v>423.678</c:v>
                </c:pt>
                <c:pt idx="2">
                  <c:v>423.32100000000003</c:v>
                </c:pt>
                <c:pt idx="3">
                  <c:v>423.58000000000004</c:v>
                </c:pt>
                <c:pt idx="4">
                  <c:v>423.54400000000004</c:v>
                </c:pt>
                <c:pt idx="5">
                  <c:v>423.62600000000003</c:v>
                </c:pt>
                <c:pt idx="6">
                  <c:v>423.60500000000002</c:v>
                </c:pt>
                <c:pt idx="7">
                  <c:v>423.65700000000004</c:v>
                </c:pt>
                <c:pt idx="8">
                  <c:v>423.702</c:v>
                </c:pt>
                <c:pt idx="9">
                  <c:v>423.82499999999999</c:v>
                </c:pt>
                <c:pt idx="10">
                  <c:v>424.63900000000001</c:v>
                </c:pt>
                <c:pt idx="11">
                  <c:v>425.36799999999999</c:v>
                </c:pt>
                <c:pt idx="12">
                  <c:v>426.56299999999999</c:v>
                </c:pt>
                <c:pt idx="13">
                  <c:v>424.10300000000001</c:v>
                </c:pt>
                <c:pt idx="14">
                  <c:v>424.17</c:v>
                </c:pt>
                <c:pt idx="15">
                  <c:v>424.05</c:v>
                </c:pt>
                <c:pt idx="16">
                  <c:v>423.68</c:v>
                </c:pt>
                <c:pt idx="17">
                  <c:v>423.73400000000004</c:v>
                </c:pt>
                <c:pt idx="18">
                  <c:v>423.91800000000001</c:v>
                </c:pt>
                <c:pt idx="19">
                  <c:v>424.005</c:v>
                </c:pt>
                <c:pt idx="20">
                  <c:v>423.95400000000001</c:v>
                </c:pt>
                <c:pt idx="21">
                  <c:v>423.916</c:v>
                </c:pt>
                <c:pt idx="22">
                  <c:v>423.91900000000004</c:v>
                </c:pt>
                <c:pt idx="23">
                  <c:v>423.899</c:v>
                </c:pt>
                <c:pt idx="24">
                  <c:v>423.88</c:v>
                </c:pt>
                <c:pt idx="25">
                  <c:v>423.96700000000004</c:v>
                </c:pt>
                <c:pt idx="26">
                  <c:v>423.86799999999999</c:v>
                </c:pt>
                <c:pt idx="27">
                  <c:v>423.61099999999999</c:v>
                </c:pt>
                <c:pt idx="28">
                  <c:v>423.60599999999999</c:v>
                </c:pt>
                <c:pt idx="29">
                  <c:v>423.642</c:v>
                </c:pt>
                <c:pt idx="30">
                  <c:v>423.697</c:v>
                </c:pt>
                <c:pt idx="31">
                  <c:v>423.947</c:v>
                </c:pt>
                <c:pt idx="32">
                  <c:v>423.90300000000002</c:v>
                </c:pt>
                <c:pt idx="33">
                  <c:v>423.85900000000004</c:v>
                </c:pt>
                <c:pt idx="34">
                  <c:v>423.834</c:v>
                </c:pt>
                <c:pt idx="35">
                  <c:v>423.66900000000004</c:v>
                </c:pt>
                <c:pt idx="36">
                  <c:v>423.87</c:v>
                </c:pt>
                <c:pt idx="37">
                  <c:v>423.82900000000001</c:v>
                </c:pt>
                <c:pt idx="38">
                  <c:v>423.74200000000002</c:v>
                </c:pt>
                <c:pt idx="39">
                  <c:v>423.74700000000001</c:v>
                </c:pt>
                <c:pt idx="40">
                  <c:v>423.69499999999999</c:v>
                </c:pt>
                <c:pt idx="41">
                  <c:v>423.70300000000003</c:v>
                </c:pt>
                <c:pt idx="42">
                  <c:v>423.67599999999999</c:v>
                </c:pt>
                <c:pt idx="47">
                  <c:v>423.68299999999999</c:v>
                </c:pt>
                <c:pt idx="48">
                  <c:v>423.64300000000003</c:v>
                </c:pt>
                <c:pt idx="49">
                  <c:v>423.827</c:v>
                </c:pt>
                <c:pt idx="51">
                  <c:v>423.90100000000001</c:v>
                </c:pt>
                <c:pt idx="52">
                  <c:v>423.63400000000001</c:v>
                </c:pt>
                <c:pt idx="54">
                  <c:v>423.61</c:v>
                </c:pt>
                <c:pt idx="58">
                  <c:v>423.62</c:v>
                </c:pt>
                <c:pt idx="59">
                  <c:v>423.59399999999999</c:v>
                </c:pt>
                <c:pt idx="60">
                  <c:v>423.57499999999999</c:v>
                </c:pt>
                <c:pt idx="61">
                  <c:v>423.62299999999999</c:v>
                </c:pt>
                <c:pt idx="62">
                  <c:v>423.59000000000003</c:v>
                </c:pt>
                <c:pt idx="63">
                  <c:v>423.54700000000003</c:v>
                </c:pt>
                <c:pt idx="64">
                  <c:v>423.53200000000004</c:v>
                </c:pt>
                <c:pt idx="65">
                  <c:v>423.53700000000003</c:v>
                </c:pt>
                <c:pt idx="66">
                  <c:v>423.54200000000003</c:v>
                </c:pt>
                <c:pt idx="67">
                  <c:v>423.69300000000004</c:v>
                </c:pt>
                <c:pt idx="68">
                  <c:v>423.67400000000004</c:v>
                </c:pt>
                <c:pt idx="69">
                  <c:v>423.661</c:v>
                </c:pt>
                <c:pt idx="70">
                  <c:v>423.98400000000004</c:v>
                </c:pt>
                <c:pt idx="71">
                  <c:v>423.68900000000002</c:v>
                </c:pt>
                <c:pt idx="72">
                  <c:v>423.67200000000003</c:v>
                </c:pt>
                <c:pt idx="73">
                  <c:v>423.52500000000003</c:v>
                </c:pt>
                <c:pt idx="75">
                  <c:v>423.565</c:v>
                </c:pt>
                <c:pt idx="76">
                  <c:v>423.57900000000001</c:v>
                </c:pt>
                <c:pt idx="77">
                  <c:v>423.93700000000001</c:v>
                </c:pt>
                <c:pt idx="78">
                  <c:v>423.80400000000003</c:v>
                </c:pt>
                <c:pt idx="79">
                  <c:v>423.77800000000002</c:v>
                </c:pt>
                <c:pt idx="80">
                  <c:v>423.73500000000001</c:v>
                </c:pt>
                <c:pt idx="81">
                  <c:v>423.66</c:v>
                </c:pt>
                <c:pt idx="82">
                  <c:v>424.34899999999999</c:v>
                </c:pt>
                <c:pt idx="83">
                  <c:v>423.76600000000002</c:v>
                </c:pt>
                <c:pt idx="84">
                  <c:v>423.76</c:v>
                </c:pt>
                <c:pt idx="85">
                  <c:v>424.029</c:v>
                </c:pt>
                <c:pt idx="86">
                  <c:v>424.15100000000001</c:v>
                </c:pt>
                <c:pt idx="87">
                  <c:v>423.84000000000003</c:v>
                </c:pt>
                <c:pt idx="88">
                  <c:v>423.77500000000003</c:v>
                </c:pt>
                <c:pt idx="89">
                  <c:v>423.76600000000002</c:v>
                </c:pt>
                <c:pt idx="90">
                  <c:v>423.78899999999999</c:v>
                </c:pt>
                <c:pt idx="91">
                  <c:v>423.74200000000002</c:v>
                </c:pt>
                <c:pt idx="92">
                  <c:v>423.71500000000003</c:v>
                </c:pt>
                <c:pt idx="93">
                  <c:v>423.67200000000003</c:v>
                </c:pt>
                <c:pt idx="94">
                  <c:v>423.673</c:v>
                </c:pt>
                <c:pt idx="95">
                  <c:v>423.85599999999999</c:v>
                </c:pt>
                <c:pt idx="96">
                  <c:v>423.916</c:v>
                </c:pt>
                <c:pt idx="97">
                  <c:v>423.83300000000003</c:v>
                </c:pt>
                <c:pt idx="98">
                  <c:v>423.79599999999999</c:v>
                </c:pt>
                <c:pt idx="99">
                  <c:v>423.66300000000001</c:v>
                </c:pt>
                <c:pt idx="100">
                  <c:v>423.64400000000001</c:v>
                </c:pt>
                <c:pt idx="101">
                  <c:v>423.64100000000002</c:v>
                </c:pt>
                <c:pt idx="102">
                  <c:v>423.601</c:v>
                </c:pt>
                <c:pt idx="103">
                  <c:v>423.60500000000002</c:v>
                </c:pt>
                <c:pt idx="104">
                  <c:v>423.56600000000003</c:v>
                </c:pt>
                <c:pt idx="105">
                  <c:v>423.53700000000003</c:v>
                </c:pt>
                <c:pt idx="106">
                  <c:v>423.8</c:v>
                </c:pt>
                <c:pt idx="107">
                  <c:v>423.77699999999999</c:v>
                </c:pt>
                <c:pt idx="108">
                  <c:v>423.73200000000003</c:v>
                </c:pt>
                <c:pt idx="109">
                  <c:v>423.79300000000001</c:v>
                </c:pt>
                <c:pt idx="110">
                  <c:v>423.75400000000002</c:v>
                </c:pt>
                <c:pt idx="111">
                  <c:v>423.62799999999999</c:v>
                </c:pt>
                <c:pt idx="112">
                  <c:v>423.61599999999999</c:v>
                </c:pt>
                <c:pt idx="113">
                  <c:v>423.70500000000004</c:v>
                </c:pt>
                <c:pt idx="114">
                  <c:v>423.70300000000003</c:v>
                </c:pt>
                <c:pt idx="115">
                  <c:v>423.68799999999999</c:v>
                </c:pt>
                <c:pt idx="116">
                  <c:v>423.65500000000003</c:v>
                </c:pt>
                <c:pt idx="117">
                  <c:v>423.59399999999999</c:v>
                </c:pt>
                <c:pt idx="119">
                  <c:v>423.75</c:v>
                </c:pt>
                <c:pt idx="120">
                  <c:v>423.85200000000003</c:v>
                </c:pt>
                <c:pt idx="121">
                  <c:v>423.79900000000004</c:v>
                </c:pt>
                <c:pt idx="122">
                  <c:v>423.82499999999999</c:v>
                </c:pt>
                <c:pt idx="123">
                  <c:v>423.94600000000003</c:v>
                </c:pt>
                <c:pt idx="124">
                  <c:v>423.91200000000003</c:v>
                </c:pt>
                <c:pt idx="125">
                  <c:v>423.78300000000002</c:v>
                </c:pt>
                <c:pt idx="126">
                  <c:v>424.15700000000004</c:v>
                </c:pt>
                <c:pt idx="127">
                  <c:v>424.06200000000001</c:v>
                </c:pt>
                <c:pt idx="128">
                  <c:v>424.08600000000001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41504"/>
        <c:axId val="86742080"/>
      </c:scatterChart>
      <c:scatterChart>
        <c:scatterStyle val="lineMarker"/>
        <c:varyColors val="0"/>
        <c:ser>
          <c:idx val="2"/>
          <c:order val="2"/>
          <c:tx>
            <c:v>Oil thickness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'"900" wells'' water levels'!$B$3708:$B$3836</c:f>
              <c:numCache>
                <c:formatCode>mm/dd/yy</c:formatCode>
                <c:ptCount val="129"/>
                <c:pt idx="0">
                  <c:v>32829</c:v>
                </c:pt>
                <c:pt idx="1">
                  <c:v>32881</c:v>
                </c:pt>
                <c:pt idx="2">
                  <c:v>32930</c:v>
                </c:pt>
                <c:pt idx="3">
                  <c:v>33257</c:v>
                </c:pt>
                <c:pt idx="4">
                  <c:v>33306</c:v>
                </c:pt>
                <c:pt idx="5">
                  <c:v>33326</c:v>
                </c:pt>
                <c:pt idx="6">
                  <c:v>33342</c:v>
                </c:pt>
                <c:pt idx="7">
                  <c:v>33679</c:v>
                </c:pt>
                <c:pt idx="8">
                  <c:v>33784</c:v>
                </c:pt>
                <c:pt idx="9">
                  <c:v>35323</c:v>
                </c:pt>
                <c:pt idx="10">
                  <c:v>36216</c:v>
                </c:pt>
                <c:pt idx="11">
                  <c:v>36235</c:v>
                </c:pt>
                <c:pt idx="12">
                  <c:v>36275</c:v>
                </c:pt>
                <c:pt idx="13">
                  <c:v>36299</c:v>
                </c:pt>
                <c:pt idx="14">
                  <c:v>36328</c:v>
                </c:pt>
                <c:pt idx="15">
                  <c:v>36371</c:v>
                </c:pt>
                <c:pt idx="16">
                  <c:v>36399</c:v>
                </c:pt>
                <c:pt idx="17">
                  <c:v>36427</c:v>
                </c:pt>
                <c:pt idx="18">
                  <c:v>36458</c:v>
                </c:pt>
                <c:pt idx="19">
                  <c:v>36486</c:v>
                </c:pt>
                <c:pt idx="20">
                  <c:v>36521</c:v>
                </c:pt>
                <c:pt idx="21">
                  <c:v>36587</c:v>
                </c:pt>
                <c:pt idx="22">
                  <c:v>36612</c:v>
                </c:pt>
                <c:pt idx="23">
                  <c:v>36640</c:v>
                </c:pt>
                <c:pt idx="24">
                  <c:v>36669</c:v>
                </c:pt>
                <c:pt idx="25">
                  <c:v>36706</c:v>
                </c:pt>
                <c:pt idx="26">
                  <c:v>36732</c:v>
                </c:pt>
                <c:pt idx="27">
                  <c:v>36760</c:v>
                </c:pt>
                <c:pt idx="28">
                  <c:v>36787</c:v>
                </c:pt>
                <c:pt idx="29">
                  <c:v>36822</c:v>
                </c:pt>
                <c:pt idx="30">
                  <c:v>36859</c:v>
                </c:pt>
                <c:pt idx="31">
                  <c:v>36888</c:v>
                </c:pt>
                <c:pt idx="32">
                  <c:v>36914</c:v>
                </c:pt>
                <c:pt idx="33">
                  <c:v>36941</c:v>
                </c:pt>
                <c:pt idx="34">
                  <c:v>36965</c:v>
                </c:pt>
                <c:pt idx="35">
                  <c:v>37011</c:v>
                </c:pt>
                <c:pt idx="36">
                  <c:v>37041</c:v>
                </c:pt>
                <c:pt idx="37">
                  <c:v>37063</c:v>
                </c:pt>
                <c:pt idx="38">
                  <c:v>37102</c:v>
                </c:pt>
                <c:pt idx="39">
                  <c:v>37130</c:v>
                </c:pt>
                <c:pt idx="40">
                  <c:v>37158</c:v>
                </c:pt>
                <c:pt idx="41">
                  <c:v>37193</c:v>
                </c:pt>
                <c:pt idx="42">
                  <c:v>37223</c:v>
                </c:pt>
                <c:pt idx="43">
                  <c:v>37244</c:v>
                </c:pt>
                <c:pt idx="44">
                  <c:v>37281</c:v>
                </c:pt>
                <c:pt idx="45">
                  <c:v>37314</c:v>
                </c:pt>
                <c:pt idx="46">
                  <c:v>37337</c:v>
                </c:pt>
                <c:pt idx="47">
                  <c:v>37375</c:v>
                </c:pt>
                <c:pt idx="48">
                  <c:v>37399</c:v>
                </c:pt>
                <c:pt idx="49">
                  <c:v>37433</c:v>
                </c:pt>
                <c:pt idx="50">
                  <c:v>37460</c:v>
                </c:pt>
                <c:pt idx="51">
                  <c:v>37494</c:v>
                </c:pt>
                <c:pt idx="52">
                  <c:v>37524</c:v>
                </c:pt>
                <c:pt idx="53">
                  <c:v>37546</c:v>
                </c:pt>
                <c:pt idx="54">
                  <c:v>37581</c:v>
                </c:pt>
                <c:pt idx="55">
                  <c:v>37610</c:v>
                </c:pt>
                <c:pt idx="56">
                  <c:v>37651</c:v>
                </c:pt>
                <c:pt idx="57">
                  <c:v>37679</c:v>
                </c:pt>
                <c:pt idx="58">
                  <c:v>37705</c:v>
                </c:pt>
                <c:pt idx="59">
                  <c:v>37739</c:v>
                </c:pt>
                <c:pt idx="60">
                  <c:v>37761</c:v>
                </c:pt>
                <c:pt idx="61">
                  <c:v>37802</c:v>
                </c:pt>
                <c:pt idx="62">
                  <c:v>37830</c:v>
                </c:pt>
                <c:pt idx="63">
                  <c:v>37859</c:v>
                </c:pt>
                <c:pt idx="64">
                  <c:v>37888</c:v>
                </c:pt>
                <c:pt idx="65">
                  <c:v>37924</c:v>
                </c:pt>
                <c:pt idx="66">
                  <c:v>37951</c:v>
                </c:pt>
                <c:pt idx="67">
                  <c:v>37978</c:v>
                </c:pt>
                <c:pt idx="68">
                  <c:v>38008</c:v>
                </c:pt>
                <c:pt idx="69">
                  <c:v>38047</c:v>
                </c:pt>
                <c:pt idx="70">
                  <c:v>38078</c:v>
                </c:pt>
                <c:pt idx="71">
                  <c:v>38105</c:v>
                </c:pt>
                <c:pt idx="72">
                  <c:v>38131</c:v>
                </c:pt>
                <c:pt idx="73">
                  <c:v>38162</c:v>
                </c:pt>
                <c:pt idx="74">
                  <c:v>38191</c:v>
                </c:pt>
                <c:pt idx="75">
                  <c:v>38225</c:v>
                </c:pt>
                <c:pt idx="76">
                  <c:v>38250</c:v>
                </c:pt>
                <c:pt idx="77">
                  <c:v>38292</c:v>
                </c:pt>
                <c:pt idx="78">
                  <c:v>38320</c:v>
                </c:pt>
                <c:pt idx="79">
                  <c:v>38341</c:v>
                </c:pt>
                <c:pt idx="80">
                  <c:v>38377</c:v>
                </c:pt>
                <c:pt idx="81">
                  <c:v>38413</c:v>
                </c:pt>
                <c:pt idx="82">
                  <c:v>38440</c:v>
                </c:pt>
                <c:pt idx="83">
                  <c:v>38467</c:v>
                </c:pt>
                <c:pt idx="84">
                  <c:v>38496</c:v>
                </c:pt>
                <c:pt idx="85">
                  <c:v>38526</c:v>
                </c:pt>
                <c:pt idx="86">
                  <c:v>38558</c:v>
                </c:pt>
                <c:pt idx="87">
                  <c:v>38586</c:v>
                </c:pt>
                <c:pt idx="88">
                  <c:v>38618</c:v>
                </c:pt>
                <c:pt idx="89">
                  <c:v>38649</c:v>
                </c:pt>
                <c:pt idx="90">
                  <c:v>38677</c:v>
                </c:pt>
                <c:pt idx="91">
                  <c:v>38707</c:v>
                </c:pt>
                <c:pt idx="92">
                  <c:v>38743</c:v>
                </c:pt>
                <c:pt idx="93">
                  <c:v>38776</c:v>
                </c:pt>
                <c:pt idx="94">
                  <c:v>38803</c:v>
                </c:pt>
                <c:pt idx="95">
                  <c:v>38835</c:v>
                </c:pt>
                <c:pt idx="96">
                  <c:v>38856</c:v>
                </c:pt>
                <c:pt idx="97">
                  <c:v>38894</c:v>
                </c:pt>
                <c:pt idx="98">
                  <c:v>38925</c:v>
                </c:pt>
                <c:pt idx="99">
                  <c:v>38958</c:v>
                </c:pt>
                <c:pt idx="100">
                  <c:v>38986</c:v>
                </c:pt>
                <c:pt idx="101">
                  <c:v>39014</c:v>
                </c:pt>
                <c:pt idx="102">
                  <c:v>39050</c:v>
                </c:pt>
                <c:pt idx="103">
                  <c:v>39077</c:v>
                </c:pt>
                <c:pt idx="104">
                  <c:v>39114</c:v>
                </c:pt>
                <c:pt idx="105">
                  <c:v>39136</c:v>
                </c:pt>
                <c:pt idx="106">
                  <c:v>39167</c:v>
                </c:pt>
                <c:pt idx="107">
                  <c:v>39198</c:v>
                </c:pt>
                <c:pt idx="108">
                  <c:v>39220</c:v>
                </c:pt>
                <c:pt idx="109">
                  <c:v>39258</c:v>
                </c:pt>
                <c:pt idx="110">
                  <c:v>39291</c:v>
                </c:pt>
                <c:pt idx="111">
                  <c:v>39317</c:v>
                </c:pt>
                <c:pt idx="112">
                  <c:v>39356</c:v>
                </c:pt>
                <c:pt idx="113">
                  <c:v>39373</c:v>
                </c:pt>
                <c:pt idx="114">
                  <c:v>39413</c:v>
                </c:pt>
                <c:pt idx="115">
                  <c:v>39443</c:v>
                </c:pt>
                <c:pt idx="116">
                  <c:v>39472</c:v>
                </c:pt>
                <c:pt idx="117">
                  <c:v>39507</c:v>
                </c:pt>
                <c:pt idx="118">
                  <c:v>39536</c:v>
                </c:pt>
                <c:pt idx="119">
                  <c:v>39563</c:v>
                </c:pt>
                <c:pt idx="120">
                  <c:v>39580</c:v>
                </c:pt>
                <c:pt idx="121">
                  <c:v>39674</c:v>
                </c:pt>
                <c:pt idx="122">
                  <c:v>39725</c:v>
                </c:pt>
                <c:pt idx="123">
                  <c:v>39767</c:v>
                </c:pt>
                <c:pt idx="124">
                  <c:v>39795</c:v>
                </c:pt>
                <c:pt idx="125">
                  <c:v>39866</c:v>
                </c:pt>
                <c:pt idx="126">
                  <c:v>39898</c:v>
                </c:pt>
                <c:pt idx="127">
                  <c:v>39928</c:v>
                </c:pt>
                <c:pt idx="128">
                  <c:v>39966</c:v>
                </c:pt>
              </c:numCache>
            </c:numRef>
          </c:xVal>
          <c:yVal>
            <c:numRef>
              <c:f>'"900" wells'' water levels'!$P$3708:$P$3836</c:f>
              <c:numCache>
                <c:formatCode>0.000</c:formatCode>
                <c:ptCount val="129"/>
                <c:pt idx="0">
                  <c:v>0.78400000000000025</c:v>
                </c:pt>
                <c:pt idx="1">
                  <c:v>0.83199999999999985</c:v>
                </c:pt>
                <c:pt idx="2">
                  <c:v>0.56099999999999994</c:v>
                </c:pt>
                <c:pt idx="3">
                  <c:v>0.91700000000000026</c:v>
                </c:pt>
                <c:pt idx="4">
                  <c:v>0.89000000000000012</c:v>
                </c:pt>
                <c:pt idx="5">
                  <c:v>0.80100000000000016</c:v>
                </c:pt>
                <c:pt idx="6">
                  <c:v>0.82600000000000007</c:v>
                </c:pt>
                <c:pt idx="7">
                  <c:v>1.2010000000000001</c:v>
                </c:pt>
                <c:pt idx="8">
                  <c:v>0.746</c:v>
                </c:pt>
                <c:pt idx="9">
                  <c:v>0.43900000000000006</c:v>
                </c:pt>
                <c:pt idx="10">
                  <c:v>0.20199999999999996</c:v>
                </c:pt>
                <c:pt idx="11">
                  <c:v>0.23600000000000021</c:v>
                </c:pt>
                <c:pt idx="12">
                  <c:v>0.35399999999999965</c:v>
                </c:pt>
                <c:pt idx="13">
                  <c:v>8.8999999999999968E-2</c:v>
                </c:pt>
                <c:pt idx="14">
                  <c:v>9.6000000000000085E-2</c:v>
                </c:pt>
                <c:pt idx="15">
                  <c:v>9.9999999999988987E-4</c:v>
                </c:pt>
                <c:pt idx="16">
                  <c:v>1.9999999999997797E-3</c:v>
                </c:pt>
                <c:pt idx="17">
                  <c:v>0</c:v>
                </c:pt>
                <c:pt idx="18">
                  <c:v>9.9999999999988987E-4</c:v>
                </c:pt>
                <c:pt idx="19">
                  <c:v>2.0000000000002238E-3</c:v>
                </c:pt>
                <c:pt idx="20">
                  <c:v>4.0000000000000036E-3</c:v>
                </c:pt>
                <c:pt idx="21">
                  <c:v>0.15200000000000014</c:v>
                </c:pt>
                <c:pt idx="22">
                  <c:v>0.13800000000000034</c:v>
                </c:pt>
                <c:pt idx="23">
                  <c:v>0.13400000000000034</c:v>
                </c:pt>
                <c:pt idx="24">
                  <c:v>0.13200000000000012</c:v>
                </c:pt>
                <c:pt idx="25">
                  <c:v>0.20100000000000007</c:v>
                </c:pt>
                <c:pt idx="26">
                  <c:v>0.20100000000000007</c:v>
                </c:pt>
                <c:pt idx="27">
                  <c:v>0.35099999999999998</c:v>
                </c:pt>
                <c:pt idx="28">
                  <c:v>0.31400000000000006</c:v>
                </c:pt>
                <c:pt idx="29">
                  <c:v>0.29599999999999982</c:v>
                </c:pt>
                <c:pt idx="30">
                  <c:v>0.22300000000000031</c:v>
                </c:pt>
                <c:pt idx="31">
                  <c:v>2.1000000000000352E-2</c:v>
                </c:pt>
                <c:pt idx="32">
                  <c:v>5.2000000000000046E-2</c:v>
                </c:pt>
                <c:pt idx="33">
                  <c:v>3.6999999999999922E-2</c:v>
                </c:pt>
                <c:pt idx="34">
                  <c:v>7.4000000000000288E-2</c:v>
                </c:pt>
                <c:pt idx="35">
                  <c:v>0.20000000000000018</c:v>
                </c:pt>
                <c:pt idx="36">
                  <c:v>8.7999999999999634E-2</c:v>
                </c:pt>
                <c:pt idx="37">
                  <c:v>2.5999999999999801E-2</c:v>
                </c:pt>
                <c:pt idx="38">
                  <c:v>8.999999999999897E-3</c:v>
                </c:pt>
                <c:pt idx="39">
                  <c:v>3.1000000000000139E-2</c:v>
                </c:pt>
                <c:pt idx="40">
                  <c:v>9.9999999999988987E-4</c:v>
                </c:pt>
                <c:pt idx="41">
                  <c:v>9.9999999999988987E-4</c:v>
                </c:pt>
                <c:pt idx="42">
                  <c:v>9.9999999999988987E-4</c:v>
                </c:pt>
                <c:pt idx="47">
                  <c:v>2.0999999999999908E-2</c:v>
                </c:pt>
                <c:pt idx="48">
                  <c:v>1.9000000000000128E-2</c:v>
                </c:pt>
                <c:pt idx="49">
                  <c:v>1.8000000000000238E-2</c:v>
                </c:pt>
                <c:pt idx="51">
                  <c:v>1.9000000000000128E-2</c:v>
                </c:pt>
                <c:pt idx="52">
                  <c:v>4.0000000000000036E-3</c:v>
                </c:pt>
                <c:pt idx="53">
                  <c:v>0</c:v>
                </c:pt>
                <c:pt idx="54">
                  <c:v>9.9999999999988987E-4</c:v>
                </c:pt>
                <c:pt idx="58">
                  <c:v>2.7999999999999581E-2</c:v>
                </c:pt>
                <c:pt idx="59">
                  <c:v>2.8999999999999915E-2</c:v>
                </c:pt>
                <c:pt idx="60">
                  <c:v>3.6000000000000032E-2</c:v>
                </c:pt>
                <c:pt idx="61">
                  <c:v>3.0999999999999694E-2</c:v>
                </c:pt>
                <c:pt idx="62">
                  <c:v>8.0000000000000071E-2</c:v>
                </c:pt>
                <c:pt idx="63">
                  <c:v>1.7999999999999794E-2</c:v>
                </c:pt>
                <c:pt idx="64">
                  <c:v>1.5000000000000124E-2</c:v>
                </c:pt>
                <c:pt idx="65">
                  <c:v>1.4000000000000234E-2</c:v>
                </c:pt>
                <c:pt idx="66">
                  <c:v>1.5000000000000124E-2</c:v>
                </c:pt>
                <c:pt idx="67">
                  <c:v>1.8000000000000238E-2</c:v>
                </c:pt>
                <c:pt idx="68">
                  <c:v>1.2999999999999901E-2</c:v>
                </c:pt>
                <c:pt idx="69">
                  <c:v>1.6000000000000014E-2</c:v>
                </c:pt>
                <c:pt idx="70">
                  <c:v>2.8000000000000025E-2</c:v>
                </c:pt>
                <c:pt idx="71">
                  <c:v>3.0000000000001137E-3</c:v>
                </c:pt>
                <c:pt idx="72">
                  <c:v>1.9999999999997797E-3</c:v>
                </c:pt>
                <c:pt idx="73">
                  <c:v>8.999999999999897E-3</c:v>
                </c:pt>
                <c:pt idx="75">
                  <c:v>1.0000000000000231E-2</c:v>
                </c:pt>
                <c:pt idx="76">
                  <c:v>8.999999999999897E-3</c:v>
                </c:pt>
                <c:pt idx="77">
                  <c:v>6.4000000000000057E-2</c:v>
                </c:pt>
                <c:pt idx="78">
                  <c:v>0.129</c:v>
                </c:pt>
                <c:pt idx="79">
                  <c:v>0.10099999999999998</c:v>
                </c:pt>
                <c:pt idx="80">
                  <c:v>0.10000000000000009</c:v>
                </c:pt>
                <c:pt idx="81">
                  <c:v>8.1999999999999851E-2</c:v>
                </c:pt>
                <c:pt idx="82">
                  <c:v>0.12399999999999967</c:v>
                </c:pt>
                <c:pt idx="83">
                  <c:v>0.16300000000000026</c:v>
                </c:pt>
                <c:pt idx="84">
                  <c:v>0.14800000000000013</c:v>
                </c:pt>
                <c:pt idx="85">
                  <c:v>0.33400000000000007</c:v>
                </c:pt>
                <c:pt idx="86">
                  <c:v>0.22599999999999998</c:v>
                </c:pt>
                <c:pt idx="87">
                  <c:v>0.13499999999999979</c:v>
                </c:pt>
                <c:pt idx="88">
                  <c:v>7.3999999999999844E-2</c:v>
                </c:pt>
                <c:pt idx="89">
                  <c:v>9.8000000000000309E-2</c:v>
                </c:pt>
                <c:pt idx="90">
                  <c:v>0.125</c:v>
                </c:pt>
                <c:pt idx="91">
                  <c:v>0.12200000000000033</c:v>
                </c:pt>
                <c:pt idx="92">
                  <c:v>9.9000000000000199E-2</c:v>
                </c:pt>
                <c:pt idx="93">
                  <c:v>0.10399999999999965</c:v>
                </c:pt>
                <c:pt idx="94">
                  <c:v>9.9000000000000199E-2</c:v>
                </c:pt>
                <c:pt idx="95">
                  <c:v>0.14800000000000013</c:v>
                </c:pt>
                <c:pt idx="96">
                  <c:v>0.17700000000000005</c:v>
                </c:pt>
                <c:pt idx="97">
                  <c:v>0.13899999999999979</c:v>
                </c:pt>
                <c:pt idx="98">
                  <c:v>0.18599999999999994</c:v>
                </c:pt>
                <c:pt idx="99">
                  <c:v>0.15700000000000003</c:v>
                </c:pt>
                <c:pt idx="100">
                  <c:v>0.16899999999999959</c:v>
                </c:pt>
                <c:pt idx="101">
                  <c:v>0.15799999999999992</c:v>
                </c:pt>
                <c:pt idx="102">
                  <c:v>0.14800000000000013</c:v>
                </c:pt>
                <c:pt idx="103">
                  <c:v>0.14800000000000013</c:v>
                </c:pt>
                <c:pt idx="104">
                  <c:v>0.1339999999999999</c:v>
                </c:pt>
                <c:pt idx="105">
                  <c:v>0.125</c:v>
                </c:pt>
                <c:pt idx="106">
                  <c:v>0.12699999999999978</c:v>
                </c:pt>
                <c:pt idx="107">
                  <c:v>0.11499999999999977</c:v>
                </c:pt>
                <c:pt idx="108">
                  <c:v>0.10999999999999988</c:v>
                </c:pt>
                <c:pt idx="109">
                  <c:v>0.13499999999999979</c:v>
                </c:pt>
                <c:pt idx="110">
                  <c:v>0.14000000000000012</c:v>
                </c:pt>
                <c:pt idx="111">
                  <c:v>0.1379999999999999</c:v>
                </c:pt>
                <c:pt idx="112">
                  <c:v>0.13199999999999967</c:v>
                </c:pt>
                <c:pt idx="113">
                  <c:v>0.13700000000000001</c:v>
                </c:pt>
                <c:pt idx="114">
                  <c:v>0.18599999999999994</c:v>
                </c:pt>
                <c:pt idx="115">
                  <c:v>0.17300000000000004</c:v>
                </c:pt>
                <c:pt idx="116">
                  <c:v>0.16699999999999982</c:v>
                </c:pt>
                <c:pt idx="117">
                  <c:v>0.16199999999999992</c:v>
                </c:pt>
                <c:pt idx="121">
                  <c:v>0.19300000000000006</c:v>
                </c:pt>
                <c:pt idx="122">
                  <c:v>0.30600000000000005</c:v>
                </c:pt>
                <c:pt idx="123">
                  <c:v>0.35799999999999965</c:v>
                </c:pt>
                <c:pt idx="124">
                  <c:v>0.30000000000000027</c:v>
                </c:pt>
                <c:pt idx="125">
                  <c:v>0.10899999999999999</c:v>
                </c:pt>
                <c:pt idx="126">
                  <c:v>0.17000000000000037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42656"/>
        <c:axId val="86743232"/>
      </c:scatterChart>
      <c:valAx>
        <c:axId val="86741504"/>
        <c:scaling>
          <c:orientation val="minMax"/>
          <c:max val="40050"/>
          <c:min val="36161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42080"/>
        <c:crosses val="autoZero"/>
        <c:crossBetween val="midCat"/>
        <c:majorUnit val="365"/>
        <c:minorUnit val="30.4"/>
      </c:valAx>
      <c:valAx>
        <c:axId val="86742080"/>
        <c:scaling>
          <c:orientation val="minMax"/>
          <c:max val="424.5"/>
          <c:min val="423.2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Elevation, meters</a:t>
                </a:r>
              </a:p>
            </c:rich>
          </c:tx>
          <c:layout>
            <c:manualLayout>
              <c:xMode val="edge"/>
              <c:yMode val="edge"/>
              <c:x val="1.1820344886795692E-2"/>
              <c:y val="0.28474658977486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41504"/>
        <c:crosses val="autoZero"/>
        <c:crossBetween val="midCat"/>
      </c:valAx>
      <c:valAx>
        <c:axId val="86742656"/>
        <c:scaling>
          <c:orientation val="minMax"/>
        </c:scaling>
        <c:delete val="1"/>
        <c:axPos val="b"/>
        <c:numFmt formatCode="mm/dd/yy" sourceLinked="1"/>
        <c:majorTickMark val="out"/>
        <c:minorTickMark val="none"/>
        <c:tickLblPos val="nextTo"/>
        <c:crossAx val="86743232"/>
        <c:crosses val="autoZero"/>
        <c:crossBetween val="midCat"/>
      </c:valAx>
      <c:valAx>
        <c:axId val="86743232"/>
        <c:scaling>
          <c:orientation val="minMax"/>
          <c:min val="-1.5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Oil thickness (m)</a:t>
                </a:r>
              </a:p>
            </c:rich>
          </c:tx>
          <c:layout>
            <c:manualLayout>
              <c:xMode val="edge"/>
              <c:yMode val="edge"/>
              <c:x val="0.92908038364363332"/>
              <c:y val="0.28813611326753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42656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915</a:t>
            </a:r>
            <a:r>
              <a:rPr lang="en-US" baseline="0"/>
              <a:t> Water Elevation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6921908478599"/>
          <c:y val="0.20651562726438336"/>
          <c:w val="0.79575047085262762"/>
          <c:h val="0.5067809284575624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levels'!$B$483:$B$781</c:f>
              <c:numCache>
                <c:formatCode>mm/dd/yy</c:formatCode>
                <c:ptCount val="299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30880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30972</c:v>
                </c:pt>
                <c:pt idx="30">
                  <c:v>30986</c:v>
                </c:pt>
                <c:pt idx="31">
                  <c:v>30993</c:v>
                </c:pt>
                <c:pt idx="32">
                  <c:v>31002</c:v>
                </c:pt>
                <c:pt idx="33">
                  <c:v>31007</c:v>
                </c:pt>
                <c:pt idx="34">
                  <c:v>31016</c:v>
                </c:pt>
                <c:pt idx="35">
                  <c:v>31021</c:v>
                </c:pt>
                <c:pt idx="36">
                  <c:v>31029</c:v>
                </c:pt>
                <c:pt idx="37">
                  <c:v>31039</c:v>
                </c:pt>
                <c:pt idx="38">
                  <c:v>31044</c:v>
                </c:pt>
                <c:pt idx="39">
                  <c:v>31046</c:v>
                </c:pt>
                <c:pt idx="40">
                  <c:v>31053</c:v>
                </c:pt>
                <c:pt idx="41">
                  <c:v>31060</c:v>
                </c:pt>
                <c:pt idx="42">
                  <c:v>31076</c:v>
                </c:pt>
                <c:pt idx="43">
                  <c:v>31081</c:v>
                </c:pt>
                <c:pt idx="44">
                  <c:v>31088</c:v>
                </c:pt>
                <c:pt idx="45">
                  <c:v>31095</c:v>
                </c:pt>
                <c:pt idx="46">
                  <c:v>31102</c:v>
                </c:pt>
                <c:pt idx="47">
                  <c:v>31109</c:v>
                </c:pt>
                <c:pt idx="48">
                  <c:v>31116</c:v>
                </c:pt>
                <c:pt idx="49">
                  <c:v>31123</c:v>
                </c:pt>
                <c:pt idx="50">
                  <c:v>31130</c:v>
                </c:pt>
                <c:pt idx="51">
                  <c:v>31137</c:v>
                </c:pt>
                <c:pt idx="52">
                  <c:v>31144</c:v>
                </c:pt>
                <c:pt idx="53">
                  <c:v>31151</c:v>
                </c:pt>
                <c:pt idx="54">
                  <c:v>31158</c:v>
                </c:pt>
                <c:pt idx="55">
                  <c:v>31165</c:v>
                </c:pt>
                <c:pt idx="56">
                  <c:v>31172</c:v>
                </c:pt>
                <c:pt idx="57">
                  <c:v>31179</c:v>
                </c:pt>
                <c:pt idx="58">
                  <c:v>31186</c:v>
                </c:pt>
                <c:pt idx="59">
                  <c:v>31193</c:v>
                </c:pt>
                <c:pt idx="60">
                  <c:v>31200</c:v>
                </c:pt>
                <c:pt idx="61">
                  <c:v>31207</c:v>
                </c:pt>
                <c:pt idx="62">
                  <c:v>31214</c:v>
                </c:pt>
                <c:pt idx="63">
                  <c:v>31228</c:v>
                </c:pt>
                <c:pt idx="64">
                  <c:v>31235</c:v>
                </c:pt>
                <c:pt idx="65">
                  <c:v>31242</c:v>
                </c:pt>
                <c:pt idx="66">
                  <c:v>31249</c:v>
                </c:pt>
                <c:pt idx="67">
                  <c:v>31256</c:v>
                </c:pt>
                <c:pt idx="68">
                  <c:v>31263</c:v>
                </c:pt>
                <c:pt idx="69">
                  <c:v>31270</c:v>
                </c:pt>
                <c:pt idx="70">
                  <c:v>31272</c:v>
                </c:pt>
                <c:pt idx="71">
                  <c:v>31277</c:v>
                </c:pt>
                <c:pt idx="72">
                  <c:v>31284</c:v>
                </c:pt>
                <c:pt idx="73">
                  <c:v>31291</c:v>
                </c:pt>
                <c:pt idx="74">
                  <c:v>31298</c:v>
                </c:pt>
                <c:pt idx="75">
                  <c:v>31305</c:v>
                </c:pt>
                <c:pt idx="76">
                  <c:v>31312</c:v>
                </c:pt>
                <c:pt idx="77">
                  <c:v>31317</c:v>
                </c:pt>
                <c:pt idx="78">
                  <c:v>31326</c:v>
                </c:pt>
                <c:pt idx="79">
                  <c:v>31333</c:v>
                </c:pt>
                <c:pt idx="80">
                  <c:v>31340</c:v>
                </c:pt>
                <c:pt idx="81">
                  <c:v>31347</c:v>
                </c:pt>
                <c:pt idx="82">
                  <c:v>31437</c:v>
                </c:pt>
                <c:pt idx="83">
                  <c:v>31445</c:v>
                </c:pt>
                <c:pt idx="84">
                  <c:v>31451</c:v>
                </c:pt>
                <c:pt idx="85">
                  <c:v>31458</c:v>
                </c:pt>
                <c:pt idx="86">
                  <c:v>31465</c:v>
                </c:pt>
                <c:pt idx="87">
                  <c:v>31473</c:v>
                </c:pt>
                <c:pt idx="88">
                  <c:v>31480</c:v>
                </c:pt>
                <c:pt idx="89">
                  <c:v>31487</c:v>
                </c:pt>
                <c:pt idx="90">
                  <c:v>31493</c:v>
                </c:pt>
                <c:pt idx="91">
                  <c:v>31500</c:v>
                </c:pt>
                <c:pt idx="92">
                  <c:v>31507</c:v>
                </c:pt>
                <c:pt idx="93">
                  <c:v>31515</c:v>
                </c:pt>
                <c:pt idx="94">
                  <c:v>31522</c:v>
                </c:pt>
                <c:pt idx="95">
                  <c:v>31529</c:v>
                </c:pt>
                <c:pt idx="96">
                  <c:v>31537</c:v>
                </c:pt>
                <c:pt idx="97">
                  <c:v>31543</c:v>
                </c:pt>
                <c:pt idx="98">
                  <c:v>31551</c:v>
                </c:pt>
                <c:pt idx="99">
                  <c:v>31578</c:v>
                </c:pt>
                <c:pt idx="100">
                  <c:v>31592</c:v>
                </c:pt>
                <c:pt idx="101">
                  <c:v>31602</c:v>
                </c:pt>
                <c:pt idx="102">
                  <c:v>31606</c:v>
                </c:pt>
                <c:pt idx="103">
                  <c:v>31614</c:v>
                </c:pt>
                <c:pt idx="104">
                  <c:v>31719</c:v>
                </c:pt>
                <c:pt idx="105">
                  <c:v>31760</c:v>
                </c:pt>
                <c:pt idx="106">
                  <c:v>31780</c:v>
                </c:pt>
                <c:pt idx="107">
                  <c:v>31788</c:v>
                </c:pt>
                <c:pt idx="108">
                  <c:v>32808</c:v>
                </c:pt>
                <c:pt idx="109">
                  <c:v>33308</c:v>
                </c:pt>
                <c:pt idx="110">
                  <c:v>33679</c:v>
                </c:pt>
                <c:pt idx="111">
                  <c:v>33771</c:v>
                </c:pt>
                <c:pt idx="112">
                  <c:v>34010</c:v>
                </c:pt>
                <c:pt idx="113">
                  <c:v>34033</c:v>
                </c:pt>
                <c:pt idx="114">
                  <c:v>34044</c:v>
                </c:pt>
                <c:pt idx="115">
                  <c:v>34058</c:v>
                </c:pt>
                <c:pt idx="116">
                  <c:v>34065</c:v>
                </c:pt>
                <c:pt idx="117">
                  <c:v>34075</c:v>
                </c:pt>
                <c:pt idx="118">
                  <c:v>34100</c:v>
                </c:pt>
                <c:pt idx="119">
                  <c:v>34310</c:v>
                </c:pt>
                <c:pt idx="120">
                  <c:v>34341</c:v>
                </c:pt>
                <c:pt idx="121">
                  <c:v>34366</c:v>
                </c:pt>
                <c:pt idx="122">
                  <c:v>34402</c:v>
                </c:pt>
                <c:pt idx="123">
                  <c:v>34438</c:v>
                </c:pt>
                <c:pt idx="124">
                  <c:v>34488</c:v>
                </c:pt>
                <c:pt idx="125">
                  <c:v>34522</c:v>
                </c:pt>
                <c:pt idx="126">
                  <c:v>34561</c:v>
                </c:pt>
                <c:pt idx="127">
                  <c:v>34589</c:v>
                </c:pt>
                <c:pt idx="128">
                  <c:v>34611</c:v>
                </c:pt>
                <c:pt idx="129">
                  <c:v>34648</c:v>
                </c:pt>
                <c:pt idx="130">
                  <c:v>34676</c:v>
                </c:pt>
                <c:pt idx="131">
                  <c:v>34702</c:v>
                </c:pt>
                <c:pt idx="132">
                  <c:v>34775</c:v>
                </c:pt>
                <c:pt idx="133">
                  <c:v>34817</c:v>
                </c:pt>
                <c:pt idx="134">
                  <c:v>34859</c:v>
                </c:pt>
                <c:pt idx="135">
                  <c:v>35025</c:v>
                </c:pt>
                <c:pt idx="136">
                  <c:v>35101</c:v>
                </c:pt>
                <c:pt idx="137">
                  <c:v>35143</c:v>
                </c:pt>
                <c:pt idx="138">
                  <c:v>35184</c:v>
                </c:pt>
                <c:pt idx="139">
                  <c:v>35213</c:v>
                </c:pt>
                <c:pt idx="140">
                  <c:v>35240</c:v>
                </c:pt>
                <c:pt idx="141">
                  <c:v>35286</c:v>
                </c:pt>
                <c:pt idx="142">
                  <c:v>35311</c:v>
                </c:pt>
                <c:pt idx="143">
                  <c:v>35325</c:v>
                </c:pt>
                <c:pt idx="144">
                  <c:v>35359</c:v>
                </c:pt>
                <c:pt idx="145">
                  <c:v>35419</c:v>
                </c:pt>
                <c:pt idx="146">
                  <c:v>35487</c:v>
                </c:pt>
                <c:pt idx="147">
                  <c:v>35551</c:v>
                </c:pt>
                <c:pt idx="148">
                  <c:v>35586</c:v>
                </c:pt>
                <c:pt idx="149">
                  <c:v>35625</c:v>
                </c:pt>
                <c:pt idx="150">
                  <c:v>35693</c:v>
                </c:pt>
                <c:pt idx="151">
                  <c:v>35731</c:v>
                </c:pt>
                <c:pt idx="152">
                  <c:v>35754</c:v>
                </c:pt>
                <c:pt idx="153">
                  <c:v>35776</c:v>
                </c:pt>
                <c:pt idx="154">
                  <c:v>35817</c:v>
                </c:pt>
                <c:pt idx="155">
                  <c:v>35845</c:v>
                </c:pt>
                <c:pt idx="156">
                  <c:v>35871</c:v>
                </c:pt>
                <c:pt idx="157">
                  <c:v>35900</c:v>
                </c:pt>
                <c:pt idx="158">
                  <c:v>35956</c:v>
                </c:pt>
                <c:pt idx="159">
                  <c:v>36001</c:v>
                </c:pt>
                <c:pt idx="160">
                  <c:v>36060</c:v>
                </c:pt>
                <c:pt idx="161">
                  <c:v>36082</c:v>
                </c:pt>
                <c:pt idx="162">
                  <c:v>36160</c:v>
                </c:pt>
                <c:pt idx="163">
                  <c:v>36185</c:v>
                </c:pt>
                <c:pt idx="164">
                  <c:v>36216</c:v>
                </c:pt>
                <c:pt idx="165">
                  <c:v>36235</c:v>
                </c:pt>
                <c:pt idx="166">
                  <c:v>36277</c:v>
                </c:pt>
                <c:pt idx="167">
                  <c:v>36299</c:v>
                </c:pt>
                <c:pt idx="168">
                  <c:v>36328</c:v>
                </c:pt>
                <c:pt idx="169">
                  <c:v>36371</c:v>
                </c:pt>
                <c:pt idx="170">
                  <c:v>36399</c:v>
                </c:pt>
                <c:pt idx="171">
                  <c:v>36458</c:v>
                </c:pt>
                <c:pt idx="172">
                  <c:v>36486</c:v>
                </c:pt>
                <c:pt idx="173">
                  <c:v>36521</c:v>
                </c:pt>
                <c:pt idx="174">
                  <c:v>36553</c:v>
                </c:pt>
                <c:pt idx="175">
                  <c:v>36587</c:v>
                </c:pt>
                <c:pt idx="176">
                  <c:v>36612</c:v>
                </c:pt>
                <c:pt idx="177">
                  <c:v>36640</c:v>
                </c:pt>
                <c:pt idx="178">
                  <c:v>36669</c:v>
                </c:pt>
                <c:pt idx="179">
                  <c:v>36706</c:v>
                </c:pt>
                <c:pt idx="180">
                  <c:v>36732</c:v>
                </c:pt>
                <c:pt idx="181">
                  <c:v>36760</c:v>
                </c:pt>
                <c:pt idx="182">
                  <c:v>36787</c:v>
                </c:pt>
                <c:pt idx="183">
                  <c:v>36822</c:v>
                </c:pt>
                <c:pt idx="184">
                  <c:v>36859</c:v>
                </c:pt>
                <c:pt idx="185">
                  <c:v>36888</c:v>
                </c:pt>
                <c:pt idx="186">
                  <c:v>36914</c:v>
                </c:pt>
                <c:pt idx="187">
                  <c:v>36941</c:v>
                </c:pt>
                <c:pt idx="188">
                  <c:v>36965</c:v>
                </c:pt>
                <c:pt idx="189">
                  <c:v>37011</c:v>
                </c:pt>
                <c:pt idx="190">
                  <c:v>37041</c:v>
                </c:pt>
                <c:pt idx="191">
                  <c:v>37063</c:v>
                </c:pt>
                <c:pt idx="192">
                  <c:v>37102</c:v>
                </c:pt>
                <c:pt idx="193">
                  <c:v>37130</c:v>
                </c:pt>
                <c:pt idx="194">
                  <c:v>37159</c:v>
                </c:pt>
                <c:pt idx="195">
                  <c:v>37193</c:v>
                </c:pt>
                <c:pt idx="196">
                  <c:v>37223</c:v>
                </c:pt>
                <c:pt idx="197">
                  <c:v>37244</c:v>
                </c:pt>
                <c:pt idx="198">
                  <c:v>37281</c:v>
                </c:pt>
                <c:pt idx="199">
                  <c:v>37314</c:v>
                </c:pt>
                <c:pt idx="200">
                  <c:v>37337</c:v>
                </c:pt>
                <c:pt idx="201">
                  <c:v>37375</c:v>
                </c:pt>
                <c:pt idx="202">
                  <c:v>37398</c:v>
                </c:pt>
                <c:pt idx="203">
                  <c:v>37433</c:v>
                </c:pt>
                <c:pt idx="204">
                  <c:v>37469</c:v>
                </c:pt>
                <c:pt idx="205">
                  <c:v>37494</c:v>
                </c:pt>
                <c:pt idx="206">
                  <c:v>37524</c:v>
                </c:pt>
                <c:pt idx="207">
                  <c:v>37546</c:v>
                </c:pt>
                <c:pt idx="208">
                  <c:v>37581</c:v>
                </c:pt>
                <c:pt idx="209">
                  <c:v>37610</c:v>
                </c:pt>
                <c:pt idx="210">
                  <c:v>37651</c:v>
                </c:pt>
                <c:pt idx="211">
                  <c:v>37679</c:v>
                </c:pt>
                <c:pt idx="212">
                  <c:v>37706</c:v>
                </c:pt>
                <c:pt idx="213">
                  <c:v>37739</c:v>
                </c:pt>
                <c:pt idx="214">
                  <c:v>37761</c:v>
                </c:pt>
                <c:pt idx="215">
                  <c:v>37802</c:v>
                </c:pt>
                <c:pt idx="216">
                  <c:v>37831</c:v>
                </c:pt>
                <c:pt idx="217">
                  <c:v>37860</c:v>
                </c:pt>
                <c:pt idx="218">
                  <c:v>37888</c:v>
                </c:pt>
                <c:pt idx="219">
                  <c:v>37924</c:v>
                </c:pt>
                <c:pt idx="220">
                  <c:v>37951</c:v>
                </c:pt>
                <c:pt idx="221">
                  <c:v>37978</c:v>
                </c:pt>
                <c:pt idx="222">
                  <c:v>38008</c:v>
                </c:pt>
                <c:pt idx="223">
                  <c:v>38047</c:v>
                </c:pt>
                <c:pt idx="224">
                  <c:v>38079</c:v>
                </c:pt>
                <c:pt idx="225">
                  <c:v>38105</c:v>
                </c:pt>
                <c:pt idx="226">
                  <c:v>38131</c:v>
                </c:pt>
                <c:pt idx="227">
                  <c:v>38162</c:v>
                </c:pt>
                <c:pt idx="228">
                  <c:v>38191</c:v>
                </c:pt>
                <c:pt idx="229">
                  <c:v>38216</c:v>
                </c:pt>
                <c:pt idx="230">
                  <c:v>38250</c:v>
                </c:pt>
                <c:pt idx="231">
                  <c:v>38292</c:v>
                </c:pt>
                <c:pt idx="232">
                  <c:v>38320</c:v>
                </c:pt>
                <c:pt idx="233">
                  <c:v>38341</c:v>
                </c:pt>
                <c:pt idx="234">
                  <c:v>38377</c:v>
                </c:pt>
                <c:pt idx="235">
                  <c:v>38413</c:v>
                </c:pt>
                <c:pt idx="236">
                  <c:v>38440</c:v>
                </c:pt>
                <c:pt idx="237">
                  <c:v>38467</c:v>
                </c:pt>
                <c:pt idx="238">
                  <c:v>38496</c:v>
                </c:pt>
                <c:pt idx="239">
                  <c:v>38526</c:v>
                </c:pt>
                <c:pt idx="240">
                  <c:v>38558</c:v>
                </c:pt>
                <c:pt idx="241">
                  <c:v>38586</c:v>
                </c:pt>
                <c:pt idx="242">
                  <c:v>38618</c:v>
                </c:pt>
                <c:pt idx="243">
                  <c:v>38649</c:v>
                </c:pt>
                <c:pt idx="244">
                  <c:v>38677</c:v>
                </c:pt>
                <c:pt idx="245">
                  <c:v>38707</c:v>
                </c:pt>
                <c:pt idx="246">
                  <c:v>38743</c:v>
                </c:pt>
                <c:pt idx="247">
                  <c:v>38776</c:v>
                </c:pt>
                <c:pt idx="248">
                  <c:v>38803</c:v>
                </c:pt>
                <c:pt idx="249">
                  <c:v>38835</c:v>
                </c:pt>
                <c:pt idx="250">
                  <c:v>38856</c:v>
                </c:pt>
                <c:pt idx="251">
                  <c:v>38895</c:v>
                </c:pt>
                <c:pt idx="252">
                  <c:v>38925</c:v>
                </c:pt>
                <c:pt idx="253">
                  <c:v>38958</c:v>
                </c:pt>
                <c:pt idx="254">
                  <c:v>38986</c:v>
                </c:pt>
                <c:pt idx="255">
                  <c:v>39014</c:v>
                </c:pt>
                <c:pt idx="256">
                  <c:v>39050</c:v>
                </c:pt>
                <c:pt idx="257">
                  <c:v>39077</c:v>
                </c:pt>
                <c:pt idx="258">
                  <c:v>39114</c:v>
                </c:pt>
                <c:pt idx="259">
                  <c:v>39136</c:v>
                </c:pt>
                <c:pt idx="260">
                  <c:v>39167</c:v>
                </c:pt>
                <c:pt idx="261">
                  <c:v>39198</c:v>
                </c:pt>
                <c:pt idx="262">
                  <c:v>39220</c:v>
                </c:pt>
                <c:pt idx="263">
                  <c:v>39258</c:v>
                </c:pt>
                <c:pt idx="264">
                  <c:v>39317</c:v>
                </c:pt>
                <c:pt idx="265">
                  <c:v>39356</c:v>
                </c:pt>
                <c:pt idx="266">
                  <c:v>39373</c:v>
                </c:pt>
                <c:pt idx="267">
                  <c:v>39413</c:v>
                </c:pt>
                <c:pt idx="268">
                  <c:v>39443</c:v>
                </c:pt>
                <c:pt idx="269">
                  <c:v>39472</c:v>
                </c:pt>
                <c:pt idx="270">
                  <c:v>39507</c:v>
                </c:pt>
                <c:pt idx="271">
                  <c:v>39536</c:v>
                </c:pt>
                <c:pt idx="272">
                  <c:v>39563</c:v>
                </c:pt>
                <c:pt idx="273">
                  <c:v>39580</c:v>
                </c:pt>
                <c:pt idx="274">
                  <c:v>39674</c:v>
                </c:pt>
                <c:pt idx="275">
                  <c:v>39725</c:v>
                </c:pt>
                <c:pt idx="276">
                  <c:v>39767</c:v>
                </c:pt>
                <c:pt idx="277">
                  <c:v>39795</c:v>
                </c:pt>
                <c:pt idx="278">
                  <c:v>39833</c:v>
                </c:pt>
                <c:pt idx="279">
                  <c:v>39866</c:v>
                </c:pt>
                <c:pt idx="280">
                  <c:v>39898</c:v>
                </c:pt>
                <c:pt idx="281">
                  <c:v>39928</c:v>
                </c:pt>
                <c:pt idx="282">
                  <c:v>39966</c:v>
                </c:pt>
                <c:pt idx="283">
                  <c:v>40004</c:v>
                </c:pt>
                <c:pt idx="284">
                  <c:v>40045</c:v>
                </c:pt>
                <c:pt idx="285">
                  <c:v>40074</c:v>
                </c:pt>
                <c:pt idx="286">
                  <c:v>40102</c:v>
                </c:pt>
                <c:pt idx="287">
                  <c:v>40128</c:v>
                </c:pt>
                <c:pt idx="288">
                  <c:v>40162</c:v>
                </c:pt>
                <c:pt idx="289">
                  <c:v>40191</c:v>
                </c:pt>
                <c:pt idx="290">
                  <c:v>40221</c:v>
                </c:pt>
                <c:pt idx="291">
                  <c:v>40247</c:v>
                </c:pt>
                <c:pt idx="292">
                  <c:v>40274</c:v>
                </c:pt>
                <c:pt idx="293">
                  <c:v>40302</c:v>
                </c:pt>
                <c:pt idx="294">
                  <c:v>40331</c:v>
                </c:pt>
                <c:pt idx="295">
                  <c:v>40384</c:v>
                </c:pt>
                <c:pt idx="296">
                  <c:v>40417</c:v>
                </c:pt>
                <c:pt idx="297">
                  <c:v>40441</c:v>
                </c:pt>
                <c:pt idx="298">
                  <c:v>40486</c:v>
                </c:pt>
              </c:numCache>
            </c:numRef>
          </c:cat>
          <c:val>
            <c:numRef>
              <c:f>'"900" wells'' water levels'!$L$483:$L$781</c:f>
              <c:numCache>
                <c:formatCode>General</c:formatCode>
                <c:ptCount val="299"/>
                <c:pt idx="0">
                  <c:v>423.44600000000003</c:v>
                </c:pt>
                <c:pt idx="1">
                  <c:v>423.44600000000003</c:v>
                </c:pt>
                <c:pt idx="2">
                  <c:v>423.44600000000003</c:v>
                </c:pt>
                <c:pt idx="3">
                  <c:v>423.44900000000001</c:v>
                </c:pt>
                <c:pt idx="4">
                  <c:v>423.46</c:v>
                </c:pt>
                <c:pt idx="5">
                  <c:v>423.53500000000003</c:v>
                </c:pt>
                <c:pt idx="6">
                  <c:v>423.53500000000003</c:v>
                </c:pt>
                <c:pt idx="7">
                  <c:v>423.49200000000002</c:v>
                </c:pt>
                <c:pt idx="8">
                  <c:v>423.48899999999998</c:v>
                </c:pt>
                <c:pt idx="9">
                  <c:v>423.39699999999999</c:v>
                </c:pt>
                <c:pt idx="10">
                  <c:v>423.41</c:v>
                </c:pt>
                <c:pt idx="11">
                  <c:v>423.44</c:v>
                </c:pt>
                <c:pt idx="12">
                  <c:v>423.45800000000003</c:v>
                </c:pt>
                <c:pt idx="13">
                  <c:v>423.45800000000003</c:v>
                </c:pt>
                <c:pt idx="14">
                  <c:v>423.46100000000001</c:v>
                </c:pt>
                <c:pt idx="15">
                  <c:v>423.54399999999998</c:v>
                </c:pt>
                <c:pt idx="16">
                  <c:v>423.62299999999999</c:v>
                </c:pt>
                <c:pt idx="17">
                  <c:v>423.62900000000002</c:v>
                </c:pt>
                <c:pt idx="18">
                  <c:v>423.61700000000002</c:v>
                </c:pt>
                <c:pt idx="19">
                  <c:v>423.56799999999998</c:v>
                </c:pt>
                <c:pt idx="20">
                  <c:v>423.57100000000003</c:v>
                </c:pt>
                <c:pt idx="21">
                  <c:v>423.53800000000001</c:v>
                </c:pt>
                <c:pt idx="22">
                  <c:v>423.51</c:v>
                </c:pt>
                <c:pt idx="23">
                  <c:v>423.495</c:v>
                </c:pt>
                <c:pt idx="24">
                  <c:v>423.46699999999998</c:v>
                </c:pt>
                <c:pt idx="25">
                  <c:v>423.45800000000003</c:v>
                </c:pt>
                <c:pt idx="26">
                  <c:v>423.45800000000003</c:v>
                </c:pt>
                <c:pt idx="27">
                  <c:v>423.44</c:v>
                </c:pt>
                <c:pt idx="28">
                  <c:v>423.43099999999998</c:v>
                </c:pt>
                <c:pt idx="29">
                  <c:v>423.42200000000003</c:v>
                </c:pt>
                <c:pt idx="30">
                  <c:v>423.51900000000001</c:v>
                </c:pt>
                <c:pt idx="31">
                  <c:v>423.52499999999998</c:v>
                </c:pt>
                <c:pt idx="32">
                  <c:v>423.51900000000001</c:v>
                </c:pt>
                <c:pt idx="33">
                  <c:v>423.51</c:v>
                </c:pt>
                <c:pt idx="34">
                  <c:v>423.50700000000001</c:v>
                </c:pt>
                <c:pt idx="35">
                  <c:v>423.49200000000002</c:v>
                </c:pt>
                <c:pt idx="36">
                  <c:v>423.50400000000002</c:v>
                </c:pt>
                <c:pt idx="37">
                  <c:v>423.48599999999999</c:v>
                </c:pt>
                <c:pt idx="38">
                  <c:v>423.452</c:v>
                </c:pt>
                <c:pt idx="39">
                  <c:v>423.47399999999999</c:v>
                </c:pt>
                <c:pt idx="40">
                  <c:v>423.44600000000003</c:v>
                </c:pt>
                <c:pt idx="41">
                  <c:v>423.43400000000003</c:v>
                </c:pt>
                <c:pt idx="42">
                  <c:v>423.40300000000002</c:v>
                </c:pt>
                <c:pt idx="43">
                  <c:v>423.40600000000001</c:v>
                </c:pt>
                <c:pt idx="44">
                  <c:v>423.40600000000001</c:v>
                </c:pt>
                <c:pt idx="45">
                  <c:v>423.38499999999999</c:v>
                </c:pt>
                <c:pt idx="46">
                  <c:v>423.36399999999998</c:v>
                </c:pt>
                <c:pt idx="47">
                  <c:v>423.358</c:v>
                </c:pt>
                <c:pt idx="48">
                  <c:v>423.35500000000002</c:v>
                </c:pt>
                <c:pt idx="49">
                  <c:v>423.33600000000001</c:v>
                </c:pt>
                <c:pt idx="50">
                  <c:v>423.38200000000001</c:v>
                </c:pt>
                <c:pt idx="51">
                  <c:v>423.38799999999998</c:v>
                </c:pt>
                <c:pt idx="52">
                  <c:v>423.40300000000002</c:v>
                </c:pt>
                <c:pt idx="53">
                  <c:v>423.40300000000002</c:v>
                </c:pt>
                <c:pt idx="54">
                  <c:v>423.4</c:v>
                </c:pt>
                <c:pt idx="55">
                  <c:v>423.44900000000001</c:v>
                </c:pt>
                <c:pt idx="56">
                  <c:v>423.49799999999999</c:v>
                </c:pt>
                <c:pt idx="57">
                  <c:v>423.56799999999998</c:v>
                </c:pt>
                <c:pt idx="58">
                  <c:v>423.58300000000003</c:v>
                </c:pt>
                <c:pt idx="59">
                  <c:v>423.60500000000002</c:v>
                </c:pt>
                <c:pt idx="60">
                  <c:v>423.62900000000002</c:v>
                </c:pt>
                <c:pt idx="61">
                  <c:v>423.62599999999998</c:v>
                </c:pt>
                <c:pt idx="62">
                  <c:v>423.62</c:v>
                </c:pt>
                <c:pt idx="63">
                  <c:v>423.61700000000002</c:v>
                </c:pt>
                <c:pt idx="64">
                  <c:v>423.61700000000002</c:v>
                </c:pt>
                <c:pt idx="65">
                  <c:v>423.61399999999998</c:v>
                </c:pt>
                <c:pt idx="66">
                  <c:v>423.61700000000002</c:v>
                </c:pt>
                <c:pt idx="67">
                  <c:v>423.61700000000002</c:v>
                </c:pt>
                <c:pt idx="68">
                  <c:v>423.60500000000002</c:v>
                </c:pt>
                <c:pt idx="69">
                  <c:v>423.60500000000002</c:v>
                </c:pt>
                <c:pt idx="70">
                  <c:v>423.61099999999999</c:v>
                </c:pt>
                <c:pt idx="71">
                  <c:v>423.59199999999998</c:v>
                </c:pt>
                <c:pt idx="72">
                  <c:v>423.577</c:v>
                </c:pt>
                <c:pt idx="73">
                  <c:v>423.577</c:v>
                </c:pt>
                <c:pt idx="74">
                  <c:v>423.565</c:v>
                </c:pt>
                <c:pt idx="75">
                  <c:v>423.56799999999998</c:v>
                </c:pt>
                <c:pt idx="76">
                  <c:v>423.565</c:v>
                </c:pt>
                <c:pt idx="77">
                  <c:v>423.55</c:v>
                </c:pt>
                <c:pt idx="78">
                  <c:v>423.54700000000003</c:v>
                </c:pt>
                <c:pt idx="79">
                  <c:v>423.53500000000003</c:v>
                </c:pt>
                <c:pt idx="80">
                  <c:v>423.53500000000003</c:v>
                </c:pt>
                <c:pt idx="81">
                  <c:v>423.52800000000002</c:v>
                </c:pt>
                <c:pt idx="82">
                  <c:v>423.50700000000001</c:v>
                </c:pt>
                <c:pt idx="83">
                  <c:v>423.495</c:v>
                </c:pt>
                <c:pt idx="84">
                  <c:v>423.495</c:v>
                </c:pt>
                <c:pt idx="85">
                  <c:v>423.49200000000002</c:v>
                </c:pt>
                <c:pt idx="86">
                  <c:v>423.49200000000002</c:v>
                </c:pt>
                <c:pt idx="87">
                  <c:v>423.48</c:v>
                </c:pt>
                <c:pt idx="88">
                  <c:v>423.47399999999999</c:v>
                </c:pt>
                <c:pt idx="89">
                  <c:v>423.464</c:v>
                </c:pt>
                <c:pt idx="90">
                  <c:v>423.464</c:v>
                </c:pt>
                <c:pt idx="91">
                  <c:v>423.52199999999999</c:v>
                </c:pt>
                <c:pt idx="92">
                  <c:v>423.53500000000003</c:v>
                </c:pt>
                <c:pt idx="93">
                  <c:v>423.52800000000002</c:v>
                </c:pt>
                <c:pt idx="94">
                  <c:v>423.565</c:v>
                </c:pt>
                <c:pt idx="95">
                  <c:v>423.58300000000003</c:v>
                </c:pt>
                <c:pt idx="96">
                  <c:v>423.61399999999998</c:v>
                </c:pt>
                <c:pt idx="97">
                  <c:v>423.63200000000001</c:v>
                </c:pt>
                <c:pt idx="98">
                  <c:v>423.65300000000002</c:v>
                </c:pt>
                <c:pt idx="99">
                  <c:v>423.61099999999999</c:v>
                </c:pt>
                <c:pt idx="100">
                  <c:v>423.61700000000002</c:v>
                </c:pt>
                <c:pt idx="101">
                  <c:v>423.60199999999998</c:v>
                </c:pt>
                <c:pt idx="102">
                  <c:v>423.58300000000003</c:v>
                </c:pt>
                <c:pt idx="103">
                  <c:v>423.577</c:v>
                </c:pt>
                <c:pt idx="104">
                  <c:v>423.50700000000001</c:v>
                </c:pt>
                <c:pt idx="105">
                  <c:v>423.50400000000002</c:v>
                </c:pt>
                <c:pt idx="106">
                  <c:v>423.44299999999998</c:v>
                </c:pt>
                <c:pt idx="107">
                  <c:v>423.43700000000001</c:v>
                </c:pt>
                <c:pt idx="108">
                  <c:v>423.37799999999999</c:v>
                </c:pt>
                <c:pt idx="109">
                  <c:v>423.18799999999999</c:v>
                </c:pt>
                <c:pt idx="110">
                  <c:v>423.3</c:v>
                </c:pt>
                <c:pt idx="111">
                  <c:v>423.35</c:v>
                </c:pt>
                <c:pt idx="112">
                  <c:v>423.4</c:v>
                </c:pt>
                <c:pt idx="113">
                  <c:v>423.38</c:v>
                </c:pt>
                <c:pt idx="114">
                  <c:v>423.37</c:v>
                </c:pt>
                <c:pt idx="115">
                  <c:v>423.39</c:v>
                </c:pt>
                <c:pt idx="116">
                  <c:v>423.41</c:v>
                </c:pt>
                <c:pt idx="117">
                  <c:v>423.44</c:v>
                </c:pt>
                <c:pt idx="118">
                  <c:v>423.49</c:v>
                </c:pt>
                <c:pt idx="119">
                  <c:v>423.49299999999999</c:v>
                </c:pt>
                <c:pt idx="120">
                  <c:v>423.464</c:v>
                </c:pt>
                <c:pt idx="121">
                  <c:v>423.44600000000003</c:v>
                </c:pt>
                <c:pt idx="122">
                  <c:v>423.41699999999997</c:v>
                </c:pt>
                <c:pt idx="123">
                  <c:v>423.459</c:v>
                </c:pt>
                <c:pt idx="124">
                  <c:v>423.52199999999999</c:v>
                </c:pt>
                <c:pt idx="125">
                  <c:v>423.54500000000002</c:v>
                </c:pt>
                <c:pt idx="126">
                  <c:v>423.58</c:v>
                </c:pt>
                <c:pt idx="127">
                  <c:v>423.56199999999995</c:v>
                </c:pt>
                <c:pt idx="128">
                  <c:v>423.63200000000001</c:v>
                </c:pt>
                <c:pt idx="129">
                  <c:v>423.66399999999999</c:v>
                </c:pt>
                <c:pt idx="130">
                  <c:v>423.66899999999998</c:v>
                </c:pt>
                <c:pt idx="131">
                  <c:v>423.63299999999998</c:v>
                </c:pt>
                <c:pt idx="132">
                  <c:v>423.53399999999999</c:v>
                </c:pt>
                <c:pt idx="133">
                  <c:v>423.57599999999996</c:v>
                </c:pt>
                <c:pt idx="134">
                  <c:v>423.63399999999996</c:v>
                </c:pt>
                <c:pt idx="135">
                  <c:v>423.55599999999998</c:v>
                </c:pt>
                <c:pt idx="136">
                  <c:v>423.25799999999998</c:v>
                </c:pt>
                <c:pt idx="137">
                  <c:v>423.22199999999998</c:v>
                </c:pt>
                <c:pt idx="138">
                  <c:v>423.37199999999996</c:v>
                </c:pt>
                <c:pt idx="139">
                  <c:v>423.74199999999996</c:v>
                </c:pt>
                <c:pt idx="140">
                  <c:v>423.41800000000001</c:v>
                </c:pt>
                <c:pt idx="141">
                  <c:v>423.16800000000001</c:v>
                </c:pt>
                <c:pt idx="142">
                  <c:v>423.55500000000001</c:v>
                </c:pt>
                <c:pt idx="143">
                  <c:v>423.509952</c:v>
                </c:pt>
                <c:pt idx="144">
                  <c:v>423.49299999999999</c:v>
                </c:pt>
                <c:pt idx="145">
                  <c:v>423.25899999999996</c:v>
                </c:pt>
                <c:pt idx="146">
                  <c:v>423.20400000000001</c:v>
                </c:pt>
                <c:pt idx="147">
                  <c:v>423.67699999999996</c:v>
                </c:pt>
                <c:pt idx="148">
                  <c:v>423.68399999999997</c:v>
                </c:pt>
                <c:pt idx="149">
                  <c:v>423.72399999999999</c:v>
                </c:pt>
                <c:pt idx="150">
                  <c:v>423.51299999999998</c:v>
                </c:pt>
                <c:pt idx="151">
                  <c:v>423.50299999999999</c:v>
                </c:pt>
                <c:pt idx="152">
                  <c:v>423.48099999999999</c:v>
                </c:pt>
                <c:pt idx="153">
                  <c:v>423.61199999999997</c:v>
                </c:pt>
                <c:pt idx="154">
                  <c:v>423.416</c:v>
                </c:pt>
                <c:pt idx="155">
                  <c:v>423.39400000000001</c:v>
                </c:pt>
                <c:pt idx="156">
                  <c:v>423.411</c:v>
                </c:pt>
                <c:pt idx="157">
                  <c:v>423.42399999999998</c:v>
                </c:pt>
                <c:pt idx="158">
                  <c:v>423.61799999999999</c:v>
                </c:pt>
                <c:pt idx="159">
                  <c:v>423.58</c:v>
                </c:pt>
                <c:pt idx="160">
                  <c:v>423.29399999999998</c:v>
                </c:pt>
                <c:pt idx="161">
                  <c:v>423.452</c:v>
                </c:pt>
                <c:pt idx="162">
                  <c:v>423.45</c:v>
                </c:pt>
                <c:pt idx="163">
                  <c:v>423.42199999999997</c:v>
                </c:pt>
                <c:pt idx="164">
                  <c:v>423.38900000000001</c:v>
                </c:pt>
                <c:pt idx="165">
                  <c:v>423.37399999999997</c:v>
                </c:pt>
                <c:pt idx="166">
                  <c:v>423.77599999999995</c:v>
                </c:pt>
                <c:pt idx="167">
                  <c:v>423.69200000000001</c:v>
                </c:pt>
                <c:pt idx="168">
                  <c:v>423.82099999999997</c:v>
                </c:pt>
                <c:pt idx="169">
                  <c:v>423.83199999999999</c:v>
                </c:pt>
                <c:pt idx="170">
                  <c:v>423.82599999999996</c:v>
                </c:pt>
                <c:pt idx="171">
                  <c:v>423.78199999999998</c:v>
                </c:pt>
                <c:pt idx="172">
                  <c:v>423.72699999999998</c:v>
                </c:pt>
                <c:pt idx="173">
                  <c:v>423.66299999999995</c:v>
                </c:pt>
                <c:pt idx="174">
                  <c:v>423.65662084730263</c:v>
                </c:pt>
                <c:pt idx="175">
                  <c:v>423.57128101188658</c:v>
                </c:pt>
                <c:pt idx="176">
                  <c:v>423.56823316062173</c:v>
                </c:pt>
                <c:pt idx="177">
                  <c:v>423.58956811947576</c:v>
                </c:pt>
                <c:pt idx="178">
                  <c:v>423.56823316062173</c:v>
                </c:pt>
                <c:pt idx="179">
                  <c:v>423.60175952453517</c:v>
                </c:pt>
                <c:pt idx="180">
                  <c:v>423.54385035050285</c:v>
                </c:pt>
                <c:pt idx="181">
                  <c:v>423.53</c:v>
                </c:pt>
                <c:pt idx="182">
                  <c:v>423.51900000000001</c:v>
                </c:pt>
                <c:pt idx="183">
                  <c:v>423.54999999999995</c:v>
                </c:pt>
                <c:pt idx="184">
                  <c:v>423.67099999999999</c:v>
                </c:pt>
                <c:pt idx="185">
                  <c:v>423.68099999999998</c:v>
                </c:pt>
                <c:pt idx="186">
                  <c:v>423.70799999999997</c:v>
                </c:pt>
                <c:pt idx="187">
                  <c:v>423.60399999999998</c:v>
                </c:pt>
                <c:pt idx="188">
                  <c:v>423.577</c:v>
                </c:pt>
                <c:pt idx="189">
                  <c:v>423.69</c:v>
                </c:pt>
                <c:pt idx="190">
                  <c:v>423.91800000000001</c:v>
                </c:pt>
                <c:pt idx="191">
                  <c:v>423.95499999999998</c:v>
                </c:pt>
                <c:pt idx="192">
                  <c:v>423.80599999999998</c:v>
                </c:pt>
                <c:pt idx="193">
                  <c:v>423.74799999999999</c:v>
                </c:pt>
                <c:pt idx="194">
                  <c:v>423.69599999999997</c:v>
                </c:pt>
                <c:pt idx="195">
                  <c:v>423.66499999999996</c:v>
                </c:pt>
                <c:pt idx="196">
                  <c:v>423.64400000000001</c:v>
                </c:pt>
                <c:pt idx="197">
                  <c:v>423.62599999999998</c:v>
                </c:pt>
                <c:pt idx="198">
                  <c:v>423.60699999999997</c:v>
                </c:pt>
                <c:pt idx="199">
                  <c:v>423.54300000000001</c:v>
                </c:pt>
                <c:pt idx="200">
                  <c:v>423.52499999999998</c:v>
                </c:pt>
                <c:pt idx="201">
                  <c:v>423.56199999999995</c:v>
                </c:pt>
                <c:pt idx="202">
                  <c:v>423.58</c:v>
                </c:pt>
                <c:pt idx="203">
                  <c:v>423.62299999999999</c:v>
                </c:pt>
                <c:pt idx="204">
                  <c:v>423.66499999999996</c:v>
                </c:pt>
                <c:pt idx="205">
                  <c:v>423.62299999999999</c:v>
                </c:pt>
                <c:pt idx="206">
                  <c:v>423.56481600000001</c:v>
                </c:pt>
                <c:pt idx="207">
                  <c:v>423.55262399999998</c:v>
                </c:pt>
                <c:pt idx="208">
                  <c:v>423.53738399999997</c:v>
                </c:pt>
                <c:pt idx="209">
                  <c:v>423.509952</c:v>
                </c:pt>
                <c:pt idx="210">
                  <c:v>423.45813599999997</c:v>
                </c:pt>
                <c:pt idx="211">
                  <c:v>423.44899199999998</c:v>
                </c:pt>
                <c:pt idx="212">
                  <c:v>423.43984799999998</c:v>
                </c:pt>
                <c:pt idx="213">
                  <c:v>423.45813599999997</c:v>
                </c:pt>
                <c:pt idx="214">
                  <c:v>423.45813599999997</c:v>
                </c:pt>
                <c:pt idx="215">
                  <c:v>423.48861599999998</c:v>
                </c:pt>
                <c:pt idx="216">
                  <c:v>423.49471199999999</c:v>
                </c:pt>
                <c:pt idx="217">
                  <c:v>423.43375199999997</c:v>
                </c:pt>
                <c:pt idx="218">
                  <c:v>423.41241600000001</c:v>
                </c:pt>
                <c:pt idx="219">
                  <c:v>423.42460799999998</c:v>
                </c:pt>
                <c:pt idx="220">
                  <c:v>423.43375199999997</c:v>
                </c:pt>
                <c:pt idx="221">
                  <c:v>423.45203999999995</c:v>
                </c:pt>
                <c:pt idx="222">
                  <c:v>423.43680000000001</c:v>
                </c:pt>
                <c:pt idx="223">
                  <c:v>423.42156</c:v>
                </c:pt>
                <c:pt idx="224">
                  <c:v>423.43375199999997</c:v>
                </c:pt>
                <c:pt idx="225">
                  <c:v>423.41241600000001</c:v>
                </c:pt>
                <c:pt idx="226">
                  <c:v>423.40631999999999</c:v>
                </c:pt>
                <c:pt idx="227">
                  <c:v>423.37583999999998</c:v>
                </c:pt>
                <c:pt idx="228">
                  <c:v>423.34840800000001</c:v>
                </c:pt>
                <c:pt idx="229">
                  <c:v>423.32707199999999</c:v>
                </c:pt>
                <c:pt idx="230">
                  <c:v>423.29659199999998</c:v>
                </c:pt>
                <c:pt idx="231">
                  <c:v>423.44899199999998</c:v>
                </c:pt>
                <c:pt idx="232">
                  <c:v>423.51909599999999</c:v>
                </c:pt>
                <c:pt idx="233">
                  <c:v>423.49166399999996</c:v>
                </c:pt>
                <c:pt idx="234">
                  <c:v>423.45813599999997</c:v>
                </c:pt>
                <c:pt idx="235">
                  <c:v>423.41546399999999</c:v>
                </c:pt>
                <c:pt idx="236">
                  <c:v>423.40631999999999</c:v>
                </c:pt>
                <c:pt idx="237">
                  <c:v>423.47032799999999</c:v>
                </c:pt>
                <c:pt idx="238">
                  <c:v>423.485568</c:v>
                </c:pt>
                <c:pt idx="239">
                  <c:v>423.70502399999998</c:v>
                </c:pt>
                <c:pt idx="240">
                  <c:v>423.66539999999998</c:v>
                </c:pt>
                <c:pt idx="241">
                  <c:v>423.56176799999997</c:v>
                </c:pt>
                <c:pt idx="242">
                  <c:v>423.51299999999998</c:v>
                </c:pt>
                <c:pt idx="243">
                  <c:v>423.49166399999996</c:v>
                </c:pt>
                <c:pt idx="244">
                  <c:v>423.485568</c:v>
                </c:pt>
                <c:pt idx="245">
                  <c:v>423.46423199999998</c:v>
                </c:pt>
                <c:pt idx="246">
                  <c:v>423.44289599999996</c:v>
                </c:pt>
                <c:pt idx="247">
                  <c:v>423.40936799999997</c:v>
                </c:pt>
                <c:pt idx="248">
                  <c:v>423.40936799999997</c:v>
                </c:pt>
                <c:pt idx="249">
                  <c:v>423.56176799999997</c:v>
                </c:pt>
                <c:pt idx="250">
                  <c:v>423.59224799999998</c:v>
                </c:pt>
                <c:pt idx="251">
                  <c:v>423.54652799999997</c:v>
                </c:pt>
                <c:pt idx="252">
                  <c:v>423.47032799999999</c:v>
                </c:pt>
                <c:pt idx="253">
                  <c:v>423.38803199999995</c:v>
                </c:pt>
                <c:pt idx="254">
                  <c:v>423.36364799999996</c:v>
                </c:pt>
                <c:pt idx="255">
                  <c:v>423.36974399999997</c:v>
                </c:pt>
                <c:pt idx="256">
                  <c:v>423.34535999999997</c:v>
                </c:pt>
                <c:pt idx="257">
                  <c:v>423.33011999999997</c:v>
                </c:pt>
                <c:pt idx="258">
                  <c:v>423.30268799999999</c:v>
                </c:pt>
                <c:pt idx="259">
                  <c:v>423.27830399999999</c:v>
                </c:pt>
                <c:pt idx="260">
                  <c:v>423.308784</c:v>
                </c:pt>
                <c:pt idx="261">
                  <c:v>423.38498399999997</c:v>
                </c:pt>
                <c:pt idx="262">
                  <c:v>423.43680000000001</c:v>
                </c:pt>
                <c:pt idx="263">
                  <c:v>423.47337599999997</c:v>
                </c:pt>
                <c:pt idx="264">
                  <c:v>423.36059999999998</c:v>
                </c:pt>
                <c:pt idx="265">
                  <c:v>423.35450399999996</c:v>
                </c:pt>
                <c:pt idx="266">
                  <c:v>423.39412799999997</c:v>
                </c:pt>
                <c:pt idx="267">
                  <c:v>423.45203999999995</c:v>
                </c:pt>
                <c:pt idx="268">
                  <c:v>423.43375199999997</c:v>
                </c:pt>
                <c:pt idx="269">
                  <c:v>423.39412799999997</c:v>
                </c:pt>
                <c:pt idx="270">
                  <c:v>423.33926399999996</c:v>
                </c:pt>
                <c:pt idx="271">
                  <c:v>423.31487999999996</c:v>
                </c:pt>
                <c:pt idx="272">
                  <c:v>423.381936</c:v>
                </c:pt>
                <c:pt idx="273">
                  <c:v>423.47337599999997</c:v>
                </c:pt>
                <c:pt idx="274">
                  <c:v>423.51299999999998</c:v>
                </c:pt>
                <c:pt idx="275">
                  <c:v>423.509952</c:v>
                </c:pt>
                <c:pt idx="276">
                  <c:v>423.60748799999999</c:v>
                </c:pt>
                <c:pt idx="277">
                  <c:v>423.61967999999996</c:v>
                </c:pt>
                <c:pt idx="278">
                  <c:v>423.58615199999997</c:v>
                </c:pt>
                <c:pt idx="279">
                  <c:v>423.53738399999997</c:v>
                </c:pt>
                <c:pt idx="280">
                  <c:v>423.61663199999998</c:v>
                </c:pt>
                <c:pt idx="281">
                  <c:v>423.701976</c:v>
                </c:pt>
                <c:pt idx="282">
                  <c:v>423.78427199999999</c:v>
                </c:pt>
                <c:pt idx="283">
                  <c:v>423.765984</c:v>
                </c:pt>
                <c:pt idx="284">
                  <c:v>423.59529599999996</c:v>
                </c:pt>
                <c:pt idx="285">
                  <c:v>423.53128799999996</c:v>
                </c:pt>
                <c:pt idx="286">
                  <c:v>423.47337599999997</c:v>
                </c:pt>
                <c:pt idx="287">
                  <c:v>423.485568</c:v>
                </c:pt>
                <c:pt idx="288">
                  <c:v>423.445944</c:v>
                </c:pt>
                <c:pt idx="289">
                  <c:v>423.40022399999998</c:v>
                </c:pt>
                <c:pt idx="290">
                  <c:v>423.38498399999997</c:v>
                </c:pt>
                <c:pt idx="291">
                  <c:v>423.36059999999998</c:v>
                </c:pt>
                <c:pt idx="292">
                  <c:v>423.42460799999998</c:v>
                </c:pt>
                <c:pt idx="293">
                  <c:v>423.43070399999999</c:v>
                </c:pt>
                <c:pt idx="294">
                  <c:v>423.52214399999997</c:v>
                </c:pt>
                <c:pt idx="295">
                  <c:v>423.55262399999998</c:v>
                </c:pt>
                <c:pt idx="296">
                  <c:v>423.66539999999998</c:v>
                </c:pt>
                <c:pt idx="297">
                  <c:v>423.77207999999996</c:v>
                </c:pt>
                <c:pt idx="298">
                  <c:v>423.84523199999995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0048"/>
        <c:axId val="86532672"/>
      </c:lineChart>
      <c:dateAx>
        <c:axId val="85890048"/>
        <c:scaling>
          <c:orientation val="minMax"/>
          <c:max val="4054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532672"/>
        <c:crosses val="autoZero"/>
        <c:auto val="1"/>
        <c:lblOffset val="100"/>
        <c:baseTimeUnit val="days"/>
      </c:dateAx>
      <c:valAx>
        <c:axId val="86532672"/>
        <c:scaling>
          <c:orientation val="minMax"/>
          <c:max val="424"/>
          <c:min val="423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2275162684956352E-3"/>
              <c:y val="0.30942740460691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5890048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916</a:t>
            </a:r>
            <a:r>
              <a:rPr lang="en-US" baseline="0"/>
              <a:t> Water Elevation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3268068377788"/>
          <c:y val="0.20727861603506459"/>
          <c:w val="0.79799164060367234"/>
          <c:h val="0.50495869050851405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levels'!$B$783:$B$1083</c:f>
              <c:numCache>
                <c:formatCode>mm/dd/yy</c:formatCode>
                <c:ptCount val="301"/>
                <c:pt idx="0">
                  <c:v>30404</c:v>
                </c:pt>
                <c:pt idx="1">
                  <c:v>30461</c:v>
                </c:pt>
                <c:pt idx="2">
                  <c:v>30468</c:v>
                </c:pt>
                <c:pt idx="3">
                  <c:v>30473</c:v>
                </c:pt>
                <c:pt idx="4">
                  <c:v>30483</c:v>
                </c:pt>
                <c:pt idx="5">
                  <c:v>30488</c:v>
                </c:pt>
                <c:pt idx="6">
                  <c:v>30509</c:v>
                </c:pt>
                <c:pt idx="7">
                  <c:v>30519</c:v>
                </c:pt>
                <c:pt idx="8">
                  <c:v>30566</c:v>
                </c:pt>
                <c:pt idx="9">
                  <c:v>30610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30934</c:v>
                </c:pt>
                <c:pt idx="28">
                  <c:v>30945</c:v>
                </c:pt>
                <c:pt idx="29">
                  <c:v>30986</c:v>
                </c:pt>
                <c:pt idx="30">
                  <c:v>30993</c:v>
                </c:pt>
                <c:pt idx="31">
                  <c:v>31002</c:v>
                </c:pt>
                <c:pt idx="32">
                  <c:v>31007</c:v>
                </c:pt>
                <c:pt idx="33">
                  <c:v>31016</c:v>
                </c:pt>
                <c:pt idx="34">
                  <c:v>31021</c:v>
                </c:pt>
                <c:pt idx="35">
                  <c:v>31029</c:v>
                </c:pt>
                <c:pt idx="36">
                  <c:v>31039</c:v>
                </c:pt>
                <c:pt idx="37">
                  <c:v>31046</c:v>
                </c:pt>
                <c:pt idx="38">
                  <c:v>31053</c:v>
                </c:pt>
                <c:pt idx="39">
                  <c:v>31060</c:v>
                </c:pt>
                <c:pt idx="40">
                  <c:v>31076</c:v>
                </c:pt>
                <c:pt idx="41">
                  <c:v>31081</c:v>
                </c:pt>
                <c:pt idx="42">
                  <c:v>31088</c:v>
                </c:pt>
                <c:pt idx="43">
                  <c:v>31095</c:v>
                </c:pt>
                <c:pt idx="44">
                  <c:v>31102</c:v>
                </c:pt>
                <c:pt idx="45">
                  <c:v>31109</c:v>
                </c:pt>
                <c:pt idx="46">
                  <c:v>31116</c:v>
                </c:pt>
                <c:pt idx="47">
                  <c:v>31123</c:v>
                </c:pt>
                <c:pt idx="48">
                  <c:v>31130</c:v>
                </c:pt>
                <c:pt idx="49">
                  <c:v>31137</c:v>
                </c:pt>
                <c:pt idx="50">
                  <c:v>31144</c:v>
                </c:pt>
                <c:pt idx="51">
                  <c:v>31151</c:v>
                </c:pt>
                <c:pt idx="52">
                  <c:v>31158</c:v>
                </c:pt>
                <c:pt idx="53">
                  <c:v>31165</c:v>
                </c:pt>
                <c:pt idx="54">
                  <c:v>31172</c:v>
                </c:pt>
                <c:pt idx="55">
                  <c:v>31179</c:v>
                </c:pt>
                <c:pt idx="56">
                  <c:v>31186</c:v>
                </c:pt>
                <c:pt idx="57">
                  <c:v>31193</c:v>
                </c:pt>
                <c:pt idx="58">
                  <c:v>31200</c:v>
                </c:pt>
                <c:pt idx="59">
                  <c:v>31207</c:v>
                </c:pt>
                <c:pt idx="60">
                  <c:v>31214</c:v>
                </c:pt>
                <c:pt idx="61">
                  <c:v>31228</c:v>
                </c:pt>
                <c:pt idx="62">
                  <c:v>31235</c:v>
                </c:pt>
                <c:pt idx="63">
                  <c:v>31242</c:v>
                </c:pt>
                <c:pt idx="64">
                  <c:v>31249</c:v>
                </c:pt>
                <c:pt idx="65">
                  <c:v>31256</c:v>
                </c:pt>
                <c:pt idx="66">
                  <c:v>31263</c:v>
                </c:pt>
                <c:pt idx="67">
                  <c:v>31270</c:v>
                </c:pt>
                <c:pt idx="68">
                  <c:v>31272</c:v>
                </c:pt>
                <c:pt idx="69">
                  <c:v>31277</c:v>
                </c:pt>
                <c:pt idx="70">
                  <c:v>31284</c:v>
                </c:pt>
                <c:pt idx="71">
                  <c:v>31291</c:v>
                </c:pt>
                <c:pt idx="72">
                  <c:v>31298</c:v>
                </c:pt>
                <c:pt idx="73">
                  <c:v>31305</c:v>
                </c:pt>
                <c:pt idx="74">
                  <c:v>31312</c:v>
                </c:pt>
                <c:pt idx="75">
                  <c:v>31319</c:v>
                </c:pt>
                <c:pt idx="76">
                  <c:v>31326</c:v>
                </c:pt>
                <c:pt idx="77">
                  <c:v>31333</c:v>
                </c:pt>
                <c:pt idx="78">
                  <c:v>31340</c:v>
                </c:pt>
                <c:pt idx="79">
                  <c:v>31347</c:v>
                </c:pt>
                <c:pt idx="80">
                  <c:v>31437</c:v>
                </c:pt>
                <c:pt idx="81">
                  <c:v>31445</c:v>
                </c:pt>
                <c:pt idx="82">
                  <c:v>31451</c:v>
                </c:pt>
                <c:pt idx="83">
                  <c:v>31458</c:v>
                </c:pt>
                <c:pt idx="84">
                  <c:v>31465</c:v>
                </c:pt>
                <c:pt idx="85">
                  <c:v>31473</c:v>
                </c:pt>
                <c:pt idx="86">
                  <c:v>31480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31719</c:v>
                </c:pt>
                <c:pt idx="103">
                  <c:v>31760</c:v>
                </c:pt>
                <c:pt idx="104">
                  <c:v>31774</c:v>
                </c:pt>
                <c:pt idx="105">
                  <c:v>31780</c:v>
                </c:pt>
                <c:pt idx="106">
                  <c:v>31788</c:v>
                </c:pt>
                <c:pt idx="107">
                  <c:v>31904</c:v>
                </c:pt>
                <c:pt idx="108">
                  <c:v>32660</c:v>
                </c:pt>
                <c:pt idx="109">
                  <c:v>32674</c:v>
                </c:pt>
                <c:pt idx="110">
                  <c:v>32759</c:v>
                </c:pt>
                <c:pt idx="111">
                  <c:v>32800</c:v>
                </c:pt>
                <c:pt idx="112">
                  <c:v>32808</c:v>
                </c:pt>
                <c:pt idx="113">
                  <c:v>33308</c:v>
                </c:pt>
                <c:pt idx="114">
                  <c:v>33679</c:v>
                </c:pt>
                <c:pt idx="115">
                  <c:v>33771</c:v>
                </c:pt>
                <c:pt idx="116">
                  <c:v>34010</c:v>
                </c:pt>
                <c:pt idx="117">
                  <c:v>34033</c:v>
                </c:pt>
                <c:pt idx="118">
                  <c:v>34044</c:v>
                </c:pt>
                <c:pt idx="119">
                  <c:v>34058</c:v>
                </c:pt>
                <c:pt idx="120">
                  <c:v>34065</c:v>
                </c:pt>
                <c:pt idx="121">
                  <c:v>34075</c:v>
                </c:pt>
                <c:pt idx="122">
                  <c:v>34086</c:v>
                </c:pt>
                <c:pt idx="123">
                  <c:v>34100</c:v>
                </c:pt>
                <c:pt idx="124">
                  <c:v>34310</c:v>
                </c:pt>
                <c:pt idx="125">
                  <c:v>34341</c:v>
                </c:pt>
                <c:pt idx="126">
                  <c:v>34366</c:v>
                </c:pt>
                <c:pt idx="127">
                  <c:v>34402</c:v>
                </c:pt>
                <c:pt idx="128">
                  <c:v>34438</c:v>
                </c:pt>
                <c:pt idx="129">
                  <c:v>34488</c:v>
                </c:pt>
                <c:pt idx="130">
                  <c:v>34522</c:v>
                </c:pt>
                <c:pt idx="131">
                  <c:v>34561</c:v>
                </c:pt>
                <c:pt idx="132">
                  <c:v>34589</c:v>
                </c:pt>
                <c:pt idx="133">
                  <c:v>34611</c:v>
                </c:pt>
                <c:pt idx="134">
                  <c:v>34648</c:v>
                </c:pt>
                <c:pt idx="135">
                  <c:v>34676</c:v>
                </c:pt>
                <c:pt idx="136">
                  <c:v>34702</c:v>
                </c:pt>
                <c:pt idx="137">
                  <c:v>34775</c:v>
                </c:pt>
                <c:pt idx="138">
                  <c:v>34817</c:v>
                </c:pt>
                <c:pt idx="139">
                  <c:v>34859</c:v>
                </c:pt>
                <c:pt idx="140">
                  <c:v>35025</c:v>
                </c:pt>
                <c:pt idx="141">
                  <c:v>35101</c:v>
                </c:pt>
                <c:pt idx="142">
                  <c:v>35143</c:v>
                </c:pt>
                <c:pt idx="143">
                  <c:v>35213</c:v>
                </c:pt>
                <c:pt idx="144">
                  <c:v>35240</c:v>
                </c:pt>
                <c:pt idx="145">
                  <c:v>35286</c:v>
                </c:pt>
                <c:pt idx="146">
                  <c:v>35311</c:v>
                </c:pt>
                <c:pt idx="147">
                  <c:v>35325</c:v>
                </c:pt>
                <c:pt idx="148">
                  <c:v>35359</c:v>
                </c:pt>
                <c:pt idx="149">
                  <c:v>35419</c:v>
                </c:pt>
                <c:pt idx="150">
                  <c:v>35487</c:v>
                </c:pt>
                <c:pt idx="151">
                  <c:v>35551</c:v>
                </c:pt>
                <c:pt idx="152">
                  <c:v>35586</c:v>
                </c:pt>
                <c:pt idx="153">
                  <c:v>35625</c:v>
                </c:pt>
                <c:pt idx="154">
                  <c:v>35651</c:v>
                </c:pt>
                <c:pt idx="155">
                  <c:v>35693</c:v>
                </c:pt>
                <c:pt idx="156">
                  <c:v>35731</c:v>
                </c:pt>
                <c:pt idx="157">
                  <c:v>35754</c:v>
                </c:pt>
                <c:pt idx="158">
                  <c:v>35776</c:v>
                </c:pt>
                <c:pt idx="159">
                  <c:v>35817</c:v>
                </c:pt>
                <c:pt idx="160">
                  <c:v>35845</c:v>
                </c:pt>
                <c:pt idx="161">
                  <c:v>35871</c:v>
                </c:pt>
                <c:pt idx="162">
                  <c:v>35900</c:v>
                </c:pt>
                <c:pt idx="163">
                  <c:v>35956</c:v>
                </c:pt>
                <c:pt idx="164">
                  <c:v>36001</c:v>
                </c:pt>
                <c:pt idx="165">
                  <c:v>36060</c:v>
                </c:pt>
                <c:pt idx="166">
                  <c:v>36082</c:v>
                </c:pt>
                <c:pt idx="167">
                  <c:v>36160</c:v>
                </c:pt>
                <c:pt idx="168">
                  <c:v>36185</c:v>
                </c:pt>
                <c:pt idx="169">
                  <c:v>36216</c:v>
                </c:pt>
                <c:pt idx="170">
                  <c:v>36235</c:v>
                </c:pt>
                <c:pt idx="171">
                  <c:v>36277</c:v>
                </c:pt>
                <c:pt idx="172">
                  <c:v>36299</c:v>
                </c:pt>
                <c:pt idx="173">
                  <c:v>36328</c:v>
                </c:pt>
                <c:pt idx="174">
                  <c:v>36371</c:v>
                </c:pt>
                <c:pt idx="175">
                  <c:v>36399</c:v>
                </c:pt>
                <c:pt idx="176">
                  <c:v>36427</c:v>
                </c:pt>
                <c:pt idx="177">
                  <c:v>36458</c:v>
                </c:pt>
                <c:pt idx="178">
                  <c:v>36486</c:v>
                </c:pt>
                <c:pt idx="179">
                  <c:v>36521</c:v>
                </c:pt>
                <c:pt idx="180">
                  <c:v>36553</c:v>
                </c:pt>
                <c:pt idx="181">
                  <c:v>36587</c:v>
                </c:pt>
                <c:pt idx="182">
                  <c:v>36612</c:v>
                </c:pt>
                <c:pt idx="183">
                  <c:v>36640</c:v>
                </c:pt>
                <c:pt idx="184">
                  <c:v>36669</c:v>
                </c:pt>
                <c:pt idx="185">
                  <c:v>36706</c:v>
                </c:pt>
                <c:pt idx="186">
                  <c:v>36732</c:v>
                </c:pt>
                <c:pt idx="187">
                  <c:v>36760</c:v>
                </c:pt>
                <c:pt idx="188">
                  <c:v>36787</c:v>
                </c:pt>
                <c:pt idx="189">
                  <c:v>36816</c:v>
                </c:pt>
                <c:pt idx="190">
                  <c:v>36822</c:v>
                </c:pt>
                <c:pt idx="191">
                  <c:v>36859</c:v>
                </c:pt>
                <c:pt idx="192">
                  <c:v>36888</c:v>
                </c:pt>
                <c:pt idx="193">
                  <c:v>36914</c:v>
                </c:pt>
                <c:pt idx="194">
                  <c:v>36941</c:v>
                </c:pt>
                <c:pt idx="195">
                  <c:v>36965</c:v>
                </c:pt>
                <c:pt idx="196">
                  <c:v>37011</c:v>
                </c:pt>
                <c:pt idx="197">
                  <c:v>37041</c:v>
                </c:pt>
                <c:pt idx="198">
                  <c:v>37063</c:v>
                </c:pt>
                <c:pt idx="199">
                  <c:v>37102</c:v>
                </c:pt>
                <c:pt idx="200">
                  <c:v>37130</c:v>
                </c:pt>
                <c:pt idx="201">
                  <c:v>37159</c:v>
                </c:pt>
                <c:pt idx="202">
                  <c:v>37193</c:v>
                </c:pt>
                <c:pt idx="203">
                  <c:v>37223</c:v>
                </c:pt>
                <c:pt idx="204">
                  <c:v>37244</c:v>
                </c:pt>
                <c:pt idx="205">
                  <c:v>37281</c:v>
                </c:pt>
                <c:pt idx="206">
                  <c:v>37314</c:v>
                </c:pt>
                <c:pt idx="207">
                  <c:v>37337</c:v>
                </c:pt>
                <c:pt idx="208">
                  <c:v>37375</c:v>
                </c:pt>
                <c:pt idx="209">
                  <c:v>37398</c:v>
                </c:pt>
                <c:pt idx="210">
                  <c:v>37433</c:v>
                </c:pt>
                <c:pt idx="211">
                  <c:v>37469</c:v>
                </c:pt>
                <c:pt idx="212">
                  <c:v>37494</c:v>
                </c:pt>
                <c:pt idx="213">
                  <c:v>37524</c:v>
                </c:pt>
                <c:pt idx="214">
                  <c:v>37546</c:v>
                </c:pt>
                <c:pt idx="215">
                  <c:v>37581</c:v>
                </c:pt>
                <c:pt idx="216">
                  <c:v>37610</c:v>
                </c:pt>
                <c:pt idx="217">
                  <c:v>37651</c:v>
                </c:pt>
                <c:pt idx="218">
                  <c:v>37679</c:v>
                </c:pt>
                <c:pt idx="219">
                  <c:v>37706</c:v>
                </c:pt>
                <c:pt idx="220">
                  <c:v>37739</c:v>
                </c:pt>
                <c:pt idx="221">
                  <c:v>37761</c:v>
                </c:pt>
                <c:pt idx="222">
                  <c:v>37802</c:v>
                </c:pt>
                <c:pt idx="223">
                  <c:v>37824</c:v>
                </c:pt>
                <c:pt idx="224">
                  <c:v>37860</c:v>
                </c:pt>
                <c:pt idx="225">
                  <c:v>37888</c:v>
                </c:pt>
                <c:pt idx="226">
                  <c:v>37924</c:v>
                </c:pt>
                <c:pt idx="227">
                  <c:v>37951</c:v>
                </c:pt>
                <c:pt idx="228">
                  <c:v>37978</c:v>
                </c:pt>
                <c:pt idx="229">
                  <c:v>38008</c:v>
                </c:pt>
                <c:pt idx="230">
                  <c:v>38047</c:v>
                </c:pt>
                <c:pt idx="231">
                  <c:v>38079</c:v>
                </c:pt>
                <c:pt idx="232">
                  <c:v>38105</c:v>
                </c:pt>
                <c:pt idx="233">
                  <c:v>38131</c:v>
                </c:pt>
                <c:pt idx="234">
                  <c:v>38162</c:v>
                </c:pt>
                <c:pt idx="235">
                  <c:v>38191</c:v>
                </c:pt>
                <c:pt idx="236">
                  <c:v>38216</c:v>
                </c:pt>
                <c:pt idx="237">
                  <c:v>38250</c:v>
                </c:pt>
                <c:pt idx="238">
                  <c:v>38292</c:v>
                </c:pt>
                <c:pt idx="239">
                  <c:v>38320</c:v>
                </c:pt>
                <c:pt idx="240">
                  <c:v>38341</c:v>
                </c:pt>
                <c:pt idx="241">
                  <c:v>38377</c:v>
                </c:pt>
                <c:pt idx="242">
                  <c:v>38413</c:v>
                </c:pt>
                <c:pt idx="243">
                  <c:v>38440</c:v>
                </c:pt>
                <c:pt idx="244">
                  <c:v>38467</c:v>
                </c:pt>
                <c:pt idx="245">
                  <c:v>38496</c:v>
                </c:pt>
                <c:pt idx="246">
                  <c:v>38526</c:v>
                </c:pt>
                <c:pt idx="247">
                  <c:v>38558</c:v>
                </c:pt>
                <c:pt idx="248">
                  <c:v>38586</c:v>
                </c:pt>
                <c:pt idx="249">
                  <c:v>38618</c:v>
                </c:pt>
                <c:pt idx="250">
                  <c:v>38649</c:v>
                </c:pt>
                <c:pt idx="251">
                  <c:v>38677</c:v>
                </c:pt>
                <c:pt idx="252">
                  <c:v>38707</c:v>
                </c:pt>
                <c:pt idx="253">
                  <c:v>38743</c:v>
                </c:pt>
                <c:pt idx="254">
                  <c:v>38776</c:v>
                </c:pt>
                <c:pt idx="255">
                  <c:v>38803</c:v>
                </c:pt>
                <c:pt idx="256">
                  <c:v>38835</c:v>
                </c:pt>
                <c:pt idx="257">
                  <c:v>38856</c:v>
                </c:pt>
                <c:pt idx="258">
                  <c:v>38895</c:v>
                </c:pt>
                <c:pt idx="259">
                  <c:v>38925</c:v>
                </c:pt>
                <c:pt idx="260">
                  <c:v>38958</c:v>
                </c:pt>
                <c:pt idx="261">
                  <c:v>38986</c:v>
                </c:pt>
                <c:pt idx="262">
                  <c:v>39014</c:v>
                </c:pt>
                <c:pt idx="263">
                  <c:v>39050</c:v>
                </c:pt>
                <c:pt idx="264">
                  <c:v>39077</c:v>
                </c:pt>
                <c:pt idx="265">
                  <c:v>39114</c:v>
                </c:pt>
                <c:pt idx="266">
                  <c:v>39136</c:v>
                </c:pt>
                <c:pt idx="267">
                  <c:v>39167</c:v>
                </c:pt>
                <c:pt idx="268">
                  <c:v>39198</c:v>
                </c:pt>
                <c:pt idx="269">
                  <c:v>39220</c:v>
                </c:pt>
                <c:pt idx="270">
                  <c:v>39258</c:v>
                </c:pt>
                <c:pt idx="271">
                  <c:v>39317</c:v>
                </c:pt>
                <c:pt idx="272">
                  <c:v>39356</c:v>
                </c:pt>
                <c:pt idx="273">
                  <c:v>39373</c:v>
                </c:pt>
                <c:pt idx="274">
                  <c:v>39413</c:v>
                </c:pt>
                <c:pt idx="275">
                  <c:v>39443</c:v>
                </c:pt>
                <c:pt idx="276">
                  <c:v>39472</c:v>
                </c:pt>
                <c:pt idx="277">
                  <c:v>39507</c:v>
                </c:pt>
                <c:pt idx="278">
                  <c:v>39536</c:v>
                </c:pt>
                <c:pt idx="279">
                  <c:v>39563</c:v>
                </c:pt>
                <c:pt idx="280">
                  <c:v>39580</c:v>
                </c:pt>
                <c:pt idx="281">
                  <c:v>39725</c:v>
                </c:pt>
                <c:pt idx="282">
                  <c:v>39767</c:v>
                </c:pt>
                <c:pt idx="283">
                  <c:v>39795</c:v>
                </c:pt>
                <c:pt idx="284">
                  <c:v>39832</c:v>
                </c:pt>
                <c:pt idx="285">
                  <c:v>39866</c:v>
                </c:pt>
                <c:pt idx="286">
                  <c:v>39898</c:v>
                </c:pt>
                <c:pt idx="287">
                  <c:v>39928</c:v>
                </c:pt>
                <c:pt idx="288">
                  <c:v>39966</c:v>
                </c:pt>
                <c:pt idx="289">
                  <c:v>40004</c:v>
                </c:pt>
                <c:pt idx="290">
                  <c:v>40045</c:v>
                </c:pt>
                <c:pt idx="291">
                  <c:v>40074</c:v>
                </c:pt>
                <c:pt idx="292">
                  <c:v>40102</c:v>
                </c:pt>
                <c:pt idx="293">
                  <c:v>40128</c:v>
                </c:pt>
                <c:pt idx="294">
                  <c:v>40161</c:v>
                </c:pt>
                <c:pt idx="295">
                  <c:v>40191</c:v>
                </c:pt>
                <c:pt idx="296">
                  <c:v>40221</c:v>
                </c:pt>
                <c:pt idx="297">
                  <c:v>40247</c:v>
                </c:pt>
                <c:pt idx="298">
                  <c:v>40274</c:v>
                </c:pt>
                <c:pt idx="299">
                  <c:v>40302</c:v>
                </c:pt>
                <c:pt idx="300">
                  <c:v>40331</c:v>
                </c:pt>
              </c:numCache>
            </c:numRef>
          </c:cat>
          <c:val>
            <c:numRef>
              <c:f>'"900" wells'' water levels'!$L$783:$L$1083</c:f>
              <c:numCache>
                <c:formatCode>General</c:formatCode>
                <c:ptCount val="301"/>
                <c:pt idx="0">
                  <c:v>423.58600000000001</c:v>
                </c:pt>
                <c:pt idx="1">
                  <c:v>423.48500000000001</c:v>
                </c:pt>
                <c:pt idx="2">
                  <c:v>423.48700000000002</c:v>
                </c:pt>
                <c:pt idx="3">
                  <c:v>423.49099999999999</c:v>
                </c:pt>
                <c:pt idx="4">
                  <c:v>423.5</c:v>
                </c:pt>
                <c:pt idx="5">
                  <c:v>423.51299999999998</c:v>
                </c:pt>
                <c:pt idx="6">
                  <c:v>423.59800000000001</c:v>
                </c:pt>
                <c:pt idx="7">
                  <c:v>423.59500000000003</c:v>
                </c:pt>
                <c:pt idx="8">
                  <c:v>423.55500000000001</c:v>
                </c:pt>
                <c:pt idx="9">
                  <c:v>423.54899999999998</c:v>
                </c:pt>
                <c:pt idx="10">
                  <c:v>423.42099999999999</c:v>
                </c:pt>
                <c:pt idx="11">
                  <c:v>423.55799999999999</c:v>
                </c:pt>
                <c:pt idx="12">
                  <c:v>423.46100000000001</c:v>
                </c:pt>
                <c:pt idx="13">
                  <c:v>423.47899999999998</c:v>
                </c:pt>
                <c:pt idx="14">
                  <c:v>423.51600000000002</c:v>
                </c:pt>
                <c:pt idx="15">
                  <c:v>423.51299999999998</c:v>
                </c:pt>
                <c:pt idx="16">
                  <c:v>423.52499999999998</c:v>
                </c:pt>
                <c:pt idx="17">
                  <c:v>423.625</c:v>
                </c:pt>
                <c:pt idx="18">
                  <c:v>423.68</c:v>
                </c:pt>
                <c:pt idx="19">
                  <c:v>423.68599999999998</c:v>
                </c:pt>
                <c:pt idx="20">
                  <c:v>423.67399999999998</c:v>
                </c:pt>
                <c:pt idx="21">
                  <c:v>423.63400000000001</c:v>
                </c:pt>
                <c:pt idx="22">
                  <c:v>423.601</c:v>
                </c:pt>
                <c:pt idx="23">
                  <c:v>423.58</c:v>
                </c:pt>
                <c:pt idx="24">
                  <c:v>423.56400000000002</c:v>
                </c:pt>
                <c:pt idx="25">
                  <c:v>423.54899999999998</c:v>
                </c:pt>
                <c:pt idx="26">
                  <c:v>423.54599999999999</c:v>
                </c:pt>
                <c:pt idx="27">
                  <c:v>423.52199999999999</c:v>
                </c:pt>
                <c:pt idx="28">
                  <c:v>423.48200000000003</c:v>
                </c:pt>
                <c:pt idx="29">
                  <c:v>423.58600000000001</c:v>
                </c:pt>
                <c:pt idx="30">
                  <c:v>423.59199999999998</c:v>
                </c:pt>
                <c:pt idx="31">
                  <c:v>423.58600000000001</c:v>
                </c:pt>
                <c:pt idx="32">
                  <c:v>423.58</c:v>
                </c:pt>
                <c:pt idx="33">
                  <c:v>423.56700000000001</c:v>
                </c:pt>
                <c:pt idx="34">
                  <c:v>423.55200000000002</c:v>
                </c:pt>
                <c:pt idx="35">
                  <c:v>423.54300000000001</c:v>
                </c:pt>
                <c:pt idx="36">
                  <c:v>423.51900000000001</c:v>
                </c:pt>
                <c:pt idx="37">
                  <c:v>423.50599999999997</c:v>
                </c:pt>
                <c:pt idx="38">
                  <c:v>423.49700000000001</c:v>
                </c:pt>
                <c:pt idx="39">
                  <c:v>423.49099999999999</c:v>
                </c:pt>
                <c:pt idx="40">
                  <c:v>423.464</c:v>
                </c:pt>
                <c:pt idx="41">
                  <c:v>423.44900000000001</c:v>
                </c:pt>
                <c:pt idx="42">
                  <c:v>423.44600000000003</c:v>
                </c:pt>
                <c:pt idx="43">
                  <c:v>423.44200000000001</c:v>
                </c:pt>
                <c:pt idx="44">
                  <c:v>423.44200000000001</c:v>
                </c:pt>
                <c:pt idx="45">
                  <c:v>423.43599999999998</c:v>
                </c:pt>
                <c:pt idx="46">
                  <c:v>423.42700000000002</c:v>
                </c:pt>
                <c:pt idx="47">
                  <c:v>423.44600000000003</c:v>
                </c:pt>
                <c:pt idx="48">
                  <c:v>423.44600000000003</c:v>
                </c:pt>
                <c:pt idx="49">
                  <c:v>423.452</c:v>
                </c:pt>
                <c:pt idx="50">
                  <c:v>423.464</c:v>
                </c:pt>
                <c:pt idx="51">
                  <c:v>423.464</c:v>
                </c:pt>
                <c:pt idx="52">
                  <c:v>423.464</c:v>
                </c:pt>
                <c:pt idx="53">
                  <c:v>423.51299999999998</c:v>
                </c:pt>
                <c:pt idx="54">
                  <c:v>423.57</c:v>
                </c:pt>
                <c:pt idx="55">
                  <c:v>423.63799999999998</c:v>
                </c:pt>
                <c:pt idx="56">
                  <c:v>423.66199999999998</c:v>
                </c:pt>
                <c:pt idx="57">
                  <c:v>423.67700000000002</c:v>
                </c:pt>
                <c:pt idx="58">
                  <c:v>423.69200000000001</c:v>
                </c:pt>
                <c:pt idx="59">
                  <c:v>423.69499999999999</c:v>
                </c:pt>
                <c:pt idx="60">
                  <c:v>423.69200000000001</c:v>
                </c:pt>
                <c:pt idx="61">
                  <c:v>423.71100000000001</c:v>
                </c:pt>
                <c:pt idx="62">
                  <c:v>423.70499999999998</c:v>
                </c:pt>
                <c:pt idx="63">
                  <c:v>423.67700000000002</c:v>
                </c:pt>
                <c:pt idx="64">
                  <c:v>423.68299999999999</c:v>
                </c:pt>
                <c:pt idx="65">
                  <c:v>423.69499999999999</c:v>
                </c:pt>
                <c:pt idx="66">
                  <c:v>423.702</c:v>
                </c:pt>
                <c:pt idx="67">
                  <c:v>423.70800000000003</c:v>
                </c:pt>
                <c:pt idx="68">
                  <c:v>423.68599999999998</c:v>
                </c:pt>
                <c:pt idx="69">
                  <c:v>423.69200000000001</c:v>
                </c:pt>
                <c:pt idx="70">
                  <c:v>423.68</c:v>
                </c:pt>
                <c:pt idx="71">
                  <c:v>423.66800000000001</c:v>
                </c:pt>
                <c:pt idx="72">
                  <c:v>423.66500000000002</c:v>
                </c:pt>
                <c:pt idx="73">
                  <c:v>423.66800000000001</c:v>
                </c:pt>
                <c:pt idx="74">
                  <c:v>423.65300000000002</c:v>
                </c:pt>
                <c:pt idx="75">
                  <c:v>423.64100000000002</c:v>
                </c:pt>
                <c:pt idx="76">
                  <c:v>423.64699999999999</c:v>
                </c:pt>
                <c:pt idx="77">
                  <c:v>423.61900000000003</c:v>
                </c:pt>
                <c:pt idx="78">
                  <c:v>423.61900000000003</c:v>
                </c:pt>
                <c:pt idx="79">
                  <c:v>423.61</c:v>
                </c:pt>
                <c:pt idx="80">
                  <c:v>423.55799999999999</c:v>
                </c:pt>
                <c:pt idx="81">
                  <c:v>423.55500000000001</c:v>
                </c:pt>
                <c:pt idx="82">
                  <c:v>423.54899999999998</c:v>
                </c:pt>
                <c:pt idx="83">
                  <c:v>423.53699999999998</c:v>
                </c:pt>
                <c:pt idx="84">
                  <c:v>423.52800000000002</c:v>
                </c:pt>
                <c:pt idx="85">
                  <c:v>423.53399999999999</c:v>
                </c:pt>
                <c:pt idx="86">
                  <c:v>423.52199999999999</c:v>
                </c:pt>
                <c:pt idx="87">
                  <c:v>423.51</c:v>
                </c:pt>
                <c:pt idx="88">
                  <c:v>423.5</c:v>
                </c:pt>
                <c:pt idx="89">
                  <c:v>423.58600000000001</c:v>
                </c:pt>
                <c:pt idx="90">
                  <c:v>423.589</c:v>
                </c:pt>
                <c:pt idx="91">
                  <c:v>423.60399999999998</c:v>
                </c:pt>
                <c:pt idx="92">
                  <c:v>423.61900000000003</c:v>
                </c:pt>
                <c:pt idx="93">
                  <c:v>423.63400000000001</c:v>
                </c:pt>
                <c:pt idx="94">
                  <c:v>423.66800000000001</c:v>
                </c:pt>
                <c:pt idx="95">
                  <c:v>423.70499999999998</c:v>
                </c:pt>
                <c:pt idx="96">
                  <c:v>423.70800000000003</c:v>
                </c:pt>
                <c:pt idx="97">
                  <c:v>423.69200000000001</c:v>
                </c:pt>
                <c:pt idx="98">
                  <c:v>423.69499999999999</c:v>
                </c:pt>
                <c:pt idx="99">
                  <c:v>423.67099999999999</c:v>
                </c:pt>
                <c:pt idx="100">
                  <c:v>423.64100000000002</c:v>
                </c:pt>
                <c:pt idx="101">
                  <c:v>423.63400000000001</c:v>
                </c:pt>
                <c:pt idx="102">
                  <c:v>423.68599999999998</c:v>
                </c:pt>
                <c:pt idx="103">
                  <c:v>423.68299999999999</c:v>
                </c:pt>
                <c:pt idx="104">
                  <c:v>423.49700000000001</c:v>
                </c:pt>
                <c:pt idx="105">
                  <c:v>423.488</c:v>
                </c:pt>
                <c:pt idx="106">
                  <c:v>423.47300000000001</c:v>
                </c:pt>
                <c:pt idx="107">
                  <c:v>423.44900000000001</c:v>
                </c:pt>
                <c:pt idx="108">
                  <c:v>423.53300000000002</c:v>
                </c:pt>
                <c:pt idx="109">
                  <c:v>423.53399999999999</c:v>
                </c:pt>
                <c:pt idx="110">
                  <c:v>423.43900000000002</c:v>
                </c:pt>
                <c:pt idx="111">
                  <c:v>423.41899999999998</c:v>
                </c:pt>
                <c:pt idx="112">
                  <c:v>423.42200000000003</c:v>
                </c:pt>
                <c:pt idx="113">
                  <c:v>423.21899999999999</c:v>
                </c:pt>
                <c:pt idx="114">
                  <c:v>423.32</c:v>
                </c:pt>
                <c:pt idx="115">
                  <c:v>423.39</c:v>
                </c:pt>
                <c:pt idx="116">
                  <c:v>423.43</c:v>
                </c:pt>
                <c:pt idx="117">
                  <c:v>423.41</c:v>
                </c:pt>
                <c:pt idx="118">
                  <c:v>423.4</c:v>
                </c:pt>
                <c:pt idx="119">
                  <c:v>423.42</c:v>
                </c:pt>
                <c:pt idx="120">
                  <c:v>423.44</c:v>
                </c:pt>
                <c:pt idx="121">
                  <c:v>423.47</c:v>
                </c:pt>
                <c:pt idx="122">
                  <c:v>423.49</c:v>
                </c:pt>
                <c:pt idx="123">
                  <c:v>423.52</c:v>
                </c:pt>
                <c:pt idx="124">
                  <c:v>423.52699999999999</c:v>
                </c:pt>
                <c:pt idx="125">
                  <c:v>423.51600000000002</c:v>
                </c:pt>
                <c:pt idx="126">
                  <c:v>423.476</c:v>
                </c:pt>
                <c:pt idx="127">
                  <c:v>423.452</c:v>
                </c:pt>
                <c:pt idx="128">
                  <c:v>423.48500000000001</c:v>
                </c:pt>
                <c:pt idx="129">
                  <c:v>423.55500000000001</c:v>
                </c:pt>
                <c:pt idx="130">
                  <c:v>423.58100000000002</c:v>
                </c:pt>
                <c:pt idx="131">
                  <c:v>423.62200000000001</c:v>
                </c:pt>
                <c:pt idx="132">
                  <c:v>423.59800000000001</c:v>
                </c:pt>
                <c:pt idx="133">
                  <c:v>423.67099999999999</c:v>
                </c:pt>
                <c:pt idx="134" formatCode="0.000">
                  <c:v>423.69599999999997</c:v>
                </c:pt>
                <c:pt idx="135" formatCode="0.000">
                  <c:v>423.70499999999998</c:v>
                </c:pt>
                <c:pt idx="136" formatCode="0.000">
                  <c:v>423.66800000000001</c:v>
                </c:pt>
                <c:pt idx="137" formatCode="0.000">
                  <c:v>423.589</c:v>
                </c:pt>
                <c:pt idx="138" formatCode="0.000">
                  <c:v>423.61899999999997</c:v>
                </c:pt>
                <c:pt idx="139" formatCode="0.000">
                  <c:v>423.68700000000001</c:v>
                </c:pt>
                <c:pt idx="140" formatCode="0.000">
                  <c:v>423.61</c:v>
                </c:pt>
                <c:pt idx="141" formatCode="0.000">
                  <c:v>423.286</c:v>
                </c:pt>
                <c:pt idx="142" formatCode="0.000">
                  <c:v>423.26400000000001</c:v>
                </c:pt>
                <c:pt idx="143" formatCode="0.000">
                  <c:v>423.80099999999999</c:v>
                </c:pt>
                <c:pt idx="144" formatCode="0.000">
                  <c:v>423.74599999999998</c:v>
                </c:pt>
                <c:pt idx="145" formatCode="0.000">
                  <c:v>423.69599999999997</c:v>
                </c:pt>
                <c:pt idx="146" formatCode="0.000">
                  <c:v>423.61199999999997</c:v>
                </c:pt>
                <c:pt idx="147" formatCode="0.000">
                  <c:v>423.57051200000001</c:v>
                </c:pt>
                <c:pt idx="148" formatCode="0.000">
                  <c:v>423.55799999999999</c:v>
                </c:pt>
                <c:pt idx="149" formatCode="0.000">
                  <c:v>423.3</c:v>
                </c:pt>
                <c:pt idx="150" formatCode="0.000">
                  <c:v>423.23899999999998</c:v>
                </c:pt>
                <c:pt idx="151" formatCode="0.000">
                  <c:v>423.73199999999997</c:v>
                </c:pt>
                <c:pt idx="152" formatCode="0.000">
                  <c:v>423.74700000000001</c:v>
                </c:pt>
                <c:pt idx="153" formatCode="0.000">
                  <c:v>423.79199999999997</c:v>
                </c:pt>
                <c:pt idx="154" formatCode="0.000">
                  <c:v>423.846</c:v>
                </c:pt>
                <c:pt idx="155" formatCode="0.000">
                  <c:v>423.94099999999997</c:v>
                </c:pt>
                <c:pt idx="156" formatCode="0.000">
                  <c:v>423.56</c:v>
                </c:pt>
                <c:pt idx="157" formatCode="0.000">
                  <c:v>423.53</c:v>
                </c:pt>
                <c:pt idx="158" formatCode="0.000">
                  <c:v>423.512</c:v>
                </c:pt>
                <c:pt idx="159" formatCode="0.000">
                  <c:v>423.46199999999999</c:v>
                </c:pt>
                <c:pt idx="160" formatCode="0.000">
                  <c:v>423.43599999999998</c:v>
                </c:pt>
                <c:pt idx="161" formatCode="0.000">
                  <c:v>423.459</c:v>
                </c:pt>
                <c:pt idx="162" formatCode="0.000">
                  <c:v>423.47399999999999</c:v>
                </c:pt>
                <c:pt idx="163" formatCode="0.000">
                  <c:v>423.678</c:v>
                </c:pt>
                <c:pt idx="164" formatCode="0.000">
                  <c:v>423.63599999999997</c:v>
                </c:pt>
                <c:pt idx="165" formatCode="0.000">
                  <c:v>423.33499999999998</c:v>
                </c:pt>
                <c:pt idx="166" formatCode="0.000">
                  <c:v>423.50200000000001</c:v>
                </c:pt>
                <c:pt idx="167" formatCode="0.000">
                  <c:v>423.49099999999999</c:v>
                </c:pt>
                <c:pt idx="168" formatCode="0.000">
                  <c:v>423.464</c:v>
                </c:pt>
                <c:pt idx="169" formatCode="0.000">
                  <c:v>423.41899999999998</c:v>
                </c:pt>
                <c:pt idx="170" formatCode="0.000">
                  <c:v>423.40300000000002</c:v>
                </c:pt>
                <c:pt idx="171" formatCode="0.000">
                  <c:v>423.60899999999998</c:v>
                </c:pt>
                <c:pt idx="172" formatCode="0.000">
                  <c:v>423.76</c:v>
                </c:pt>
                <c:pt idx="173" formatCode="0.000">
                  <c:v>423.88200000000001</c:v>
                </c:pt>
                <c:pt idx="174" formatCode="0.000">
                  <c:v>423.90899999999999</c:v>
                </c:pt>
                <c:pt idx="175" formatCode="0.000">
                  <c:v>423.87700000000001</c:v>
                </c:pt>
                <c:pt idx="176" formatCode="0.000">
                  <c:v>423.75299999999999</c:v>
                </c:pt>
                <c:pt idx="177" formatCode="0.000">
                  <c:v>423.84499999999997</c:v>
                </c:pt>
                <c:pt idx="178" formatCode="0.000">
                  <c:v>423.78800000000001</c:v>
                </c:pt>
                <c:pt idx="179" formatCode="0.000">
                  <c:v>423.72199999999998</c:v>
                </c:pt>
                <c:pt idx="180" formatCode="0.000">
                  <c:v>423.72924657116732</c:v>
                </c:pt>
                <c:pt idx="181" formatCode="0.000">
                  <c:v>423.66219384334045</c:v>
                </c:pt>
                <c:pt idx="182" formatCode="0.000">
                  <c:v>423.65305028954589</c:v>
                </c:pt>
                <c:pt idx="183" formatCode="0.000">
                  <c:v>423.67438524839986</c:v>
                </c:pt>
                <c:pt idx="184" formatCode="0.000">
                  <c:v>423.65305028954589</c:v>
                </c:pt>
                <c:pt idx="185" formatCode="0.000">
                  <c:v>423.69572020725388</c:v>
                </c:pt>
                <c:pt idx="186" formatCode="0.000">
                  <c:v>423.60123681804328</c:v>
                </c:pt>
                <c:pt idx="187" formatCode="0.000">
                  <c:v>423.57099999999997</c:v>
                </c:pt>
                <c:pt idx="188" formatCode="0.000">
                  <c:v>423.589</c:v>
                </c:pt>
                <c:pt idx="189" formatCode="0.000">
                  <c:v>423.57</c:v>
                </c:pt>
                <c:pt idx="190" formatCode="0.000">
                  <c:v>423.58600000000001</c:v>
                </c:pt>
                <c:pt idx="191" formatCode="0.000">
                  <c:v>423.70499999999998</c:v>
                </c:pt>
                <c:pt idx="192" formatCode="0.000">
                  <c:v>423.74099999999999</c:v>
                </c:pt>
                <c:pt idx="193" formatCode="0.000">
                  <c:v>423.69499999999999</c:v>
                </c:pt>
                <c:pt idx="194" formatCode="0.000">
                  <c:v>423.65600000000001</c:v>
                </c:pt>
                <c:pt idx="195" formatCode="0.000">
                  <c:v>423.62200000000001</c:v>
                </c:pt>
                <c:pt idx="196" formatCode="0.000">
                  <c:v>423.726</c:v>
                </c:pt>
                <c:pt idx="197" formatCode="0.000">
                  <c:v>423.96999999999997</c:v>
                </c:pt>
                <c:pt idx="198" formatCode="0.000">
                  <c:v>424.00900000000001</c:v>
                </c:pt>
                <c:pt idx="199" formatCode="0.000">
                  <c:v>423.86</c:v>
                </c:pt>
                <c:pt idx="200" formatCode="0.000">
                  <c:v>423.83</c:v>
                </c:pt>
                <c:pt idx="201" formatCode="0.000">
                  <c:v>423.74399999999997</c:v>
                </c:pt>
                <c:pt idx="202" formatCode="0.000">
                  <c:v>423.74399999999997</c:v>
                </c:pt>
                <c:pt idx="203" formatCode="0.000">
                  <c:v>423.72300000000001</c:v>
                </c:pt>
                <c:pt idx="204" formatCode="0.000">
                  <c:v>423.66800000000001</c:v>
                </c:pt>
                <c:pt idx="205" formatCode="0.000">
                  <c:v>423.65</c:v>
                </c:pt>
                <c:pt idx="206" formatCode="0.000">
                  <c:v>423.59199999999998</c:v>
                </c:pt>
                <c:pt idx="207" formatCode="0.000">
                  <c:v>423.58</c:v>
                </c:pt>
                <c:pt idx="208" formatCode="0.000">
                  <c:v>423.60399999999998</c:v>
                </c:pt>
                <c:pt idx="209" formatCode="0.000">
                  <c:v>423.61899999999997</c:v>
                </c:pt>
                <c:pt idx="210" formatCode="0.000">
                  <c:v>423.71999999999997</c:v>
                </c:pt>
                <c:pt idx="211" formatCode="0.000">
                  <c:v>423.76600000000002</c:v>
                </c:pt>
                <c:pt idx="212" formatCode="0.000">
                  <c:v>423.72300000000001</c:v>
                </c:pt>
                <c:pt idx="213" formatCode="0.000">
                  <c:v>423.61623199999997</c:v>
                </c:pt>
                <c:pt idx="214" formatCode="0.000">
                  <c:v>423.59794399999998</c:v>
                </c:pt>
                <c:pt idx="215" formatCode="0.000">
                  <c:v>423.57355999999999</c:v>
                </c:pt>
                <c:pt idx="216" formatCode="0.000">
                  <c:v>423.555272</c:v>
                </c:pt>
                <c:pt idx="217" formatCode="0.000">
                  <c:v>423.52479199999999</c:v>
                </c:pt>
                <c:pt idx="218" formatCode="0.000">
                  <c:v>423.49736000000001</c:v>
                </c:pt>
                <c:pt idx="219" formatCode="0.000">
                  <c:v>423.48212000000001</c:v>
                </c:pt>
                <c:pt idx="220" formatCode="0.000">
                  <c:v>423.49736000000001</c:v>
                </c:pt>
                <c:pt idx="221" formatCode="0.000">
                  <c:v>423.50345599999997</c:v>
                </c:pt>
                <c:pt idx="222" formatCode="0.000">
                  <c:v>423.53698400000002</c:v>
                </c:pt>
                <c:pt idx="223" formatCode="0.000">
                  <c:v>423.63452000000001</c:v>
                </c:pt>
                <c:pt idx="224" formatCode="0.000">
                  <c:v>423.51869599999998</c:v>
                </c:pt>
                <c:pt idx="225" formatCode="0.000">
                  <c:v>423.45468799999998</c:v>
                </c:pt>
                <c:pt idx="226" formatCode="0.000">
                  <c:v>423.46078399999999</c:v>
                </c:pt>
                <c:pt idx="227" formatCode="0.000">
                  <c:v>423.46383199999997</c:v>
                </c:pt>
                <c:pt idx="228" formatCode="0.000">
                  <c:v>423.491264</c:v>
                </c:pt>
                <c:pt idx="229" formatCode="0.000">
                  <c:v>423.47297600000002</c:v>
                </c:pt>
                <c:pt idx="230" formatCode="0.000">
                  <c:v>423.46078399999999</c:v>
                </c:pt>
                <c:pt idx="231" formatCode="0.000">
                  <c:v>423.49736000000001</c:v>
                </c:pt>
                <c:pt idx="232" formatCode="0.000">
                  <c:v>423.46383199999997</c:v>
                </c:pt>
                <c:pt idx="233" formatCode="0.000">
                  <c:v>423.46383199999997</c:v>
                </c:pt>
                <c:pt idx="234" formatCode="0.000">
                  <c:v>423.427256</c:v>
                </c:pt>
                <c:pt idx="235" formatCode="0.000">
                  <c:v>423.402872</c:v>
                </c:pt>
                <c:pt idx="236" formatCode="0.000">
                  <c:v>423.37543999999997</c:v>
                </c:pt>
                <c:pt idx="237" formatCode="0.000">
                  <c:v>423.39677599999999</c:v>
                </c:pt>
                <c:pt idx="238" formatCode="0.000">
                  <c:v>423.46992799999998</c:v>
                </c:pt>
                <c:pt idx="239" formatCode="0.000">
                  <c:v>423.57660800000002</c:v>
                </c:pt>
                <c:pt idx="240" formatCode="0.000">
                  <c:v>423.56136800000002</c:v>
                </c:pt>
                <c:pt idx="241" formatCode="0.000">
                  <c:v>423.50650400000001</c:v>
                </c:pt>
                <c:pt idx="242" formatCode="0.000">
                  <c:v>423.46078399999999</c:v>
                </c:pt>
                <c:pt idx="243" formatCode="0.000">
                  <c:v>423.45773600000001</c:v>
                </c:pt>
                <c:pt idx="244" formatCode="0.000">
                  <c:v>423.52174400000001</c:v>
                </c:pt>
                <c:pt idx="245" formatCode="0.000">
                  <c:v>423.53698400000002</c:v>
                </c:pt>
                <c:pt idx="246" formatCode="0.000">
                  <c:v>423.76558399999999</c:v>
                </c:pt>
                <c:pt idx="247" formatCode="0.000">
                  <c:v>423.79911199999998</c:v>
                </c:pt>
                <c:pt idx="248" formatCode="0.000">
                  <c:v>423.63147199999997</c:v>
                </c:pt>
                <c:pt idx="249" formatCode="0.000">
                  <c:v>423.57355999999999</c:v>
                </c:pt>
                <c:pt idx="250" formatCode="0.000">
                  <c:v>423.54612800000001</c:v>
                </c:pt>
                <c:pt idx="251" formatCode="0.000">
                  <c:v>423.54307999999997</c:v>
                </c:pt>
                <c:pt idx="252" formatCode="0.000">
                  <c:v>423.52174400000001</c:v>
                </c:pt>
                <c:pt idx="253" formatCode="0.000">
                  <c:v>423.48821600000002</c:v>
                </c:pt>
                <c:pt idx="254" formatCode="0.000">
                  <c:v>423.45773600000001</c:v>
                </c:pt>
                <c:pt idx="255" formatCode="0.000">
                  <c:v>423.45468799999998</c:v>
                </c:pt>
                <c:pt idx="256" formatCode="0.000">
                  <c:v>423.62232799999998</c:v>
                </c:pt>
                <c:pt idx="257" formatCode="0.000">
                  <c:v>423.64671199999998</c:v>
                </c:pt>
                <c:pt idx="258" formatCode="0.000">
                  <c:v>423.60708799999998</c:v>
                </c:pt>
                <c:pt idx="259" formatCode="0.000">
                  <c:v>423.53698400000002</c:v>
                </c:pt>
                <c:pt idx="260" formatCode="0.000">
                  <c:v>423.44554399999998</c:v>
                </c:pt>
                <c:pt idx="261" formatCode="0.000">
                  <c:v>423.42420800000002</c:v>
                </c:pt>
                <c:pt idx="262" formatCode="0.000">
                  <c:v>423.41506399999997</c:v>
                </c:pt>
                <c:pt idx="263" formatCode="0.000">
                  <c:v>423.39067999999997</c:v>
                </c:pt>
                <c:pt idx="264" formatCode="0.000">
                  <c:v>423.378488</c:v>
                </c:pt>
                <c:pt idx="265" formatCode="0.000">
                  <c:v>423.34496000000001</c:v>
                </c:pt>
                <c:pt idx="266" formatCode="0.000">
                  <c:v>423.323624</c:v>
                </c:pt>
                <c:pt idx="267" formatCode="0.000">
                  <c:v>423.35715199999999</c:v>
                </c:pt>
                <c:pt idx="268" formatCode="0.000">
                  <c:v>423.43030399999998</c:v>
                </c:pt>
                <c:pt idx="269" formatCode="0.000">
                  <c:v>423.48212000000001</c:v>
                </c:pt>
                <c:pt idx="270" formatCode="0.000">
                  <c:v>423.52174400000001</c:v>
                </c:pt>
                <c:pt idx="271" formatCode="0.000">
                  <c:v>423.40591999999998</c:v>
                </c:pt>
                <c:pt idx="272" formatCode="0.000">
                  <c:v>423.39372800000001</c:v>
                </c:pt>
                <c:pt idx="273" formatCode="0.000">
                  <c:v>423.43639999999999</c:v>
                </c:pt>
                <c:pt idx="274" formatCode="0.000">
                  <c:v>423.491264</c:v>
                </c:pt>
                <c:pt idx="275" formatCode="0.000">
                  <c:v>423.47297600000002</c:v>
                </c:pt>
                <c:pt idx="276" formatCode="0.000">
                  <c:v>423.43030399999998</c:v>
                </c:pt>
                <c:pt idx="277" formatCode="0.000">
                  <c:v>423.38458400000002</c:v>
                </c:pt>
                <c:pt idx="278" formatCode="0.000">
                  <c:v>423.35715199999999</c:v>
                </c:pt>
                <c:pt idx="279" formatCode="0.000">
                  <c:v>423.43030399999998</c:v>
                </c:pt>
                <c:pt idx="280" formatCode="0.000">
                  <c:v>423.54917599999999</c:v>
                </c:pt>
                <c:pt idx="281" formatCode="0.000">
                  <c:v>423.58270399999998</c:v>
                </c:pt>
                <c:pt idx="282" formatCode="0.000">
                  <c:v>423.65890400000001</c:v>
                </c:pt>
                <c:pt idx="283" formatCode="0.000">
                  <c:v>423.67414400000001</c:v>
                </c:pt>
                <c:pt idx="284" formatCode="0.000">
                  <c:v>423.64061600000002</c:v>
                </c:pt>
                <c:pt idx="285" formatCode="0.000">
                  <c:v>423.58575200000001</c:v>
                </c:pt>
                <c:pt idx="286" formatCode="0.000">
                  <c:v>423.68938400000002</c:v>
                </c:pt>
                <c:pt idx="287" formatCode="0.000">
                  <c:v>423.45468799999998</c:v>
                </c:pt>
                <c:pt idx="288" formatCode="0.000">
                  <c:v>423.87835999999999</c:v>
                </c:pt>
                <c:pt idx="289" formatCode="0.000">
                  <c:v>423.82654400000001</c:v>
                </c:pt>
                <c:pt idx="290" formatCode="0.000">
                  <c:v>423.70157599999999</c:v>
                </c:pt>
                <c:pt idx="291" formatCode="0.000">
                  <c:v>423.61318399999999</c:v>
                </c:pt>
                <c:pt idx="292" formatCode="0.000">
                  <c:v>423.53698400000002</c:v>
                </c:pt>
                <c:pt idx="293" formatCode="0.000">
                  <c:v>423.39677599999999</c:v>
                </c:pt>
                <c:pt idx="294" formatCode="0.000">
                  <c:v>423.52174400000001</c:v>
                </c:pt>
                <c:pt idx="295" formatCode="0.000">
                  <c:v>423.47297600000002</c:v>
                </c:pt>
                <c:pt idx="296" formatCode="0.000">
                  <c:v>423.44249600000001</c:v>
                </c:pt>
                <c:pt idx="297" formatCode="0.000">
                  <c:v>423.41506399999997</c:v>
                </c:pt>
                <c:pt idx="298" formatCode="0.000">
                  <c:v>423.47907199999997</c:v>
                </c:pt>
                <c:pt idx="299" formatCode="0.000">
                  <c:v>423.48516799999999</c:v>
                </c:pt>
                <c:pt idx="300" formatCode="0.000">
                  <c:v>423.62232799999998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1072"/>
        <c:axId val="86535552"/>
      </c:lineChart>
      <c:dateAx>
        <c:axId val="85891072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535552"/>
        <c:crosses val="autoZero"/>
        <c:auto val="1"/>
        <c:lblOffset val="100"/>
        <c:baseTimeUnit val="days"/>
      </c:dateAx>
      <c:valAx>
        <c:axId val="86535552"/>
        <c:scaling>
          <c:orientation val="minMax"/>
          <c:max val="424.1"/>
          <c:min val="423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296395407786736E-3"/>
              <c:y val="0.31364943512495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5891072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919</a:t>
            </a:r>
            <a:r>
              <a:rPr lang="en-US" baseline="0"/>
              <a:t> Water Elevation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7659269863995"/>
          <c:y val="0.19412945354149069"/>
          <c:w val="0.79318755824475629"/>
          <c:h val="0.53636269514753565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levels'!$B$1373:$B$1631</c:f>
              <c:numCache>
                <c:formatCode>mm/dd/yy</c:formatCode>
                <c:ptCount val="259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30880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30986</c:v>
                </c:pt>
                <c:pt idx="30">
                  <c:v>30993</c:v>
                </c:pt>
                <c:pt idx="31">
                  <c:v>31002</c:v>
                </c:pt>
                <c:pt idx="32">
                  <c:v>31007</c:v>
                </c:pt>
                <c:pt idx="33">
                  <c:v>31016</c:v>
                </c:pt>
                <c:pt idx="34">
                  <c:v>31021</c:v>
                </c:pt>
                <c:pt idx="35">
                  <c:v>31029</c:v>
                </c:pt>
                <c:pt idx="36">
                  <c:v>31039</c:v>
                </c:pt>
                <c:pt idx="37">
                  <c:v>31046</c:v>
                </c:pt>
                <c:pt idx="38">
                  <c:v>31053</c:v>
                </c:pt>
                <c:pt idx="39">
                  <c:v>31060</c:v>
                </c:pt>
                <c:pt idx="40">
                  <c:v>31076</c:v>
                </c:pt>
                <c:pt idx="41">
                  <c:v>31081</c:v>
                </c:pt>
                <c:pt idx="42">
                  <c:v>31088</c:v>
                </c:pt>
                <c:pt idx="43">
                  <c:v>31095</c:v>
                </c:pt>
                <c:pt idx="44">
                  <c:v>31102</c:v>
                </c:pt>
                <c:pt idx="45">
                  <c:v>31109</c:v>
                </c:pt>
                <c:pt idx="46">
                  <c:v>31116</c:v>
                </c:pt>
                <c:pt idx="47">
                  <c:v>31123</c:v>
                </c:pt>
                <c:pt idx="48">
                  <c:v>31130</c:v>
                </c:pt>
                <c:pt idx="49">
                  <c:v>31137</c:v>
                </c:pt>
                <c:pt idx="50">
                  <c:v>31144</c:v>
                </c:pt>
                <c:pt idx="51">
                  <c:v>31151</c:v>
                </c:pt>
                <c:pt idx="52">
                  <c:v>31158</c:v>
                </c:pt>
                <c:pt idx="53">
                  <c:v>31165</c:v>
                </c:pt>
                <c:pt idx="54">
                  <c:v>31172</c:v>
                </c:pt>
                <c:pt idx="55">
                  <c:v>31179</c:v>
                </c:pt>
                <c:pt idx="56">
                  <c:v>31186</c:v>
                </c:pt>
                <c:pt idx="57">
                  <c:v>31193</c:v>
                </c:pt>
                <c:pt idx="58">
                  <c:v>31200</c:v>
                </c:pt>
                <c:pt idx="59">
                  <c:v>31207</c:v>
                </c:pt>
                <c:pt idx="60">
                  <c:v>31214</c:v>
                </c:pt>
                <c:pt idx="61">
                  <c:v>31228</c:v>
                </c:pt>
                <c:pt idx="62">
                  <c:v>31235</c:v>
                </c:pt>
                <c:pt idx="63">
                  <c:v>31242</c:v>
                </c:pt>
                <c:pt idx="64">
                  <c:v>31249</c:v>
                </c:pt>
                <c:pt idx="65">
                  <c:v>31256</c:v>
                </c:pt>
                <c:pt idx="66">
                  <c:v>31263</c:v>
                </c:pt>
                <c:pt idx="67">
                  <c:v>31270</c:v>
                </c:pt>
                <c:pt idx="68">
                  <c:v>31272</c:v>
                </c:pt>
                <c:pt idx="69">
                  <c:v>31277</c:v>
                </c:pt>
                <c:pt idx="70">
                  <c:v>31284</c:v>
                </c:pt>
                <c:pt idx="71">
                  <c:v>31291</c:v>
                </c:pt>
                <c:pt idx="72">
                  <c:v>31298</c:v>
                </c:pt>
                <c:pt idx="73">
                  <c:v>31305</c:v>
                </c:pt>
                <c:pt idx="74">
                  <c:v>31312</c:v>
                </c:pt>
                <c:pt idx="75">
                  <c:v>31319</c:v>
                </c:pt>
                <c:pt idx="76">
                  <c:v>31326</c:v>
                </c:pt>
                <c:pt idx="77">
                  <c:v>31333</c:v>
                </c:pt>
                <c:pt idx="78">
                  <c:v>31340</c:v>
                </c:pt>
                <c:pt idx="79">
                  <c:v>31347</c:v>
                </c:pt>
                <c:pt idx="80">
                  <c:v>31437</c:v>
                </c:pt>
                <c:pt idx="81">
                  <c:v>31445</c:v>
                </c:pt>
                <c:pt idx="82">
                  <c:v>31451</c:v>
                </c:pt>
                <c:pt idx="83">
                  <c:v>31465</c:v>
                </c:pt>
                <c:pt idx="84">
                  <c:v>31473</c:v>
                </c:pt>
                <c:pt idx="85">
                  <c:v>31480</c:v>
                </c:pt>
                <c:pt idx="86">
                  <c:v>31482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31774</c:v>
                </c:pt>
                <c:pt idx="103">
                  <c:v>31780</c:v>
                </c:pt>
                <c:pt idx="104">
                  <c:v>31788</c:v>
                </c:pt>
                <c:pt idx="105">
                  <c:v>32808</c:v>
                </c:pt>
                <c:pt idx="106">
                  <c:v>33313</c:v>
                </c:pt>
                <c:pt idx="107">
                  <c:v>33679</c:v>
                </c:pt>
                <c:pt idx="108">
                  <c:v>33771</c:v>
                </c:pt>
                <c:pt idx="109">
                  <c:v>35487</c:v>
                </c:pt>
                <c:pt idx="110">
                  <c:v>35551</c:v>
                </c:pt>
                <c:pt idx="111">
                  <c:v>35586</c:v>
                </c:pt>
                <c:pt idx="112">
                  <c:v>35625</c:v>
                </c:pt>
                <c:pt idx="113">
                  <c:v>35651</c:v>
                </c:pt>
                <c:pt idx="114">
                  <c:v>35693</c:v>
                </c:pt>
                <c:pt idx="115">
                  <c:v>35731</c:v>
                </c:pt>
                <c:pt idx="116">
                  <c:v>35754</c:v>
                </c:pt>
                <c:pt idx="117">
                  <c:v>35776</c:v>
                </c:pt>
                <c:pt idx="118">
                  <c:v>35817</c:v>
                </c:pt>
                <c:pt idx="119">
                  <c:v>35845</c:v>
                </c:pt>
                <c:pt idx="120">
                  <c:v>35871</c:v>
                </c:pt>
                <c:pt idx="121">
                  <c:v>35900</c:v>
                </c:pt>
                <c:pt idx="122">
                  <c:v>35956</c:v>
                </c:pt>
                <c:pt idx="123">
                  <c:v>36060</c:v>
                </c:pt>
                <c:pt idx="124">
                  <c:v>36082</c:v>
                </c:pt>
                <c:pt idx="125">
                  <c:v>36160</c:v>
                </c:pt>
                <c:pt idx="126">
                  <c:v>36185</c:v>
                </c:pt>
                <c:pt idx="127">
                  <c:v>36216</c:v>
                </c:pt>
                <c:pt idx="128">
                  <c:v>36235</c:v>
                </c:pt>
                <c:pt idx="129">
                  <c:v>36277</c:v>
                </c:pt>
                <c:pt idx="130">
                  <c:v>36299</c:v>
                </c:pt>
                <c:pt idx="131">
                  <c:v>36328</c:v>
                </c:pt>
                <c:pt idx="132">
                  <c:v>36371</c:v>
                </c:pt>
                <c:pt idx="133">
                  <c:v>36399</c:v>
                </c:pt>
                <c:pt idx="134">
                  <c:v>36427</c:v>
                </c:pt>
                <c:pt idx="135">
                  <c:v>36458</c:v>
                </c:pt>
                <c:pt idx="136">
                  <c:v>36486</c:v>
                </c:pt>
                <c:pt idx="137">
                  <c:v>36521</c:v>
                </c:pt>
                <c:pt idx="138">
                  <c:v>36553</c:v>
                </c:pt>
                <c:pt idx="139">
                  <c:v>36587</c:v>
                </c:pt>
                <c:pt idx="140">
                  <c:v>36612</c:v>
                </c:pt>
                <c:pt idx="141">
                  <c:v>36640</c:v>
                </c:pt>
                <c:pt idx="142">
                  <c:v>36669</c:v>
                </c:pt>
                <c:pt idx="143">
                  <c:v>36706</c:v>
                </c:pt>
                <c:pt idx="144">
                  <c:v>36732</c:v>
                </c:pt>
                <c:pt idx="145">
                  <c:v>36760</c:v>
                </c:pt>
                <c:pt idx="146">
                  <c:v>36787</c:v>
                </c:pt>
                <c:pt idx="147">
                  <c:v>36822</c:v>
                </c:pt>
                <c:pt idx="148">
                  <c:v>36859</c:v>
                </c:pt>
                <c:pt idx="149">
                  <c:v>36888</c:v>
                </c:pt>
                <c:pt idx="150">
                  <c:v>36914</c:v>
                </c:pt>
                <c:pt idx="151">
                  <c:v>36941</c:v>
                </c:pt>
                <c:pt idx="152">
                  <c:v>36965</c:v>
                </c:pt>
                <c:pt idx="153">
                  <c:v>37011</c:v>
                </c:pt>
                <c:pt idx="154">
                  <c:v>37041</c:v>
                </c:pt>
                <c:pt idx="155">
                  <c:v>37063</c:v>
                </c:pt>
                <c:pt idx="156">
                  <c:v>37102</c:v>
                </c:pt>
                <c:pt idx="157">
                  <c:v>37130</c:v>
                </c:pt>
                <c:pt idx="158">
                  <c:v>37159</c:v>
                </c:pt>
                <c:pt idx="159">
                  <c:v>37193</c:v>
                </c:pt>
                <c:pt idx="160">
                  <c:v>37223</c:v>
                </c:pt>
                <c:pt idx="161">
                  <c:v>37244</c:v>
                </c:pt>
                <c:pt idx="162">
                  <c:v>37281</c:v>
                </c:pt>
                <c:pt idx="163">
                  <c:v>37314</c:v>
                </c:pt>
                <c:pt idx="164">
                  <c:v>37337</c:v>
                </c:pt>
                <c:pt idx="165">
                  <c:v>37375</c:v>
                </c:pt>
                <c:pt idx="166">
                  <c:v>37398</c:v>
                </c:pt>
                <c:pt idx="167">
                  <c:v>37433</c:v>
                </c:pt>
                <c:pt idx="168">
                  <c:v>37469</c:v>
                </c:pt>
                <c:pt idx="169">
                  <c:v>37494</c:v>
                </c:pt>
                <c:pt idx="170">
                  <c:v>37524</c:v>
                </c:pt>
                <c:pt idx="171">
                  <c:v>37546</c:v>
                </c:pt>
                <c:pt idx="172">
                  <c:v>37581</c:v>
                </c:pt>
                <c:pt idx="173">
                  <c:v>37610</c:v>
                </c:pt>
                <c:pt idx="174">
                  <c:v>37651</c:v>
                </c:pt>
                <c:pt idx="175">
                  <c:v>37679</c:v>
                </c:pt>
                <c:pt idx="176">
                  <c:v>37706</c:v>
                </c:pt>
                <c:pt idx="177">
                  <c:v>37739</c:v>
                </c:pt>
                <c:pt idx="178">
                  <c:v>37761</c:v>
                </c:pt>
                <c:pt idx="179">
                  <c:v>37802</c:v>
                </c:pt>
                <c:pt idx="180">
                  <c:v>37831</c:v>
                </c:pt>
                <c:pt idx="181">
                  <c:v>37860</c:v>
                </c:pt>
                <c:pt idx="182">
                  <c:v>37888</c:v>
                </c:pt>
                <c:pt idx="183">
                  <c:v>37924</c:v>
                </c:pt>
                <c:pt idx="184">
                  <c:v>37951</c:v>
                </c:pt>
                <c:pt idx="185">
                  <c:v>37978</c:v>
                </c:pt>
                <c:pt idx="186">
                  <c:v>38008</c:v>
                </c:pt>
                <c:pt idx="187">
                  <c:v>38047</c:v>
                </c:pt>
                <c:pt idx="188">
                  <c:v>38079</c:v>
                </c:pt>
                <c:pt idx="189">
                  <c:v>38105</c:v>
                </c:pt>
                <c:pt idx="190">
                  <c:v>38131</c:v>
                </c:pt>
                <c:pt idx="191">
                  <c:v>38162</c:v>
                </c:pt>
                <c:pt idx="192">
                  <c:v>38191</c:v>
                </c:pt>
                <c:pt idx="193">
                  <c:v>38226</c:v>
                </c:pt>
                <c:pt idx="194">
                  <c:v>38250</c:v>
                </c:pt>
                <c:pt idx="195">
                  <c:v>38292</c:v>
                </c:pt>
                <c:pt idx="196">
                  <c:v>38320</c:v>
                </c:pt>
                <c:pt idx="197">
                  <c:v>38341</c:v>
                </c:pt>
                <c:pt idx="198">
                  <c:v>38377</c:v>
                </c:pt>
                <c:pt idx="199">
                  <c:v>38413</c:v>
                </c:pt>
                <c:pt idx="200">
                  <c:v>38440</c:v>
                </c:pt>
                <c:pt idx="201">
                  <c:v>38467</c:v>
                </c:pt>
                <c:pt idx="202">
                  <c:v>38496</c:v>
                </c:pt>
                <c:pt idx="203">
                  <c:v>38526</c:v>
                </c:pt>
                <c:pt idx="204">
                  <c:v>38558</c:v>
                </c:pt>
                <c:pt idx="205">
                  <c:v>38586</c:v>
                </c:pt>
                <c:pt idx="206">
                  <c:v>38618</c:v>
                </c:pt>
                <c:pt idx="207">
                  <c:v>38649</c:v>
                </c:pt>
                <c:pt idx="208">
                  <c:v>38677</c:v>
                </c:pt>
                <c:pt idx="209">
                  <c:v>38707</c:v>
                </c:pt>
                <c:pt idx="210">
                  <c:v>38743</c:v>
                </c:pt>
                <c:pt idx="211">
                  <c:v>38776</c:v>
                </c:pt>
                <c:pt idx="212">
                  <c:v>38803</c:v>
                </c:pt>
                <c:pt idx="213">
                  <c:v>38835</c:v>
                </c:pt>
                <c:pt idx="214">
                  <c:v>38856</c:v>
                </c:pt>
                <c:pt idx="215">
                  <c:v>38895</c:v>
                </c:pt>
                <c:pt idx="216">
                  <c:v>38925</c:v>
                </c:pt>
                <c:pt idx="217">
                  <c:v>38958</c:v>
                </c:pt>
                <c:pt idx="218">
                  <c:v>38986</c:v>
                </c:pt>
                <c:pt idx="219">
                  <c:v>39014</c:v>
                </c:pt>
                <c:pt idx="220">
                  <c:v>39050</c:v>
                </c:pt>
                <c:pt idx="221">
                  <c:v>39077</c:v>
                </c:pt>
                <c:pt idx="222">
                  <c:v>39114</c:v>
                </c:pt>
                <c:pt idx="223">
                  <c:v>39136</c:v>
                </c:pt>
                <c:pt idx="224">
                  <c:v>39167</c:v>
                </c:pt>
                <c:pt idx="225">
                  <c:v>39198</c:v>
                </c:pt>
                <c:pt idx="226">
                  <c:v>39220</c:v>
                </c:pt>
                <c:pt idx="227">
                  <c:v>39258</c:v>
                </c:pt>
                <c:pt idx="228">
                  <c:v>39317</c:v>
                </c:pt>
                <c:pt idx="229">
                  <c:v>39356</c:v>
                </c:pt>
                <c:pt idx="230">
                  <c:v>39373</c:v>
                </c:pt>
                <c:pt idx="231">
                  <c:v>39413</c:v>
                </c:pt>
                <c:pt idx="232">
                  <c:v>39443</c:v>
                </c:pt>
                <c:pt idx="233">
                  <c:v>39472</c:v>
                </c:pt>
                <c:pt idx="234">
                  <c:v>39507</c:v>
                </c:pt>
                <c:pt idx="235">
                  <c:v>39536</c:v>
                </c:pt>
                <c:pt idx="236">
                  <c:v>39563</c:v>
                </c:pt>
                <c:pt idx="237">
                  <c:v>39580</c:v>
                </c:pt>
                <c:pt idx="238">
                  <c:v>39674</c:v>
                </c:pt>
                <c:pt idx="239">
                  <c:v>39725</c:v>
                </c:pt>
                <c:pt idx="240">
                  <c:v>39767</c:v>
                </c:pt>
                <c:pt idx="241">
                  <c:v>39795</c:v>
                </c:pt>
                <c:pt idx="242">
                  <c:v>39833</c:v>
                </c:pt>
                <c:pt idx="243">
                  <c:v>39866</c:v>
                </c:pt>
                <c:pt idx="244">
                  <c:v>39898</c:v>
                </c:pt>
                <c:pt idx="245">
                  <c:v>39928</c:v>
                </c:pt>
                <c:pt idx="246">
                  <c:v>39966</c:v>
                </c:pt>
                <c:pt idx="247">
                  <c:v>40004</c:v>
                </c:pt>
                <c:pt idx="248">
                  <c:v>40045</c:v>
                </c:pt>
                <c:pt idx="249">
                  <c:v>40074</c:v>
                </c:pt>
                <c:pt idx="250">
                  <c:v>40102</c:v>
                </c:pt>
                <c:pt idx="251">
                  <c:v>40128</c:v>
                </c:pt>
                <c:pt idx="252">
                  <c:v>40162</c:v>
                </c:pt>
                <c:pt idx="253">
                  <c:v>40191</c:v>
                </c:pt>
                <c:pt idx="254">
                  <c:v>40221</c:v>
                </c:pt>
                <c:pt idx="255">
                  <c:v>40246</c:v>
                </c:pt>
                <c:pt idx="256">
                  <c:v>40274</c:v>
                </c:pt>
                <c:pt idx="257">
                  <c:v>40302</c:v>
                </c:pt>
                <c:pt idx="258">
                  <c:v>40331</c:v>
                </c:pt>
              </c:numCache>
            </c:numRef>
          </c:cat>
          <c:val>
            <c:numRef>
              <c:f>'"900" wells'' water levels'!$L$1373:$L$1631</c:f>
              <c:numCache>
                <c:formatCode>General</c:formatCode>
                <c:ptCount val="259"/>
                <c:pt idx="0">
                  <c:v>423.38299999999998</c:v>
                </c:pt>
                <c:pt idx="1">
                  <c:v>423.38400000000001</c:v>
                </c:pt>
                <c:pt idx="2">
                  <c:v>423.38299999999998</c:v>
                </c:pt>
                <c:pt idx="3">
                  <c:v>423.37799999999999</c:v>
                </c:pt>
                <c:pt idx="4">
                  <c:v>423.40100000000001</c:v>
                </c:pt>
                <c:pt idx="5">
                  <c:v>423.46800000000002</c:v>
                </c:pt>
                <c:pt idx="6">
                  <c:v>423.46800000000002</c:v>
                </c:pt>
                <c:pt idx="7">
                  <c:v>423.459</c:v>
                </c:pt>
                <c:pt idx="8">
                  <c:v>423.42500000000001</c:v>
                </c:pt>
                <c:pt idx="9">
                  <c:v>423.33699999999999</c:v>
                </c:pt>
                <c:pt idx="10">
                  <c:v>423.34300000000002</c:v>
                </c:pt>
                <c:pt idx="11">
                  <c:v>423.31</c:v>
                </c:pt>
                <c:pt idx="12">
                  <c:v>423.38600000000002</c:v>
                </c:pt>
                <c:pt idx="13">
                  <c:v>423.392</c:v>
                </c:pt>
                <c:pt idx="14">
                  <c:v>423.40100000000001</c:v>
                </c:pt>
                <c:pt idx="15">
                  <c:v>423.46499999999997</c:v>
                </c:pt>
                <c:pt idx="16">
                  <c:v>423.55599999999998</c:v>
                </c:pt>
                <c:pt idx="17">
                  <c:v>423.55599999999998</c:v>
                </c:pt>
                <c:pt idx="18">
                  <c:v>423.54700000000003</c:v>
                </c:pt>
                <c:pt idx="19">
                  <c:v>423.45</c:v>
                </c:pt>
                <c:pt idx="20">
                  <c:v>423.50799999999998</c:v>
                </c:pt>
                <c:pt idx="21">
                  <c:v>423.47699999999998</c:v>
                </c:pt>
                <c:pt idx="22">
                  <c:v>423.43799999999999</c:v>
                </c:pt>
                <c:pt idx="23">
                  <c:v>423.42500000000001</c:v>
                </c:pt>
                <c:pt idx="24">
                  <c:v>423.404</c:v>
                </c:pt>
                <c:pt idx="25">
                  <c:v>423.39499999999998</c:v>
                </c:pt>
                <c:pt idx="26">
                  <c:v>423.39499999999998</c:v>
                </c:pt>
                <c:pt idx="27">
                  <c:v>423.38</c:v>
                </c:pt>
                <c:pt idx="28">
                  <c:v>423.36700000000002</c:v>
                </c:pt>
                <c:pt idx="29">
                  <c:v>423.45600000000002</c:v>
                </c:pt>
                <c:pt idx="30">
                  <c:v>423.46199999999999</c:v>
                </c:pt>
                <c:pt idx="31">
                  <c:v>423.459</c:v>
                </c:pt>
                <c:pt idx="32">
                  <c:v>423.45</c:v>
                </c:pt>
                <c:pt idx="33">
                  <c:v>423.447</c:v>
                </c:pt>
                <c:pt idx="34">
                  <c:v>423.43099999999998</c:v>
                </c:pt>
                <c:pt idx="35">
                  <c:v>423.42200000000003</c:v>
                </c:pt>
                <c:pt idx="36">
                  <c:v>423.404</c:v>
                </c:pt>
                <c:pt idx="37">
                  <c:v>423.39499999999998</c:v>
                </c:pt>
                <c:pt idx="38">
                  <c:v>423.38299999999998</c:v>
                </c:pt>
                <c:pt idx="39">
                  <c:v>423.37099999999998</c:v>
                </c:pt>
                <c:pt idx="40">
                  <c:v>423.346</c:v>
                </c:pt>
                <c:pt idx="41">
                  <c:v>423.334</c:v>
                </c:pt>
                <c:pt idx="42">
                  <c:v>423.32499999999999</c:v>
                </c:pt>
                <c:pt idx="43">
                  <c:v>423.31299999999999</c:v>
                </c:pt>
                <c:pt idx="44">
                  <c:v>423.3</c:v>
                </c:pt>
                <c:pt idx="45">
                  <c:v>423.3</c:v>
                </c:pt>
                <c:pt idx="46">
                  <c:v>423.3</c:v>
                </c:pt>
                <c:pt idx="47">
                  <c:v>423.303</c:v>
                </c:pt>
                <c:pt idx="48">
                  <c:v>423.31299999999999</c:v>
                </c:pt>
                <c:pt idx="49">
                  <c:v>423.32499999999999</c:v>
                </c:pt>
                <c:pt idx="50">
                  <c:v>423.34300000000002</c:v>
                </c:pt>
                <c:pt idx="51">
                  <c:v>423.34300000000002</c:v>
                </c:pt>
                <c:pt idx="52">
                  <c:v>423.34899999999999</c:v>
                </c:pt>
                <c:pt idx="53">
                  <c:v>423.38600000000002</c:v>
                </c:pt>
                <c:pt idx="54">
                  <c:v>423.43099999999998</c:v>
                </c:pt>
                <c:pt idx="55">
                  <c:v>423.19400000000002</c:v>
                </c:pt>
                <c:pt idx="56">
                  <c:v>423.22399999999999</c:v>
                </c:pt>
                <c:pt idx="57">
                  <c:v>423.25200000000001</c:v>
                </c:pt>
                <c:pt idx="58">
                  <c:v>423.25799999999998</c:v>
                </c:pt>
                <c:pt idx="59">
                  <c:v>423.25799999999998</c:v>
                </c:pt>
                <c:pt idx="60">
                  <c:v>423.26100000000002</c:v>
                </c:pt>
                <c:pt idx="61">
                  <c:v>423.25799999999998</c:v>
                </c:pt>
                <c:pt idx="62">
                  <c:v>423.24299999999999</c:v>
                </c:pt>
                <c:pt idx="63">
                  <c:v>423.24599999999998</c:v>
                </c:pt>
                <c:pt idx="64">
                  <c:v>423.24599999999998</c:v>
                </c:pt>
                <c:pt idx="65">
                  <c:v>423.24299999999999</c:v>
                </c:pt>
                <c:pt idx="66">
                  <c:v>423.24599999999998</c:v>
                </c:pt>
                <c:pt idx="67">
                  <c:v>423.23899999999998</c:v>
                </c:pt>
                <c:pt idx="68">
                  <c:v>423.54700000000003</c:v>
                </c:pt>
                <c:pt idx="69">
                  <c:v>423.24599999999998</c:v>
                </c:pt>
                <c:pt idx="70">
                  <c:v>423.24900000000002</c:v>
                </c:pt>
                <c:pt idx="71">
                  <c:v>423.255</c:v>
                </c:pt>
                <c:pt idx="72">
                  <c:v>423.24599999999998</c:v>
                </c:pt>
                <c:pt idx="73">
                  <c:v>423.23899999999998</c:v>
                </c:pt>
                <c:pt idx="74">
                  <c:v>423.23599999999999</c:v>
                </c:pt>
                <c:pt idx="75">
                  <c:v>423.24599999999998</c:v>
                </c:pt>
                <c:pt idx="76">
                  <c:v>423.25200000000001</c:v>
                </c:pt>
                <c:pt idx="77">
                  <c:v>423.23599999999999</c:v>
                </c:pt>
                <c:pt idx="78">
                  <c:v>423.221</c:v>
                </c:pt>
                <c:pt idx="79">
                  <c:v>423.21499999999997</c:v>
                </c:pt>
                <c:pt idx="80">
                  <c:v>423.45299999999997</c:v>
                </c:pt>
                <c:pt idx="81">
                  <c:v>423.447</c:v>
                </c:pt>
                <c:pt idx="82">
                  <c:v>423.43799999999999</c:v>
                </c:pt>
                <c:pt idx="83">
                  <c:v>423.43099999999998</c:v>
                </c:pt>
                <c:pt idx="84">
                  <c:v>423.42200000000003</c:v>
                </c:pt>
                <c:pt idx="85">
                  <c:v>423.416</c:v>
                </c:pt>
                <c:pt idx="86">
                  <c:v>423.42200000000003</c:v>
                </c:pt>
                <c:pt idx="87">
                  <c:v>423.404</c:v>
                </c:pt>
                <c:pt idx="88">
                  <c:v>423.40100000000001</c:v>
                </c:pt>
                <c:pt idx="89">
                  <c:v>423.459</c:v>
                </c:pt>
                <c:pt idx="90">
                  <c:v>423.46800000000002</c:v>
                </c:pt>
                <c:pt idx="91">
                  <c:v>423.48899999999998</c:v>
                </c:pt>
                <c:pt idx="92">
                  <c:v>423.49900000000002</c:v>
                </c:pt>
                <c:pt idx="93">
                  <c:v>423.51400000000001</c:v>
                </c:pt>
                <c:pt idx="94">
                  <c:v>423.54700000000003</c:v>
                </c:pt>
                <c:pt idx="95">
                  <c:v>423.56299999999999</c:v>
                </c:pt>
                <c:pt idx="96">
                  <c:v>423.596</c:v>
                </c:pt>
                <c:pt idx="97">
                  <c:v>423.54700000000003</c:v>
                </c:pt>
                <c:pt idx="98">
                  <c:v>423.55</c:v>
                </c:pt>
                <c:pt idx="99">
                  <c:v>423.52600000000001</c:v>
                </c:pt>
                <c:pt idx="100">
                  <c:v>423.52300000000002</c:v>
                </c:pt>
                <c:pt idx="101">
                  <c:v>423.517</c:v>
                </c:pt>
                <c:pt idx="102">
                  <c:v>423.40100000000001</c:v>
                </c:pt>
                <c:pt idx="103">
                  <c:v>423.39499999999998</c:v>
                </c:pt>
                <c:pt idx="104">
                  <c:v>423.37700000000001</c:v>
                </c:pt>
                <c:pt idx="105">
                  <c:v>423.31200000000001</c:v>
                </c:pt>
                <c:pt idx="106">
                  <c:v>423.12400000000002</c:v>
                </c:pt>
                <c:pt idx="107">
                  <c:v>423.24</c:v>
                </c:pt>
                <c:pt idx="108">
                  <c:v>423.29</c:v>
                </c:pt>
                <c:pt idx="109">
                  <c:v>423.15199999999999</c:v>
                </c:pt>
                <c:pt idx="110">
                  <c:v>423.625</c:v>
                </c:pt>
                <c:pt idx="111">
                  <c:v>423.63399999999996</c:v>
                </c:pt>
                <c:pt idx="112">
                  <c:v>423.66800000000001</c:v>
                </c:pt>
                <c:pt idx="113">
                  <c:v>423.738</c:v>
                </c:pt>
                <c:pt idx="114">
                  <c:v>423.44599999999997</c:v>
                </c:pt>
                <c:pt idx="115">
                  <c:v>423.608</c:v>
                </c:pt>
                <c:pt idx="116">
                  <c:v>423.42599999999999</c:v>
                </c:pt>
                <c:pt idx="117">
                  <c:v>423.577</c:v>
                </c:pt>
                <c:pt idx="118">
                  <c:v>423.36099999999999</c:v>
                </c:pt>
                <c:pt idx="119">
                  <c:v>423.339</c:v>
                </c:pt>
                <c:pt idx="120">
                  <c:v>423.34899999999999</c:v>
                </c:pt>
                <c:pt idx="121">
                  <c:v>423.363</c:v>
                </c:pt>
                <c:pt idx="122">
                  <c:v>423.59499999999997</c:v>
                </c:pt>
                <c:pt idx="123">
                  <c:v>423.23899999999998</c:v>
                </c:pt>
                <c:pt idx="124">
                  <c:v>423.39799999999997</c:v>
                </c:pt>
                <c:pt idx="125">
                  <c:v>423.404</c:v>
                </c:pt>
                <c:pt idx="126">
                  <c:v>423.375</c:v>
                </c:pt>
                <c:pt idx="127">
                  <c:v>423.346</c:v>
                </c:pt>
                <c:pt idx="128">
                  <c:v>423.33799999999997</c:v>
                </c:pt>
                <c:pt idx="129">
                  <c:v>423.529</c:v>
                </c:pt>
                <c:pt idx="130">
                  <c:v>423.63</c:v>
                </c:pt>
                <c:pt idx="131">
                  <c:v>423.76900000000001</c:v>
                </c:pt>
                <c:pt idx="132">
                  <c:v>423.78899999999999</c:v>
                </c:pt>
                <c:pt idx="133">
                  <c:v>423.79599999999999</c:v>
                </c:pt>
                <c:pt idx="134">
                  <c:v>423.70299999999997</c:v>
                </c:pt>
                <c:pt idx="135">
                  <c:v>423.74799999999999</c:v>
                </c:pt>
                <c:pt idx="136">
                  <c:v>423.69199999999995</c:v>
                </c:pt>
                <c:pt idx="137">
                  <c:v>423.62399999999997</c:v>
                </c:pt>
                <c:pt idx="138">
                  <c:v>422.75957025297163</c:v>
                </c:pt>
                <c:pt idx="139">
                  <c:v>423.52762877171591</c:v>
                </c:pt>
                <c:pt idx="140">
                  <c:v>423.52458092045106</c:v>
                </c:pt>
                <c:pt idx="141">
                  <c:v>423.53677232551047</c:v>
                </c:pt>
                <c:pt idx="142">
                  <c:v>423.5581072843645</c:v>
                </c:pt>
                <c:pt idx="143">
                  <c:v>423.54896373056994</c:v>
                </c:pt>
                <c:pt idx="144">
                  <c:v>423.49410240780247</c:v>
                </c:pt>
                <c:pt idx="145">
                  <c:v>423.48699999999997</c:v>
                </c:pt>
                <c:pt idx="146">
                  <c:v>423.46599999999995</c:v>
                </c:pt>
                <c:pt idx="147">
                  <c:v>423.49699999999996</c:v>
                </c:pt>
                <c:pt idx="148">
                  <c:v>423.62199999999996</c:v>
                </c:pt>
                <c:pt idx="149">
                  <c:v>423.63099999999997</c:v>
                </c:pt>
                <c:pt idx="150">
                  <c:v>423.58799999999997</c:v>
                </c:pt>
                <c:pt idx="151">
                  <c:v>423.55199999999996</c:v>
                </c:pt>
                <c:pt idx="152">
                  <c:v>423.524</c:v>
                </c:pt>
                <c:pt idx="153">
                  <c:v>423.64</c:v>
                </c:pt>
                <c:pt idx="154">
                  <c:v>423.85599999999999</c:v>
                </c:pt>
                <c:pt idx="155">
                  <c:v>423.91699999999997</c:v>
                </c:pt>
                <c:pt idx="156">
                  <c:v>423.762</c:v>
                </c:pt>
                <c:pt idx="157">
                  <c:v>423.70099999999996</c:v>
                </c:pt>
                <c:pt idx="158">
                  <c:v>423.649</c:v>
                </c:pt>
                <c:pt idx="159">
                  <c:v>423.62199999999996</c:v>
                </c:pt>
                <c:pt idx="160">
                  <c:v>423.59099999999995</c:v>
                </c:pt>
                <c:pt idx="161">
                  <c:v>423.57899999999995</c:v>
                </c:pt>
                <c:pt idx="162">
                  <c:v>423.55199999999996</c:v>
                </c:pt>
                <c:pt idx="163">
                  <c:v>423.49699999999996</c:v>
                </c:pt>
                <c:pt idx="164">
                  <c:v>423.47799999999995</c:v>
                </c:pt>
                <c:pt idx="165">
                  <c:v>423.50899999999996</c:v>
                </c:pt>
                <c:pt idx="166">
                  <c:v>423.53</c:v>
                </c:pt>
                <c:pt idx="167">
                  <c:v>423.56399999999996</c:v>
                </c:pt>
                <c:pt idx="168">
                  <c:v>423.60599999999999</c:v>
                </c:pt>
                <c:pt idx="169">
                  <c:v>423.56699999999995</c:v>
                </c:pt>
                <c:pt idx="170">
                  <c:v>423.52111199999996</c:v>
                </c:pt>
                <c:pt idx="171">
                  <c:v>423.49672799999996</c:v>
                </c:pt>
                <c:pt idx="172">
                  <c:v>423.47843999999998</c:v>
                </c:pt>
                <c:pt idx="173">
                  <c:v>423.46015199999999</c:v>
                </c:pt>
                <c:pt idx="174">
                  <c:v>423.42967199999998</c:v>
                </c:pt>
                <c:pt idx="175">
                  <c:v>423.40224000000001</c:v>
                </c:pt>
                <c:pt idx="176">
                  <c:v>423.39004799999998</c:v>
                </c:pt>
                <c:pt idx="177">
                  <c:v>423.40528799999998</c:v>
                </c:pt>
                <c:pt idx="178">
                  <c:v>423.40833599999996</c:v>
                </c:pt>
                <c:pt idx="179">
                  <c:v>423.435768</c:v>
                </c:pt>
                <c:pt idx="180">
                  <c:v>423.46929599999999</c:v>
                </c:pt>
                <c:pt idx="181">
                  <c:v>423.37785599999995</c:v>
                </c:pt>
                <c:pt idx="182">
                  <c:v>423.35347199999995</c:v>
                </c:pt>
                <c:pt idx="183">
                  <c:v>423.37175999999999</c:v>
                </c:pt>
                <c:pt idx="184">
                  <c:v>423.38090399999999</c:v>
                </c:pt>
                <c:pt idx="185">
                  <c:v>423.39919199999997</c:v>
                </c:pt>
                <c:pt idx="186">
                  <c:v>423.38395199999997</c:v>
                </c:pt>
                <c:pt idx="187">
                  <c:v>423.37175999999999</c:v>
                </c:pt>
                <c:pt idx="188">
                  <c:v>423.37785599999995</c:v>
                </c:pt>
                <c:pt idx="189">
                  <c:v>423.35651999999999</c:v>
                </c:pt>
                <c:pt idx="190">
                  <c:v>423.35347199999995</c:v>
                </c:pt>
                <c:pt idx="191">
                  <c:v>423.33213599999999</c:v>
                </c:pt>
                <c:pt idx="192">
                  <c:v>423.30470399999996</c:v>
                </c:pt>
                <c:pt idx="193">
                  <c:v>423.26203199999998</c:v>
                </c:pt>
                <c:pt idx="194">
                  <c:v>423.24983999999995</c:v>
                </c:pt>
                <c:pt idx="195">
                  <c:v>423.33213599999999</c:v>
                </c:pt>
                <c:pt idx="196">
                  <c:v>423.46624799999995</c:v>
                </c:pt>
                <c:pt idx="197">
                  <c:v>423.45710399999996</c:v>
                </c:pt>
                <c:pt idx="198">
                  <c:v>423.40833599999996</c:v>
                </c:pt>
                <c:pt idx="199">
                  <c:v>423.362616</c:v>
                </c:pt>
                <c:pt idx="200">
                  <c:v>423.35347199999995</c:v>
                </c:pt>
                <c:pt idx="201">
                  <c:v>423.42052799999999</c:v>
                </c:pt>
                <c:pt idx="202">
                  <c:v>423.435768</c:v>
                </c:pt>
                <c:pt idx="203">
                  <c:v>423.652176</c:v>
                </c:pt>
                <c:pt idx="204">
                  <c:v>423.61559999999997</c:v>
                </c:pt>
                <c:pt idx="205">
                  <c:v>423.51806399999998</c:v>
                </c:pt>
                <c:pt idx="206">
                  <c:v>423.46624799999995</c:v>
                </c:pt>
                <c:pt idx="207">
                  <c:v>423.44795999999997</c:v>
                </c:pt>
                <c:pt idx="208">
                  <c:v>423.435768</c:v>
                </c:pt>
                <c:pt idx="209">
                  <c:v>423.41443199999998</c:v>
                </c:pt>
                <c:pt idx="210">
                  <c:v>423.39614399999999</c:v>
                </c:pt>
                <c:pt idx="211">
                  <c:v>423.36566399999998</c:v>
                </c:pt>
                <c:pt idx="212">
                  <c:v>423.362616</c:v>
                </c:pt>
                <c:pt idx="213">
                  <c:v>423.51806399999998</c:v>
                </c:pt>
                <c:pt idx="214">
                  <c:v>423.5394</c:v>
                </c:pt>
                <c:pt idx="215">
                  <c:v>423.499776</c:v>
                </c:pt>
                <c:pt idx="216">
                  <c:v>423.42357599999997</c:v>
                </c:pt>
                <c:pt idx="217">
                  <c:v>423.34127999999998</c:v>
                </c:pt>
                <c:pt idx="218">
                  <c:v>423.31384799999995</c:v>
                </c:pt>
                <c:pt idx="219">
                  <c:v>423.35956799999997</c:v>
                </c:pt>
                <c:pt idx="220">
                  <c:v>423.29251199999999</c:v>
                </c:pt>
                <c:pt idx="221">
                  <c:v>423.28641599999997</c:v>
                </c:pt>
                <c:pt idx="222">
                  <c:v>423.24983999999995</c:v>
                </c:pt>
                <c:pt idx="223">
                  <c:v>423.22850399999999</c:v>
                </c:pt>
                <c:pt idx="224">
                  <c:v>423.258984</c:v>
                </c:pt>
                <c:pt idx="225">
                  <c:v>423.33213599999999</c:v>
                </c:pt>
                <c:pt idx="226">
                  <c:v>423.38395199999997</c:v>
                </c:pt>
                <c:pt idx="227">
                  <c:v>423.42357599999997</c:v>
                </c:pt>
                <c:pt idx="228">
                  <c:v>423.31384799999995</c:v>
                </c:pt>
                <c:pt idx="229">
                  <c:v>423.30165599999998</c:v>
                </c:pt>
                <c:pt idx="230">
                  <c:v>423.34127999999998</c:v>
                </c:pt>
                <c:pt idx="231">
                  <c:v>423.39919199999997</c:v>
                </c:pt>
                <c:pt idx="232">
                  <c:v>423.38395199999997</c:v>
                </c:pt>
                <c:pt idx="233">
                  <c:v>423.34127999999998</c:v>
                </c:pt>
                <c:pt idx="234">
                  <c:v>423.30775199999999</c:v>
                </c:pt>
                <c:pt idx="235">
                  <c:v>423.26507999999995</c:v>
                </c:pt>
                <c:pt idx="236">
                  <c:v>423.31384799999995</c:v>
                </c:pt>
                <c:pt idx="237">
                  <c:v>423.40528799999998</c:v>
                </c:pt>
                <c:pt idx="238">
                  <c:v>423.46015199999999</c:v>
                </c:pt>
                <c:pt idx="239">
                  <c:v>423.475392</c:v>
                </c:pt>
                <c:pt idx="240">
                  <c:v>423.55768799999998</c:v>
                </c:pt>
                <c:pt idx="241">
                  <c:v>423.60035999999997</c:v>
                </c:pt>
                <c:pt idx="242">
                  <c:v>423.55159199999997</c:v>
                </c:pt>
                <c:pt idx="243">
                  <c:v>423.48758399999997</c:v>
                </c:pt>
                <c:pt idx="244">
                  <c:v>423.56073599999996</c:v>
                </c:pt>
                <c:pt idx="245">
                  <c:v>423.652176</c:v>
                </c:pt>
                <c:pt idx="246">
                  <c:v>423.73447199999998</c:v>
                </c:pt>
                <c:pt idx="247">
                  <c:v>423.72227999999996</c:v>
                </c:pt>
                <c:pt idx="248">
                  <c:v>423.85639199999997</c:v>
                </c:pt>
                <c:pt idx="249">
                  <c:v>423.48758399999997</c:v>
                </c:pt>
                <c:pt idx="250">
                  <c:v>423.42967199999998</c:v>
                </c:pt>
                <c:pt idx="251">
                  <c:v>423.48148799999996</c:v>
                </c:pt>
                <c:pt idx="252">
                  <c:v>423.39919199999997</c:v>
                </c:pt>
                <c:pt idx="253">
                  <c:v>423.37175999999999</c:v>
                </c:pt>
                <c:pt idx="254">
                  <c:v>423.34127999999998</c:v>
                </c:pt>
                <c:pt idx="255">
                  <c:v>423.31994399999996</c:v>
                </c:pt>
                <c:pt idx="256">
                  <c:v>423.37480799999997</c:v>
                </c:pt>
                <c:pt idx="257">
                  <c:v>423.39614399999999</c:v>
                </c:pt>
                <c:pt idx="258">
                  <c:v>423.47843999999998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2608"/>
        <c:axId val="86537280"/>
      </c:lineChart>
      <c:dateAx>
        <c:axId val="85892608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537280"/>
        <c:crosses val="autoZero"/>
        <c:auto val="1"/>
        <c:lblOffset val="100"/>
        <c:baseTimeUnit val="days"/>
      </c:dateAx>
      <c:valAx>
        <c:axId val="86537280"/>
        <c:scaling>
          <c:orientation val="minMax"/>
          <c:max val="424"/>
          <c:min val="422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8610415946068759E-3"/>
              <c:y val="0.32085733351127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5892608"/>
        <c:crosses val="autoZero"/>
        <c:crossBetween val="between"/>
      </c:valAx>
      <c:spPr>
        <a:noFill/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925A</a:t>
            </a:r>
            <a:r>
              <a:rPr lang="en-US" baseline="0"/>
              <a:t> Water Elevation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59533761599856"/>
          <c:y val="0.20278341713309933"/>
          <c:w val="0.80549326037508395"/>
          <c:h val="0.51569452613604028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levels'!$B$1635:$B$1899</c:f>
              <c:numCache>
                <c:formatCode>mm/dd/yy</c:formatCode>
                <c:ptCount val="265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30715</c:v>
                </c:pt>
                <c:pt idx="10">
                  <c:v>30739</c:v>
                </c:pt>
                <c:pt idx="11">
                  <c:v>30778</c:v>
                </c:pt>
                <c:pt idx="12">
                  <c:v>30785</c:v>
                </c:pt>
                <c:pt idx="13">
                  <c:v>30799</c:v>
                </c:pt>
                <c:pt idx="14">
                  <c:v>30806</c:v>
                </c:pt>
                <c:pt idx="15">
                  <c:v>30830</c:v>
                </c:pt>
                <c:pt idx="16">
                  <c:v>30839</c:v>
                </c:pt>
                <c:pt idx="17">
                  <c:v>30848</c:v>
                </c:pt>
                <c:pt idx="18">
                  <c:v>30854</c:v>
                </c:pt>
                <c:pt idx="19">
                  <c:v>30861</c:v>
                </c:pt>
                <c:pt idx="20">
                  <c:v>30869</c:v>
                </c:pt>
                <c:pt idx="21">
                  <c:v>30881</c:v>
                </c:pt>
                <c:pt idx="22">
                  <c:v>30888</c:v>
                </c:pt>
                <c:pt idx="23">
                  <c:v>30897</c:v>
                </c:pt>
                <c:pt idx="24">
                  <c:v>30904</c:v>
                </c:pt>
                <c:pt idx="25">
                  <c:v>30911</c:v>
                </c:pt>
                <c:pt idx="26">
                  <c:v>30917</c:v>
                </c:pt>
                <c:pt idx="27">
                  <c:v>30925</c:v>
                </c:pt>
                <c:pt idx="28">
                  <c:v>30934</c:v>
                </c:pt>
                <c:pt idx="29">
                  <c:v>30945</c:v>
                </c:pt>
                <c:pt idx="30">
                  <c:v>30970</c:v>
                </c:pt>
                <c:pt idx="31">
                  <c:v>30979</c:v>
                </c:pt>
                <c:pt idx="32">
                  <c:v>30986</c:v>
                </c:pt>
                <c:pt idx="33">
                  <c:v>30993</c:v>
                </c:pt>
                <c:pt idx="34">
                  <c:v>31002</c:v>
                </c:pt>
                <c:pt idx="35">
                  <c:v>31007</c:v>
                </c:pt>
                <c:pt idx="36">
                  <c:v>31016</c:v>
                </c:pt>
                <c:pt idx="37">
                  <c:v>31021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31904</c:v>
                </c:pt>
                <c:pt idx="112">
                  <c:v>32235</c:v>
                </c:pt>
                <c:pt idx="113">
                  <c:v>32238</c:v>
                </c:pt>
                <c:pt idx="114">
                  <c:v>32242</c:v>
                </c:pt>
                <c:pt idx="115">
                  <c:v>32245</c:v>
                </c:pt>
                <c:pt idx="116">
                  <c:v>32263</c:v>
                </c:pt>
                <c:pt idx="117">
                  <c:v>32313</c:v>
                </c:pt>
                <c:pt idx="118">
                  <c:v>32320</c:v>
                </c:pt>
                <c:pt idx="119">
                  <c:v>32351</c:v>
                </c:pt>
                <c:pt idx="120">
                  <c:v>32381</c:v>
                </c:pt>
                <c:pt idx="121">
                  <c:v>32397</c:v>
                </c:pt>
                <c:pt idx="122">
                  <c:v>32410</c:v>
                </c:pt>
                <c:pt idx="123">
                  <c:v>32411</c:v>
                </c:pt>
                <c:pt idx="124">
                  <c:v>32414</c:v>
                </c:pt>
                <c:pt idx="125">
                  <c:v>32605</c:v>
                </c:pt>
                <c:pt idx="126">
                  <c:v>32613</c:v>
                </c:pt>
                <c:pt idx="127">
                  <c:v>32638</c:v>
                </c:pt>
                <c:pt idx="128">
                  <c:v>32660</c:v>
                </c:pt>
                <c:pt idx="129">
                  <c:v>32723</c:v>
                </c:pt>
                <c:pt idx="130">
                  <c:v>32743</c:v>
                </c:pt>
                <c:pt idx="131">
                  <c:v>32781</c:v>
                </c:pt>
                <c:pt idx="132">
                  <c:v>32802</c:v>
                </c:pt>
                <c:pt idx="133">
                  <c:v>32808</c:v>
                </c:pt>
                <c:pt idx="134">
                  <c:v>32821</c:v>
                </c:pt>
                <c:pt idx="135">
                  <c:v>33313</c:v>
                </c:pt>
                <c:pt idx="136">
                  <c:v>33321</c:v>
                </c:pt>
                <c:pt idx="137">
                  <c:v>33679</c:v>
                </c:pt>
                <c:pt idx="138">
                  <c:v>33686</c:v>
                </c:pt>
                <c:pt idx="139">
                  <c:v>33688</c:v>
                </c:pt>
                <c:pt idx="140">
                  <c:v>33690</c:v>
                </c:pt>
                <c:pt idx="141">
                  <c:v>33693</c:v>
                </c:pt>
                <c:pt idx="142">
                  <c:v>33695</c:v>
                </c:pt>
                <c:pt idx="143">
                  <c:v>33699</c:v>
                </c:pt>
                <c:pt idx="144">
                  <c:v>33700</c:v>
                </c:pt>
                <c:pt idx="145">
                  <c:v>33702</c:v>
                </c:pt>
                <c:pt idx="146">
                  <c:v>33707</c:v>
                </c:pt>
                <c:pt idx="147">
                  <c:v>33709</c:v>
                </c:pt>
                <c:pt idx="148">
                  <c:v>33711</c:v>
                </c:pt>
                <c:pt idx="149">
                  <c:v>33714</c:v>
                </c:pt>
                <c:pt idx="150">
                  <c:v>33716</c:v>
                </c:pt>
                <c:pt idx="151">
                  <c:v>33718</c:v>
                </c:pt>
                <c:pt idx="152">
                  <c:v>33771</c:v>
                </c:pt>
                <c:pt idx="153">
                  <c:v>34110</c:v>
                </c:pt>
                <c:pt idx="154">
                  <c:v>34129</c:v>
                </c:pt>
                <c:pt idx="155">
                  <c:v>36859</c:v>
                </c:pt>
                <c:pt idx="156">
                  <c:v>36888</c:v>
                </c:pt>
                <c:pt idx="157">
                  <c:v>36914</c:v>
                </c:pt>
                <c:pt idx="158">
                  <c:v>36941</c:v>
                </c:pt>
                <c:pt idx="159">
                  <c:v>36965</c:v>
                </c:pt>
                <c:pt idx="160">
                  <c:v>37011</c:v>
                </c:pt>
                <c:pt idx="161">
                  <c:v>37041</c:v>
                </c:pt>
                <c:pt idx="162">
                  <c:v>37063</c:v>
                </c:pt>
                <c:pt idx="163">
                  <c:v>37102</c:v>
                </c:pt>
                <c:pt idx="164">
                  <c:v>37130</c:v>
                </c:pt>
                <c:pt idx="165">
                  <c:v>37159</c:v>
                </c:pt>
                <c:pt idx="166">
                  <c:v>37193</c:v>
                </c:pt>
                <c:pt idx="167">
                  <c:v>37223</c:v>
                </c:pt>
                <c:pt idx="168">
                  <c:v>37244</c:v>
                </c:pt>
                <c:pt idx="169">
                  <c:v>37281</c:v>
                </c:pt>
                <c:pt idx="170">
                  <c:v>37314</c:v>
                </c:pt>
                <c:pt idx="171">
                  <c:v>37337</c:v>
                </c:pt>
                <c:pt idx="172">
                  <c:v>37375</c:v>
                </c:pt>
                <c:pt idx="173">
                  <c:v>37398</c:v>
                </c:pt>
                <c:pt idx="174">
                  <c:v>37433</c:v>
                </c:pt>
                <c:pt idx="175">
                  <c:v>37459</c:v>
                </c:pt>
                <c:pt idx="176">
                  <c:v>37494</c:v>
                </c:pt>
                <c:pt idx="177">
                  <c:v>37524</c:v>
                </c:pt>
                <c:pt idx="178">
                  <c:v>37550</c:v>
                </c:pt>
                <c:pt idx="179">
                  <c:v>37581</c:v>
                </c:pt>
                <c:pt idx="180">
                  <c:v>37610</c:v>
                </c:pt>
                <c:pt idx="181">
                  <c:v>37651</c:v>
                </c:pt>
                <c:pt idx="182">
                  <c:v>37679</c:v>
                </c:pt>
                <c:pt idx="183">
                  <c:v>37706</c:v>
                </c:pt>
                <c:pt idx="184">
                  <c:v>37739</c:v>
                </c:pt>
                <c:pt idx="185">
                  <c:v>37761</c:v>
                </c:pt>
                <c:pt idx="186">
                  <c:v>37802</c:v>
                </c:pt>
                <c:pt idx="187">
                  <c:v>37826</c:v>
                </c:pt>
                <c:pt idx="188">
                  <c:v>37860</c:v>
                </c:pt>
                <c:pt idx="189">
                  <c:v>37888</c:v>
                </c:pt>
                <c:pt idx="190">
                  <c:v>37924</c:v>
                </c:pt>
                <c:pt idx="191">
                  <c:v>37951</c:v>
                </c:pt>
                <c:pt idx="192">
                  <c:v>37978</c:v>
                </c:pt>
                <c:pt idx="193">
                  <c:v>38008</c:v>
                </c:pt>
                <c:pt idx="194">
                  <c:v>38047</c:v>
                </c:pt>
                <c:pt idx="195">
                  <c:v>38079</c:v>
                </c:pt>
                <c:pt idx="196">
                  <c:v>38105</c:v>
                </c:pt>
                <c:pt idx="197">
                  <c:v>38131</c:v>
                </c:pt>
                <c:pt idx="198">
                  <c:v>38162</c:v>
                </c:pt>
                <c:pt idx="199">
                  <c:v>38191</c:v>
                </c:pt>
                <c:pt idx="200">
                  <c:v>38226</c:v>
                </c:pt>
                <c:pt idx="201">
                  <c:v>38254</c:v>
                </c:pt>
                <c:pt idx="202">
                  <c:v>38292</c:v>
                </c:pt>
                <c:pt idx="203">
                  <c:v>38320</c:v>
                </c:pt>
                <c:pt idx="204">
                  <c:v>38341</c:v>
                </c:pt>
                <c:pt idx="205">
                  <c:v>38377</c:v>
                </c:pt>
                <c:pt idx="206">
                  <c:v>38413</c:v>
                </c:pt>
                <c:pt idx="207">
                  <c:v>38440</c:v>
                </c:pt>
                <c:pt idx="208">
                  <c:v>38467</c:v>
                </c:pt>
                <c:pt idx="209">
                  <c:v>38496</c:v>
                </c:pt>
                <c:pt idx="210">
                  <c:v>38526</c:v>
                </c:pt>
                <c:pt idx="211">
                  <c:v>38558</c:v>
                </c:pt>
                <c:pt idx="212">
                  <c:v>38586</c:v>
                </c:pt>
                <c:pt idx="213">
                  <c:v>38618</c:v>
                </c:pt>
                <c:pt idx="214">
                  <c:v>38649</c:v>
                </c:pt>
                <c:pt idx="215">
                  <c:v>38677</c:v>
                </c:pt>
                <c:pt idx="216">
                  <c:v>38707</c:v>
                </c:pt>
                <c:pt idx="217">
                  <c:v>38743</c:v>
                </c:pt>
                <c:pt idx="218">
                  <c:v>38776</c:v>
                </c:pt>
                <c:pt idx="219">
                  <c:v>38803</c:v>
                </c:pt>
                <c:pt idx="220">
                  <c:v>38835</c:v>
                </c:pt>
                <c:pt idx="221">
                  <c:v>38856</c:v>
                </c:pt>
                <c:pt idx="222">
                  <c:v>38895</c:v>
                </c:pt>
                <c:pt idx="223">
                  <c:v>38925</c:v>
                </c:pt>
                <c:pt idx="224">
                  <c:v>38958</c:v>
                </c:pt>
                <c:pt idx="225">
                  <c:v>38986</c:v>
                </c:pt>
                <c:pt idx="226">
                  <c:v>39014</c:v>
                </c:pt>
                <c:pt idx="227">
                  <c:v>39050</c:v>
                </c:pt>
                <c:pt idx="228">
                  <c:v>39077</c:v>
                </c:pt>
                <c:pt idx="229">
                  <c:v>39114</c:v>
                </c:pt>
                <c:pt idx="230">
                  <c:v>39136</c:v>
                </c:pt>
                <c:pt idx="231">
                  <c:v>39167</c:v>
                </c:pt>
                <c:pt idx="232">
                  <c:v>39198</c:v>
                </c:pt>
                <c:pt idx="233">
                  <c:v>39220</c:v>
                </c:pt>
                <c:pt idx="234">
                  <c:v>39258</c:v>
                </c:pt>
                <c:pt idx="235">
                  <c:v>39317</c:v>
                </c:pt>
                <c:pt idx="236">
                  <c:v>39356</c:v>
                </c:pt>
                <c:pt idx="237">
                  <c:v>39373</c:v>
                </c:pt>
                <c:pt idx="238">
                  <c:v>39413</c:v>
                </c:pt>
                <c:pt idx="239">
                  <c:v>39443</c:v>
                </c:pt>
                <c:pt idx="240">
                  <c:v>39472</c:v>
                </c:pt>
                <c:pt idx="241">
                  <c:v>39507</c:v>
                </c:pt>
                <c:pt idx="242">
                  <c:v>39536</c:v>
                </c:pt>
                <c:pt idx="243">
                  <c:v>39563</c:v>
                </c:pt>
                <c:pt idx="244">
                  <c:v>39580</c:v>
                </c:pt>
                <c:pt idx="245">
                  <c:v>39674</c:v>
                </c:pt>
                <c:pt idx="246">
                  <c:v>39767</c:v>
                </c:pt>
                <c:pt idx="247">
                  <c:v>39795</c:v>
                </c:pt>
                <c:pt idx="248">
                  <c:v>39833</c:v>
                </c:pt>
                <c:pt idx="249">
                  <c:v>39866</c:v>
                </c:pt>
                <c:pt idx="250">
                  <c:v>39898</c:v>
                </c:pt>
                <c:pt idx="251">
                  <c:v>39928</c:v>
                </c:pt>
                <c:pt idx="252">
                  <c:v>39966</c:v>
                </c:pt>
                <c:pt idx="253">
                  <c:v>40004</c:v>
                </c:pt>
                <c:pt idx="254">
                  <c:v>40045</c:v>
                </c:pt>
                <c:pt idx="255">
                  <c:v>40074</c:v>
                </c:pt>
                <c:pt idx="256">
                  <c:v>40102</c:v>
                </c:pt>
                <c:pt idx="257">
                  <c:v>40128</c:v>
                </c:pt>
                <c:pt idx="258">
                  <c:v>40162</c:v>
                </c:pt>
                <c:pt idx="259">
                  <c:v>40191</c:v>
                </c:pt>
                <c:pt idx="260">
                  <c:v>40222</c:v>
                </c:pt>
                <c:pt idx="261">
                  <c:v>40247</c:v>
                </c:pt>
                <c:pt idx="262">
                  <c:v>40275</c:v>
                </c:pt>
                <c:pt idx="263">
                  <c:v>40302</c:v>
                </c:pt>
                <c:pt idx="264">
                  <c:v>40331</c:v>
                </c:pt>
              </c:numCache>
            </c:numRef>
          </c:cat>
          <c:val>
            <c:numRef>
              <c:f>'"900" wells'' water levels'!$L$1635:$L$1899</c:f>
              <c:numCache>
                <c:formatCode>General</c:formatCode>
                <c:ptCount val="265"/>
                <c:pt idx="0">
                  <c:v>422.74400000000003</c:v>
                </c:pt>
                <c:pt idx="1">
                  <c:v>422.74400000000003</c:v>
                </c:pt>
                <c:pt idx="2">
                  <c:v>422.74700000000001</c:v>
                </c:pt>
                <c:pt idx="3">
                  <c:v>422.74400000000003</c:v>
                </c:pt>
                <c:pt idx="4">
                  <c:v>422.75599999999997</c:v>
                </c:pt>
                <c:pt idx="5">
                  <c:v>422.79599999999999</c:v>
                </c:pt>
                <c:pt idx="6">
                  <c:v>422.68900000000002</c:v>
                </c:pt>
                <c:pt idx="7">
                  <c:v>422.75299999999999</c:v>
                </c:pt>
                <c:pt idx="8">
                  <c:v>422.65899999999999</c:v>
                </c:pt>
                <c:pt idx="9">
                  <c:v>422.70100000000002</c:v>
                </c:pt>
                <c:pt idx="10">
                  <c:v>422.68</c:v>
                </c:pt>
                <c:pt idx="11">
                  <c:v>422.73200000000003</c:v>
                </c:pt>
                <c:pt idx="12">
                  <c:v>422.75599999999997</c:v>
                </c:pt>
                <c:pt idx="13">
                  <c:v>422.77199999999999</c:v>
                </c:pt>
                <c:pt idx="14">
                  <c:v>422.738</c:v>
                </c:pt>
                <c:pt idx="15">
                  <c:v>422.73200000000003</c:v>
                </c:pt>
                <c:pt idx="16">
                  <c:v>422.73500000000001</c:v>
                </c:pt>
                <c:pt idx="17">
                  <c:v>422.79300000000001</c:v>
                </c:pt>
                <c:pt idx="18">
                  <c:v>422.70100000000002</c:v>
                </c:pt>
                <c:pt idx="19">
                  <c:v>422.71699999999998</c:v>
                </c:pt>
                <c:pt idx="20">
                  <c:v>422.84800000000001</c:v>
                </c:pt>
                <c:pt idx="21">
                  <c:v>422.82600000000002</c:v>
                </c:pt>
                <c:pt idx="22">
                  <c:v>422.82299999999998</c:v>
                </c:pt>
                <c:pt idx="23">
                  <c:v>422.77800000000002</c:v>
                </c:pt>
                <c:pt idx="24">
                  <c:v>423.113</c:v>
                </c:pt>
                <c:pt idx="25">
                  <c:v>423.101</c:v>
                </c:pt>
                <c:pt idx="26">
                  <c:v>423.089</c:v>
                </c:pt>
                <c:pt idx="27">
                  <c:v>422.72</c:v>
                </c:pt>
                <c:pt idx="28">
                  <c:v>422.714</c:v>
                </c:pt>
                <c:pt idx="29">
                  <c:v>422.64100000000002</c:v>
                </c:pt>
                <c:pt idx="30">
                  <c:v>422.81099999999998</c:v>
                </c:pt>
                <c:pt idx="31">
                  <c:v>422.74400000000003</c:v>
                </c:pt>
                <c:pt idx="32">
                  <c:v>422.762</c:v>
                </c:pt>
                <c:pt idx="33">
                  <c:v>422.77199999999999</c:v>
                </c:pt>
                <c:pt idx="34">
                  <c:v>422.78399999999999</c:v>
                </c:pt>
                <c:pt idx="35">
                  <c:v>422.79</c:v>
                </c:pt>
                <c:pt idx="36">
                  <c:v>422.77800000000002</c:v>
                </c:pt>
                <c:pt idx="37">
                  <c:v>422.77499999999998</c:v>
                </c:pt>
                <c:pt idx="38">
                  <c:v>422.74700000000001</c:v>
                </c:pt>
                <c:pt idx="39">
                  <c:v>422.74700000000001</c:v>
                </c:pt>
                <c:pt idx="40">
                  <c:v>422.74700000000001</c:v>
                </c:pt>
                <c:pt idx="41">
                  <c:v>422.73500000000001</c:v>
                </c:pt>
                <c:pt idx="42">
                  <c:v>422.73500000000001</c:v>
                </c:pt>
                <c:pt idx="43">
                  <c:v>422.70800000000003</c:v>
                </c:pt>
                <c:pt idx="44">
                  <c:v>422.70100000000002</c:v>
                </c:pt>
                <c:pt idx="45">
                  <c:v>422.69499999999999</c:v>
                </c:pt>
                <c:pt idx="46">
                  <c:v>422.69200000000001</c:v>
                </c:pt>
                <c:pt idx="47">
                  <c:v>422.69200000000001</c:v>
                </c:pt>
                <c:pt idx="48">
                  <c:v>422.67099999999999</c:v>
                </c:pt>
                <c:pt idx="49">
                  <c:v>422.65899999999999</c:v>
                </c:pt>
                <c:pt idx="50">
                  <c:v>422.65899999999999</c:v>
                </c:pt>
                <c:pt idx="51">
                  <c:v>422.66199999999998</c:v>
                </c:pt>
                <c:pt idx="52">
                  <c:v>422.67399999999998</c:v>
                </c:pt>
                <c:pt idx="53">
                  <c:v>422.69200000000001</c:v>
                </c:pt>
                <c:pt idx="54">
                  <c:v>422.70100000000002</c:v>
                </c:pt>
                <c:pt idx="55">
                  <c:v>422.71699999999998</c:v>
                </c:pt>
                <c:pt idx="56">
                  <c:v>422.74099999999999</c:v>
                </c:pt>
                <c:pt idx="57">
                  <c:v>422.77800000000002</c:v>
                </c:pt>
                <c:pt idx="58">
                  <c:v>422.83600000000001</c:v>
                </c:pt>
                <c:pt idx="59">
                  <c:v>422.86900000000003</c:v>
                </c:pt>
                <c:pt idx="60">
                  <c:v>422.88400000000001</c:v>
                </c:pt>
                <c:pt idx="61">
                  <c:v>422.89400000000001</c:v>
                </c:pt>
                <c:pt idx="62">
                  <c:v>422.90300000000002</c:v>
                </c:pt>
                <c:pt idx="63">
                  <c:v>422.90300000000002</c:v>
                </c:pt>
                <c:pt idx="64">
                  <c:v>422.91500000000002</c:v>
                </c:pt>
                <c:pt idx="65">
                  <c:v>422.90899999999999</c:v>
                </c:pt>
                <c:pt idx="66">
                  <c:v>422.9</c:v>
                </c:pt>
                <c:pt idx="67">
                  <c:v>422.9</c:v>
                </c:pt>
                <c:pt idx="68">
                  <c:v>422.89</c:v>
                </c:pt>
                <c:pt idx="69">
                  <c:v>422.89699999999999</c:v>
                </c:pt>
                <c:pt idx="70">
                  <c:v>422.90300000000002</c:v>
                </c:pt>
                <c:pt idx="71">
                  <c:v>422.89400000000001</c:v>
                </c:pt>
                <c:pt idx="72">
                  <c:v>422.91800000000001</c:v>
                </c:pt>
                <c:pt idx="73">
                  <c:v>422.90899999999999</c:v>
                </c:pt>
                <c:pt idx="74">
                  <c:v>422.91199999999998</c:v>
                </c:pt>
                <c:pt idx="75">
                  <c:v>422.92099999999999</c:v>
                </c:pt>
                <c:pt idx="76">
                  <c:v>422.92700000000002</c:v>
                </c:pt>
                <c:pt idx="77">
                  <c:v>422.91500000000002</c:v>
                </c:pt>
                <c:pt idx="78">
                  <c:v>422.91500000000002</c:v>
                </c:pt>
                <c:pt idx="79">
                  <c:v>422.91800000000001</c:v>
                </c:pt>
                <c:pt idx="80">
                  <c:v>422.91500000000002</c:v>
                </c:pt>
                <c:pt idx="81">
                  <c:v>422.90300000000002</c:v>
                </c:pt>
                <c:pt idx="82">
                  <c:v>422.89</c:v>
                </c:pt>
                <c:pt idx="83">
                  <c:v>422.86</c:v>
                </c:pt>
                <c:pt idx="84">
                  <c:v>422.84199999999998</c:v>
                </c:pt>
                <c:pt idx="85">
                  <c:v>422.84199999999998</c:v>
                </c:pt>
                <c:pt idx="86">
                  <c:v>422.839</c:v>
                </c:pt>
                <c:pt idx="87">
                  <c:v>422.82600000000002</c:v>
                </c:pt>
                <c:pt idx="88">
                  <c:v>422.81700000000001</c:v>
                </c:pt>
                <c:pt idx="89">
                  <c:v>422.81700000000001</c:v>
                </c:pt>
                <c:pt idx="90">
                  <c:v>422.82900000000001</c:v>
                </c:pt>
                <c:pt idx="91">
                  <c:v>422.80500000000001</c:v>
                </c:pt>
                <c:pt idx="92">
                  <c:v>422.80200000000002</c:v>
                </c:pt>
                <c:pt idx="93">
                  <c:v>422.839</c:v>
                </c:pt>
                <c:pt idx="94">
                  <c:v>422.84199999999998</c:v>
                </c:pt>
                <c:pt idx="95">
                  <c:v>422.863</c:v>
                </c:pt>
                <c:pt idx="96">
                  <c:v>422.87799999999999</c:v>
                </c:pt>
                <c:pt idx="97">
                  <c:v>422.887</c:v>
                </c:pt>
                <c:pt idx="98">
                  <c:v>422.98500000000001</c:v>
                </c:pt>
                <c:pt idx="99">
                  <c:v>423.02199999999999</c:v>
                </c:pt>
                <c:pt idx="100">
                  <c:v>422.92099999999999</c:v>
                </c:pt>
                <c:pt idx="101">
                  <c:v>422.93599999999998</c:v>
                </c:pt>
                <c:pt idx="102">
                  <c:v>422.94200000000001</c:v>
                </c:pt>
                <c:pt idx="103">
                  <c:v>422.90899999999999</c:v>
                </c:pt>
                <c:pt idx="104">
                  <c:v>422.92099999999999</c:v>
                </c:pt>
                <c:pt idx="105">
                  <c:v>423.00599999999997</c:v>
                </c:pt>
                <c:pt idx="106">
                  <c:v>422.81700000000001</c:v>
                </c:pt>
                <c:pt idx="107">
                  <c:v>422.82299999999998</c:v>
                </c:pt>
                <c:pt idx="108">
                  <c:v>422.80500000000001</c:v>
                </c:pt>
                <c:pt idx="109">
                  <c:v>422.80500000000001</c:v>
                </c:pt>
                <c:pt idx="110">
                  <c:v>422.78100000000001</c:v>
                </c:pt>
                <c:pt idx="111">
                  <c:v>422.74700000000001</c:v>
                </c:pt>
                <c:pt idx="112">
                  <c:v>422.79599999999999</c:v>
                </c:pt>
                <c:pt idx="113">
                  <c:v>422.79300000000001</c:v>
                </c:pt>
                <c:pt idx="114">
                  <c:v>422.80799999999999</c:v>
                </c:pt>
                <c:pt idx="115">
                  <c:v>422.80799999999999</c:v>
                </c:pt>
                <c:pt idx="116">
                  <c:v>422.839</c:v>
                </c:pt>
                <c:pt idx="117">
                  <c:v>422.76499999999999</c:v>
                </c:pt>
                <c:pt idx="118">
                  <c:v>422.76499999999999</c:v>
                </c:pt>
                <c:pt idx="119">
                  <c:v>422.69499999999999</c:v>
                </c:pt>
                <c:pt idx="120">
                  <c:v>422.67099999999999</c:v>
                </c:pt>
                <c:pt idx="121">
                  <c:v>422.71699999999998</c:v>
                </c:pt>
                <c:pt idx="122">
                  <c:v>422.65300000000002</c:v>
                </c:pt>
                <c:pt idx="123">
                  <c:v>422.64699999999999</c:v>
                </c:pt>
                <c:pt idx="124">
                  <c:v>422.64699999999999</c:v>
                </c:pt>
                <c:pt idx="125">
                  <c:v>422.59899999999999</c:v>
                </c:pt>
                <c:pt idx="126">
                  <c:v>422.62700000000001</c:v>
                </c:pt>
                <c:pt idx="127">
                  <c:v>422.76499999999999</c:v>
                </c:pt>
                <c:pt idx="128">
                  <c:v>422.755</c:v>
                </c:pt>
                <c:pt idx="129">
                  <c:v>422.67500000000001</c:v>
                </c:pt>
                <c:pt idx="130">
                  <c:v>422.63</c:v>
                </c:pt>
                <c:pt idx="131">
                  <c:v>422.625</c:v>
                </c:pt>
                <c:pt idx="132">
                  <c:v>422.62299999999999</c:v>
                </c:pt>
                <c:pt idx="133">
                  <c:v>422.61099999999999</c:v>
                </c:pt>
                <c:pt idx="134">
                  <c:v>422.815</c:v>
                </c:pt>
                <c:pt idx="135">
                  <c:v>422.41899999999998</c:v>
                </c:pt>
                <c:pt idx="136">
                  <c:v>422.43</c:v>
                </c:pt>
                <c:pt idx="137">
                  <c:v>422.54</c:v>
                </c:pt>
                <c:pt idx="138">
                  <c:v>422.55</c:v>
                </c:pt>
                <c:pt idx="139">
                  <c:v>422.55</c:v>
                </c:pt>
                <c:pt idx="140">
                  <c:v>422.55</c:v>
                </c:pt>
                <c:pt idx="141">
                  <c:v>422.56</c:v>
                </c:pt>
                <c:pt idx="142">
                  <c:v>422.55</c:v>
                </c:pt>
                <c:pt idx="143">
                  <c:v>422.56</c:v>
                </c:pt>
                <c:pt idx="144">
                  <c:v>422.56</c:v>
                </c:pt>
                <c:pt idx="145">
                  <c:v>422.56</c:v>
                </c:pt>
                <c:pt idx="146">
                  <c:v>422.57</c:v>
                </c:pt>
                <c:pt idx="147">
                  <c:v>422.57</c:v>
                </c:pt>
                <c:pt idx="148">
                  <c:v>422.58</c:v>
                </c:pt>
                <c:pt idx="149">
                  <c:v>422.58</c:v>
                </c:pt>
                <c:pt idx="150">
                  <c:v>422.59</c:v>
                </c:pt>
                <c:pt idx="151">
                  <c:v>422.59</c:v>
                </c:pt>
                <c:pt idx="152">
                  <c:v>422.65</c:v>
                </c:pt>
                <c:pt idx="153">
                  <c:v>422.76</c:v>
                </c:pt>
                <c:pt idx="154">
                  <c:v>422.77</c:v>
                </c:pt>
                <c:pt idx="155">
                  <c:v>423.041</c:v>
                </c:pt>
                <c:pt idx="156">
                  <c:v>423.05599999999998</c:v>
                </c:pt>
                <c:pt idx="157">
                  <c:v>423.029</c:v>
                </c:pt>
                <c:pt idx="158">
                  <c:v>422.98899999999998</c:v>
                </c:pt>
                <c:pt idx="159">
                  <c:v>422.995</c:v>
                </c:pt>
                <c:pt idx="160">
                  <c:v>423.084</c:v>
                </c:pt>
                <c:pt idx="161">
                  <c:v>423.28500000000003</c:v>
                </c:pt>
                <c:pt idx="162">
                  <c:v>423.40100000000001</c:v>
                </c:pt>
                <c:pt idx="163">
                  <c:v>423.245</c:v>
                </c:pt>
                <c:pt idx="164">
                  <c:v>423.17500000000001</c:v>
                </c:pt>
                <c:pt idx="165">
                  <c:v>423.11700000000002</c:v>
                </c:pt>
                <c:pt idx="166">
                  <c:v>423.38200000000001</c:v>
                </c:pt>
                <c:pt idx="167">
                  <c:v>423.04700000000003</c:v>
                </c:pt>
                <c:pt idx="168">
                  <c:v>423.03500000000003</c:v>
                </c:pt>
                <c:pt idx="169">
                  <c:v>422.99799999999999</c:v>
                </c:pt>
                <c:pt idx="170">
                  <c:v>422.95299999999997</c:v>
                </c:pt>
                <c:pt idx="171">
                  <c:v>422.92500000000001</c:v>
                </c:pt>
                <c:pt idx="172">
                  <c:v>422.94299999999998</c:v>
                </c:pt>
                <c:pt idx="173">
                  <c:v>422.959</c:v>
                </c:pt>
                <c:pt idx="174">
                  <c:v>422.983</c:v>
                </c:pt>
                <c:pt idx="175">
                  <c:v>423.01400000000001</c:v>
                </c:pt>
                <c:pt idx="176">
                  <c:v>422.97699999999998</c:v>
                </c:pt>
                <c:pt idx="177" formatCode="0.000">
                  <c:v>422.92819200000002</c:v>
                </c:pt>
                <c:pt idx="178" formatCode="0.000">
                  <c:v>422.90380800000003</c:v>
                </c:pt>
                <c:pt idx="179" formatCode="0.000">
                  <c:v>422.88856800000002</c:v>
                </c:pt>
                <c:pt idx="180" formatCode="0.000">
                  <c:v>422.867232</c:v>
                </c:pt>
                <c:pt idx="181" formatCode="0.000">
                  <c:v>422.83065599999998</c:v>
                </c:pt>
                <c:pt idx="182" formatCode="0.000">
                  <c:v>422.81846400000001</c:v>
                </c:pt>
                <c:pt idx="183" formatCode="0.000">
                  <c:v>422.77884</c:v>
                </c:pt>
                <c:pt idx="184" formatCode="0.000">
                  <c:v>422.78493600000002</c:v>
                </c:pt>
                <c:pt idx="185" formatCode="0.000">
                  <c:v>422.78493600000002</c:v>
                </c:pt>
                <c:pt idx="186" formatCode="0.000">
                  <c:v>422.79103200000003</c:v>
                </c:pt>
                <c:pt idx="187" formatCode="0.000">
                  <c:v>422.82151199999998</c:v>
                </c:pt>
                <c:pt idx="188" formatCode="0.000">
                  <c:v>422.739216</c:v>
                </c:pt>
                <c:pt idx="189" formatCode="0.000">
                  <c:v>422.70568800000001</c:v>
                </c:pt>
                <c:pt idx="190" formatCode="0.000">
                  <c:v>422.71178400000002</c:v>
                </c:pt>
                <c:pt idx="191" formatCode="0.000">
                  <c:v>422.72397599999999</c:v>
                </c:pt>
                <c:pt idx="192" formatCode="0.000">
                  <c:v>422.73616800000002</c:v>
                </c:pt>
                <c:pt idx="193" formatCode="0.000">
                  <c:v>422.72397599999999</c:v>
                </c:pt>
                <c:pt idx="194" formatCode="0.000">
                  <c:v>422.71178400000002</c:v>
                </c:pt>
                <c:pt idx="195" formatCode="0.000">
                  <c:v>422.71178400000002</c:v>
                </c:pt>
                <c:pt idx="196" formatCode="0.000">
                  <c:v>422.72397599999999</c:v>
                </c:pt>
                <c:pt idx="197" formatCode="0.000">
                  <c:v>422.73311999999999</c:v>
                </c:pt>
                <c:pt idx="198" formatCode="0.000">
                  <c:v>422.70568800000001</c:v>
                </c:pt>
                <c:pt idx="199" formatCode="0.000">
                  <c:v>422.67216000000002</c:v>
                </c:pt>
                <c:pt idx="200" formatCode="0.000">
                  <c:v>422.62339200000002</c:v>
                </c:pt>
                <c:pt idx="201" formatCode="0.000">
                  <c:v>422.63253600000002</c:v>
                </c:pt>
                <c:pt idx="202" formatCode="0.000">
                  <c:v>422.68435199999999</c:v>
                </c:pt>
                <c:pt idx="203" formatCode="0.000">
                  <c:v>422.80932000000001</c:v>
                </c:pt>
                <c:pt idx="204" formatCode="0.000">
                  <c:v>422.827608</c:v>
                </c:pt>
                <c:pt idx="205" formatCode="0.000">
                  <c:v>422.78798399999999</c:v>
                </c:pt>
                <c:pt idx="206" formatCode="0.000">
                  <c:v>422.754456</c:v>
                </c:pt>
                <c:pt idx="207" formatCode="0.000">
                  <c:v>422.72702400000003</c:v>
                </c:pt>
                <c:pt idx="208" formatCode="0.000">
                  <c:v>422.80017600000002</c:v>
                </c:pt>
                <c:pt idx="209" formatCode="0.000">
                  <c:v>422.81541600000003</c:v>
                </c:pt>
                <c:pt idx="210" formatCode="0.000">
                  <c:v>423.02877599999999</c:v>
                </c:pt>
                <c:pt idx="211" formatCode="0.000">
                  <c:v>423.01658400000002</c:v>
                </c:pt>
                <c:pt idx="212" formatCode="0.000">
                  <c:v>422.93733600000002</c:v>
                </c:pt>
                <c:pt idx="213" formatCode="0.000">
                  <c:v>422.87637599999999</c:v>
                </c:pt>
                <c:pt idx="214" formatCode="0.000">
                  <c:v>422.84589599999998</c:v>
                </c:pt>
                <c:pt idx="215" formatCode="0.000">
                  <c:v>422.85808800000001</c:v>
                </c:pt>
                <c:pt idx="216" formatCode="0.000">
                  <c:v>422.83675199999999</c:v>
                </c:pt>
                <c:pt idx="217" formatCode="0.000">
                  <c:v>422.81541600000003</c:v>
                </c:pt>
                <c:pt idx="218" formatCode="0.000">
                  <c:v>422.78188799999998</c:v>
                </c:pt>
                <c:pt idx="219" formatCode="0.000">
                  <c:v>422.77274399999999</c:v>
                </c:pt>
                <c:pt idx="220" formatCode="0.000">
                  <c:v>422.92819200000002</c:v>
                </c:pt>
                <c:pt idx="221" formatCode="0.000">
                  <c:v>422.96476799999999</c:v>
                </c:pt>
                <c:pt idx="222" formatCode="0.000">
                  <c:v>422.92514399999999</c:v>
                </c:pt>
                <c:pt idx="223" formatCode="0.000">
                  <c:v>422.83065599999998</c:v>
                </c:pt>
                <c:pt idx="224" formatCode="0.000">
                  <c:v>422.74226399999998</c:v>
                </c:pt>
                <c:pt idx="225" formatCode="0.000">
                  <c:v>422.70568800000001</c:v>
                </c:pt>
                <c:pt idx="226" formatCode="0.000">
                  <c:v>422.69654400000002</c:v>
                </c:pt>
                <c:pt idx="227" formatCode="0.000">
                  <c:v>422.67825599999998</c:v>
                </c:pt>
                <c:pt idx="228" formatCode="0.000">
                  <c:v>422.66301600000003</c:v>
                </c:pt>
                <c:pt idx="229" formatCode="0.000">
                  <c:v>422.63253600000002</c:v>
                </c:pt>
                <c:pt idx="230" formatCode="0.000">
                  <c:v>422.60815200000002</c:v>
                </c:pt>
                <c:pt idx="231" formatCode="0.000">
                  <c:v>422.62034399999999</c:v>
                </c:pt>
                <c:pt idx="232" formatCode="0.000">
                  <c:v>422.699592</c:v>
                </c:pt>
                <c:pt idx="233" formatCode="0.000">
                  <c:v>422.75140800000003</c:v>
                </c:pt>
                <c:pt idx="234" formatCode="0.000">
                  <c:v>422.79712799999999</c:v>
                </c:pt>
                <c:pt idx="235" formatCode="0.000">
                  <c:v>422.68435199999999</c:v>
                </c:pt>
                <c:pt idx="236" formatCode="0.000">
                  <c:v>422.66301600000003</c:v>
                </c:pt>
                <c:pt idx="237" formatCode="0.000">
                  <c:v>422.69349599999998</c:v>
                </c:pt>
                <c:pt idx="238" formatCode="0.000">
                  <c:v>422.75750399999998</c:v>
                </c:pt>
                <c:pt idx="239" formatCode="0.000">
                  <c:v>422.754456</c:v>
                </c:pt>
                <c:pt idx="240" formatCode="0.000">
                  <c:v>422.72397599999999</c:v>
                </c:pt>
                <c:pt idx="241" formatCode="0.000">
                  <c:v>422.66606400000001</c:v>
                </c:pt>
                <c:pt idx="242" formatCode="0.000">
                  <c:v>422.64777600000002</c:v>
                </c:pt>
                <c:pt idx="243" formatCode="0.000">
                  <c:v>422.70263999999997</c:v>
                </c:pt>
                <c:pt idx="244" formatCode="0.000">
                  <c:v>422.81541600000003</c:v>
                </c:pt>
                <c:pt idx="245" formatCode="0.000">
                  <c:v>422.90075999999999</c:v>
                </c:pt>
                <c:pt idx="246" formatCode="0.000">
                  <c:v>422.94952799999999</c:v>
                </c:pt>
                <c:pt idx="247" formatCode="0.000">
                  <c:v>422.98610400000001</c:v>
                </c:pt>
                <c:pt idx="248" formatCode="0.000">
                  <c:v>422.97391199999998</c:v>
                </c:pt>
                <c:pt idx="249" formatCode="0.000">
                  <c:v>422.92514399999999</c:v>
                </c:pt>
                <c:pt idx="250" formatCode="0.000">
                  <c:v>422.97086400000001</c:v>
                </c:pt>
                <c:pt idx="251" formatCode="0.000">
                  <c:v>423.09583200000003</c:v>
                </c:pt>
                <c:pt idx="252" formatCode="0.000">
                  <c:v>423.17507999999998</c:v>
                </c:pt>
                <c:pt idx="253" formatCode="0.000">
                  <c:v>423.15984000000003</c:v>
                </c:pt>
                <c:pt idx="254" formatCode="0.000">
                  <c:v>423.06535200000002</c:v>
                </c:pt>
                <c:pt idx="255" formatCode="0.000">
                  <c:v>422.98915199999999</c:v>
                </c:pt>
                <c:pt idx="256" formatCode="0.000">
                  <c:v>422.93428799999998</c:v>
                </c:pt>
                <c:pt idx="257" formatCode="0.000">
                  <c:v>422.89466399999998</c:v>
                </c:pt>
                <c:pt idx="258" formatCode="0.000">
                  <c:v>422.85808800000001</c:v>
                </c:pt>
                <c:pt idx="259" formatCode="0.000">
                  <c:v>422.83065599999998</c:v>
                </c:pt>
                <c:pt idx="260" formatCode="0.000">
                  <c:v>422.80017600000002</c:v>
                </c:pt>
                <c:pt idx="261" formatCode="0.000">
                  <c:v>422.77274399999999</c:v>
                </c:pt>
                <c:pt idx="262" formatCode="0.000">
                  <c:v>422.81541600000003</c:v>
                </c:pt>
                <c:pt idx="263" formatCode="0.000">
                  <c:v>422.83065599999998</c:v>
                </c:pt>
                <c:pt idx="264" formatCode="0.000">
                  <c:v>422.94343200000003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4208"/>
        <c:axId val="86539008"/>
      </c:lineChart>
      <c:dateAx>
        <c:axId val="87134208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crossAx val="86539008"/>
        <c:crosses val="autoZero"/>
        <c:auto val="1"/>
        <c:lblOffset val="100"/>
        <c:baseTimeUnit val="days"/>
      </c:dateAx>
      <c:valAx>
        <c:axId val="86539008"/>
        <c:scaling>
          <c:orientation val="minMax"/>
          <c:max val="423.4"/>
          <c:min val="422.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3474362355423275E-3"/>
              <c:y val="0.31287168891122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4208"/>
        <c:crosses val="autoZero"/>
        <c:crossBetween val="between"/>
      </c:valAx>
      <c:spPr>
        <a:ln w="9525"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925B</a:t>
            </a:r>
            <a:r>
              <a:rPr lang="en-US" baseline="0"/>
              <a:t> Water Elevation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07039982959193"/>
          <c:y val="0.19453674565382972"/>
          <c:w val="0.79812938425565083"/>
          <c:h val="0.58361023696148917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levels'!$B$1901:$B$2138</c:f>
              <c:numCache>
                <c:formatCode>mm/dd/yy</c:formatCode>
                <c:ptCount val="238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31179</c:v>
                </c:pt>
                <c:pt idx="30">
                  <c:v>31186</c:v>
                </c:pt>
                <c:pt idx="31">
                  <c:v>31190</c:v>
                </c:pt>
                <c:pt idx="32">
                  <c:v>31200</c:v>
                </c:pt>
                <c:pt idx="33">
                  <c:v>31207</c:v>
                </c:pt>
                <c:pt idx="34">
                  <c:v>31214</c:v>
                </c:pt>
                <c:pt idx="35">
                  <c:v>31228</c:v>
                </c:pt>
                <c:pt idx="36">
                  <c:v>31235</c:v>
                </c:pt>
                <c:pt idx="37">
                  <c:v>31242</c:v>
                </c:pt>
                <c:pt idx="38">
                  <c:v>31249</c:v>
                </c:pt>
                <c:pt idx="39">
                  <c:v>31256</c:v>
                </c:pt>
                <c:pt idx="40">
                  <c:v>31263</c:v>
                </c:pt>
                <c:pt idx="41">
                  <c:v>31270</c:v>
                </c:pt>
                <c:pt idx="42">
                  <c:v>31272</c:v>
                </c:pt>
                <c:pt idx="43">
                  <c:v>31277</c:v>
                </c:pt>
                <c:pt idx="44">
                  <c:v>31284</c:v>
                </c:pt>
                <c:pt idx="45">
                  <c:v>31291</c:v>
                </c:pt>
                <c:pt idx="46">
                  <c:v>31298</c:v>
                </c:pt>
                <c:pt idx="47">
                  <c:v>31305</c:v>
                </c:pt>
                <c:pt idx="48">
                  <c:v>31312</c:v>
                </c:pt>
                <c:pt idx="49">
                  <c:v>31319</c:v>
                </c:pt>
                <c:pt idx="50">
                  <c:v>31326</c:v>
                </c:pt>
                <c:pt idx="51">
                  <c:v>31333</c:v>
                </c:pt>
                <c:pt idx="52">
                  <c:v>31340</c:v>
                </c:pt>
                <c:pt idx="53">
                  <c:v>31347</c:v>
                </c:pt>
                <c:pt idx="54">
                  <c:v>31437</c:v>
                </c:pt>
                <c:pt idx="55">
                  <c:v>31445</c:v>
                </c:pt>
                <c:pt idx="56">
                  <c:v>31451</c:v>
                </c:pt>
                <c:pt idx="57">
                  <c:v>31458</c:v>
                </c:pt>
                <c:pt idx="58">
                  <c:v>31465</c:v>
                </c:pt>
                <c:pt idx="59">
                  <c:v>31473</c:v>
                </c:pt>
                <c:pt idx="60">
                  <c:v>31480</c:v>
                </c:pt>
                <c:pt idx="61">
                  <c:v>31482</c:v>
                </c:pt>
                <c:pt idx="62">
                  <c:v>31487</c:v>
                </c:pt>
                <c:pt idx="63">
                  <c:v>31493</c:v>
                </c:pt>
                <c:pt idx="64">
                  <c:v>31500</c:v>
                </c:pt>
                <c:pt idx="65">
                  <c:v>31507</c:v>
                </c:pt>
                <c:pt idx="66">
                  <c:v>31515</c:v>
                </c:pt>
                <c:pt idx="67">
                  <c:v>31522</c:v>
                </c:pt>
                <c:pt idx="68">
                  <c:v>31529</c:v>
                </c:pt>
                <c:pt idx="69">
                  <c:v>31537</c:v>
                </c:pt>
                <c:pt idx="70">
                  <c:v>31543</c:v>
                </c:pt>
                <c:pt idx="71">
                  <c:v>31551</c:v>
                </c:pt>
                <c:pt idx="72">
                  <c:v>31578</c:v>
                </c:pt>
                <c:pt idx="73">
                  <c:v>31592</c:v>
                </c:pt>
                <c:pt idx="74">
                  <c:v>31602</c:v>
                </c:pt>
                <c:pt idx="75">
                  <c:v>31606</c:v>
                </c:pt>
                <c:pt idx="76">
                  <c:v>31614</c:v>
                </c:pt>
                <c:pt idx="77">
                  <c:v>31719</c:v>
                </c:pt>
                <c:pt idx="78">
                  <c:v>31760</c:v>
                </c:pt>
                <c:pt idx="79">
                  <c:v>31774</c:v>
                </c:pt>
                <c:pt idx="80">
                  <c:v>31780</c:v>
                </c:pt>
                <c:pt idx="81">
                  <c:v>31788</c:v>
                </c:pt>
                <c:pt idx="82">
                  <c:v>31901</c:v>
                </c:pt>
                <c:pt idx="83">
                  <c:v>32235</c:v>
                </c:pt>
                <c:pt idx="84">
                  <c:v>32235</c:v>
                </c:pt>
                <c:pt idx="85">
                  <c:v>32238</c:v>
                </c:pt>
                <c:pt idx="86">
                  <c:v>32242</c:v>
                </c:pt>
                <c:pt idx="87">
                  <c:v>32245</c:v>
                </c:pt>
                <c:pt idx="88">
                  <c:v>32263</c:v>
                </c:pt>
                <c:pt idx="89">
                  <c:v>32313</c:v>
                </c:pt>
                <c:pt idx="90">
                  <c:v>32320</c:v>
                </c:pt>
                <c:pt idx="91">
                  <c:v>32351</c:v>
                </c:pt>
                <c:pt idx="92">
                  <c:v>32381</c:v>
                </c:pt>
                <c:pt idx="93">
                  <c:v>32397</c:v>
                </c:pt>
                <c:pt idx="94">
                  <c:v>32410</c:v>
                </c:pt>
                <c:pt idx="95">
                  <c:v>32411</c:v>
                </c:pt>
                <c:pt idx="96">
                  <c:v>32605</c:v>
                </c:pt>
                <c:pt idx="97">
                  <c:v>32613</c:v>
                </c:pt>
                <c:pt idx="98">
                  <c:v>32638</c:v>
                </c:pt>
                <c:pt idx="99">
                  <c:v>32660</c:v>
                </c:pt>
                <c:pt idx="100">
                  <c:v>32723</c:v>
                </c:pt>
                <c:pt idx="101">
                  <c:v>32743</c:v>
                </c:pt>
                <c:pt idx="102">
                  <c:v>32781</c:v>
                </c:pt>
                <c:pt idx="103">
                  <c:v>32802</c:v>
                </c:pt>
                <c:pt idx="104">
                  <c:v>32808</c:v>
                </c:pt>
                <c:pt idx="105">
                  <c:v>32821</c:v>
                </c:pt>
                <c:pt idx="106">
                  <c:v>33313</c:v>
                </c:pt>
                <c:pt idx="107">
                  <c:v>33323</c:v>
                </c:pt>
                <c:pt idx="108">
                  <c:v>33653</c:v>
                </c:pt>
                <c:pt idx="109">
                  <c:v>33679</c:v>
                </c:pt>
                <c:pt idx="110">
                  <c:v>33686</c:v>
                </c:pt>
                <c:pt idx="111">
                  <c:v>33688</c:v>
                </c:pt>
                <c:pt idx="112">
                  <c:v>33690</c:v>
                </c:pt>
                <c:pt idx="113">
                  <c:v>33693</c:v>
                </c:pt>
                <c:pt idx="114">
                  <c:v>33695</c:v>
                </c:pt>
                <c:pt idx="115">
                  <c:v>33699</c:v>
                </c:pt>
                <c:pt idx="116">
                  <c:v>33700</c:v>
                </c:pt>
                <c:pt idx="117">
                  <c:v>33702</c:v>
                </c:pt>
                <c:pt idx="118">
                  <c:v>33707</c:v>
                </c:pt>
                <c:pt idx="119">
                  <c:v>33709</c:v>
                </c:pt>
                <c:pt idx="120">
                  <c:v>33711</c:v>
                </c:pt>
                <c:pt idx="121">
                  <c:v>33714</c:v>
                </c:pt>
                <c:pt idx="122">
                  <c:v>33716</c:v>
                </c:pt>
                <c:pt idx="123">
                  <c:v>33718</c:v>
                </c:pt>
                <c:pt idx="124">
                  <c:v>33771</c:v>
                </c:pt>
                <c:pt idx="125">
                  <c:v>34110</c:v>
                </c:pt>
                <c:pt idx="126">
                  <c:v>34129</c:v>
                </c:pt>
                <c:pt idx="127">
                  <c:v>36859</c:v>
                </c:pt>
                <c:pt idx="128">
                  <c:v>36888</c:v>
                </c:pt>
                <c:pt idx="129">
                  <c:v>36914</c:v>
                </c:pt>
                <c:pt idx="130">
                  <c:v>36941</c:v>
                </c:pt>
                <c:pt idx="131">
                  <c:v>36965</c:v>
                </c:pt>
                <c:pt idx="132">
                  <c:v>37011</c:v>
                </c:pt>
                <c:pt idx="133">
                  <c:v>37041</c:v>
                </c:pt>
                <c:pt idx="134">
                  <c:v>37063</c:v>
                </c:pt>
                <c:pt idx="135">
                  <c:v>37102</c:v>
                </c:pt>
                <c:pt idx="136">
                  <c:v>37130</c:v>
                </c:pt>
                <c:pt idx="137">
                  <c:v>37159</c:v>
                </c:pt>
                <c:pt idx="138">
                  <c:v>37193</c:v>
                </c:pt>
                <c:pt idx="139">
                  <c:v>37223</c:v>
                </c:pt>
                <c:pt idx="140">
                  <c:v>37244</c:v>
                </c:pt>
                <c:pt idx="141">
                  <c:v>37281</c:v>
                </c:pt>
                <c:pt idx="142">
                  <c:v>37314</c:v>
                </c:pt>
                <c:pt idx="143">
                  <c:v>37337</c:v>
                </c:pt>
                <c:pt idx="144">
                  <c:v>37375</c:v>
                </c:pt>
                <c:pt idx="145">
                  <c:v>37398</c:v>
                </c:pt>
                <c:pt idx="146">
                  <c:v>37433</c:v>
                </c:pt>
                <c:pt idx="147">
                  <c:v>37459</c:v>
                </c:pt>
                <c:pt idx="148">
                  <c:v>37494</c:v>
                </c:pt>
                <c:pt idx="149">
                  <c:v>37524</c:v>
                </c:pt>
                <c:pt idx="150">
                  <c:v>37550</c:v>
                </c:pt>
                <c:pt idx="151">
                  <c:v>37581</c:v>
                </c:pt>
                <c:pt idx="152">
                  <c:v>37610</c:v>
                </c:pt>
                <c:pt idx="153">
                  <c:v>37651</c:v>
                </c:pt>
                <c:pt idx="154">
                  <c:v>37679</c:v>
                </c:pt>
                <c:pt idx="155">
                  <c:v>37706</c:v>
                </c:pt>
                <c:pt idx="156">
                  <c:v>37739</c:v>
                </c:pt>
                <c:pt idx="157">
                  <c:v>37761</c:v>
                </c:pt>
                <c:pt idx="158">
                  <c:v>37802</c:v>
                </c:pt>
                <c:pt idx="159">
                  <c:v>37826</c:v>
                </c:pt>
                <c:pt idx="160">
                  <c:v>37860</c:v>
                </c:pt>
                <c:pt idx="161">
                  <c:v>37888</c:v>
                </c:pt>
                <c:pt idx="162">
                  <c:v>37924</c:v>
                </c:pt>
                <c:pt idx="163">
                  <c:v>37951</c:v>
                </c:pt>
                <c:pt idx="164">
                  <c:v>37978</c:v>
                </c:pt>
                <c:pt idx="165">
                  <c:v>38008</c:v>
                </c:pt>
                <c:pt idx="166">
                  <c:v>38047</c:v>
                </c:pt>
                <c:pt idx="167">
                  <c:v>38079</c:v>
                </c:pt>
                <c:pt idx="168">
                  <c:v>38105</c:v>
                </c:pt>
                <c:pt idx="169">
                  <c:v>38131</c:v>
                </c:pt>
                <c:pt idx="170">
                  <c:v>38162</c:v>
                </c:pt>
                <c:pt idx="171">
                  <c:v>38191</c:v>
                </c:pt>
                <c:pt idx="172">
                  <c:v>38226</c:v>
                </c:pt>
                <c:pt idx="173">
                  <c:v>38254</c:v>
                </c:pt>
                <c:pt idx="174">
                  <c:v>38292</c:v>
                </c:pt>
                <c:pt idx="175">
                  <c:v>38320</c:v>
                </c:pt>
                <c:pt idx="176">
                  <c:v>38341</c:v>
                </c:pt>
                <c:pt idx="177">
                  <c:v>38377</c:v>
                </c:pt>
                <c:pt idx="178">
                  <c:v>38413</c:v>
                </c:pt>
                <c:pt idx="179">
                  <c:v>38440</c:v>
                </c:pt>
                <c:pt idx="180">
                  <c:v>38467</c:v>
                </c:pt>
                <c:pt idx="181">
                  <c:v>38496</c:v>
                </c:pt>
                <c:pt idx="182">
                  <c:v>38526</c:v>
                </c:pt>
                <c:pt idx="183">
                  <c:v>38558</c:v>
                </c:pt>
                <c:pt idx="184">
                  <c:v>38586</c:v>
                </c:pt>
                <c:pt idx="185">
                  <c:v>38618</c:v>
                </c:pt>
                <c:pt idx="186">
                  <c:v>38649</c:v>
                </c:pt>
                <c:pt idx="187">
                  <c:v>38677</c:v>
                </c:pt>
                <c:pt idx="188">
                  <c:v>38707</c:v>
                </c:pt>
                <c:pt idx="189">
                  <c:v>38743</c:v>
                </c:pt>
                <c:pt idx="190">
                  <c:v>38776</c:v>
                </c:pt>
                <c:pt idx="191">
                  <c:v>38803</c:v>
                </c:pt>
                <c:pt idx="192">
                  <c:v>38835</c:v>
                </c:pt>
                <c:pt idx="193">
                  <c:v>38856</c:v>
                </c:pt>
                <c:pt idx="194">
                  <c:v>38895</c:v>
                </c:pt>
                <c:pt idx="195">
                  <c:v>38925</c:v>
                </c:pt>
                <c:pt idx="196">
                  <c:v>38958</c:v>
                </c:pt>
                <c:pt idx="197">
                  <c:v>38986</c:v>
                </c:pt>
                <c:pt idx="198">
                  <c:v>39014</c:v>
                </c:pt>
                <c:pt idx="199">
                  <c:v>39050</c:v>
                </c:pt>
                <c:pt idx="200">
                  <c:v>39077</c:v>
                </c:pt>
                <c:pt idx="201">
                  <c:v>39114</c:v>
                </c:pt>
                <c:pt idx="202">
                  <c:v>39136</c:v>
                </c:pt>
                <c:pt idx="203">
                  <c:v>39167</c:v>
                </c:pt>
                <c:pt idx="204">
                  <c:v>39198</c:v>
                </c:pt>
                <c:pt idx="205">
                  <c:v>39220</c:v>
                </c:pt>
                <c:pt idx="206">
                  <c:v>39258</c:v>
                </c:pt>
                <c:pt idx="207">
                  <c:v>39317</c:v>
                </c:pt>
                <c:pt idx="208">
                  <c:v>39356</c:v>
                </c:pt>
                <c:pt idx="209">
                  <c:v>39373</c:v>
                </c:pt>
                <c:pt idx="210">
                  <c:v>39413</c:v>
                </c:pt>
                <c:pt idx="211">
                  <c:v>39443</c:v>
                </c:pt>
                <c:pt idx="212">
                  <c:v>39472</c:v>
                </c:pt>
                <c:pt idx="213">
                  <c:v>39507</c:v>
                </c:pt>
                <c:pt idx="214">
                  <c:v>39536</c:v>
                </c:pt>
                <c:pt idx="215">
                  <c:v>39563</c:v>
                </c:pt>
                <c:pt idx="216">
                  <c:v>39580</c:v>
                </c:pt>
                <c:pt idx="217">
                  <c:v>39674</c:v>
                </c:pt>
                <c:pt idx="218">
                  <c:v>39725</c:v>
                </c:pt>
                <c:pt idx="219">
                  <c:v>39767</c:v>
                </c:pt>
                <c:pt idx="220">
                  <c:v>39795</c:v>
                </c:pt>
                <c:pt idx="221">
                  <c:v>39833</c:v>
                </c:pt>
                <c:pt idx="222">
                  <c:v>39866</c:v>
                </c:pt>
                <c:pt idx="223">
                  <c:v>39898</c:v>
                </c:pt>
                <c:pt idx="224">
                  <c:v>39928</c:v>
                </c:pt>
                <c:pt idx="225">
                  <c:v>39966</c:v>
                </c:pt>
                <c:pt idx="226">
                  <c:v>40004</c:v>
                </c:pt>
                <c:pt idx="227">
                  <c:v>40045</c:v>
                </c:pt>
                <c:pt idx="228">
                  <c:v>40074</c:v>
                </c:pt>
                <c:pt idx="229">
                  <c:v>40102</c:v>
                </c:pt>
                <c:pt idx="230">
                  <c:v>40128</c:v>
                </c:pt>
                <c:pt idx="231">
                  <c:v>40162</c:v>
                </c:pt>
                <c:pt idx="232">
                  <c:v>40191</c:v>
                </c:pt>
                <c:pt idx="233">
                  <c:v>40222</c:v>
                </c:pt>
                <c:pt idx="234">
                  <c:v>40247</c:v>
                </c:pt>
                <c:pt idx="235">
                  <c:v>40275</c:v>
                </c:pt>
                <c:pt idx="236">
                  <c:v>40302</c:v>
                </c:pt>
                <c:pt idx="237">
                  <c:v>40331</c:v>
                </c:pt>
              </c:numCache>
            </c:numRef>
          </c:cat>
          <c:val>
            <c:numRef>
              <c:f>'"900" wells'' water levels'!$L$1901:$L$2138</c:f>
              <c:numCache>
                <c:formatCode>General</c:formatCode>
                <c:ptCount val="238"/>
                <c:pt idx="0">
                  <c:v>422.863</c:v>
                </c:pt>
                <c:pt idx="1">
                  <c:v>422.85700000000003</c:v>
                </c:pt>
                <c:pt idx="2">
                  <c:v>422.887</c:v>
                </c:pt>
                <c:pt idx="3">
                  <c:v>422.90600000000001</c:v>
                </c:pt>
                <c:pt idx="4">
                  <c:v>422.93900000000002</c:v>
                </c:pt>
                <c:pt idx="5">
                  <c:v>422.93</c:v>
                </c:pt>
                <c:pt idx="6">
                  <c:v>422.93900000000002</c:v>
                </c:pt>
                <c:pt idx="7">
                  <c:v>422.99099999999999</c:v>
                </c:pt>
                <c:pt idx="8">
                  <c:v>423.04300000000001</c:v>
                </c:pt>
                <c:pt idx="9">
                  <c:v>423.149</c:v>
                </c:pt>
                <c:pt idx="10">
                  <c:v>423.05500000000001</c:v>
                </c:pt>
                <c:pt idx="11">
                  <c:v>423.024</c:v>
                </c:pt>
                <c:pt idx="12">
                  <c:v>422.99099999999999</c:v>
                </c:pt>
                <c:pt idx="13">
                  <c:v>422.97</c:v>
                </c:pt>
                <c:pt idx="14">
                  <c:v>422.95699999999999</c:v>
                </c:pt>
                <c:pt idx="15">
                  <c:v>422.94200000000001</c:v>
                </c:pt>
                <c:pt idx="16">
                  <c:v>422.93900000000002</c:v>
                </c:pt>
                <c:pt idx="17">
                  <c:v>422.92099999999999</c:v>
                </c:pt>
                <c:pt idx="18">
                  <c:v>422.90899999999999</c:v>
                </c:pt>
                <c:pt idx="19">
                  <c:v>422.88400000000001</c:v>
                </c:pt>
                <c:pt idx="20">
                  <c:v>422.87799999999999</c:v>
                </c:pt>
                <c:pt idx="21">
                  <c:v>422.94799999999998</c:v>
                </c:pt>
                <c:pt idx="22">
                  <c:v>422.97</c:v>
                </c:pt>
                <c:pt idx="23">
                  <c:v>422.976</c:v>
                </c:pt>
                <c:pt idx="24">
                  <c:v>422.99700000000001</c:v>
                </c:pt>
                <c:pt idx="25">
                  <c:v>422.98200000000003</c:v>
                </c:pt>
                <c:pt idx="26">
                  <c:v>422.97300000000001</c:v>
                </c:pt>
                <c:pt idx="27">
                  <c:v>422.94</c:v>
                </c:pt>
                <c:pt idx="28">
                  <c:v>422.92399999999998</c:v>
                </c:pt>
                <c:pt idx="29">
                  <c:v>423</c:v>
                </c:pt>
                <c:pt idx="30">
                  <c:v>423.01299999999998</c:v>
                </c:pt>
                <c:pt idx="31">
                  <c:v>423.03399999999999</c:v>
                </c:pt>
                <c:pt idx="32">
                  <c:v>423.05500000000001</c:v>
                </c:pt>
                <c:pt idx="33">
                  <c:v>423.05799999999999</c:v>
                </c:pt>
                <c:pt idx="34">
                  <c:v>423.06400000000002</c:v>
                </c:pt>
                <c:pt idx="35">
                  <c:v>423.06799999999998</c:v>
                </c:pt>
                <c:pt idx="36">
                  <c:v>423.06099999999998</c:v>
                </c:pt>
                <c:pt idx="37">
                  <c:v>423.06400000000002</c:v>
                </c:pt>
                <c:pt idx="38">
                  <c:v>423.06400000000002</c:v>
                </c:pt>
                <c:pt idx="39">
                  <c:v>423.06799999999998</c:v>
                </c:pt>
                <c:pt idx="40">
                  <c:v>423.06400000000002</c:v>
                </c:pt>
                <c:pt idx="41">
                  <c:v>423.06799999999998</c:v>
                </c:pt>
                <c:pt idx="42">
                  <c:v>423.06799999999998</c:v>
                </c:pt>
                <c:pt idx="43">
                  <c:v>423.07400000000001</c:v>
                </c:pt>
                <c:pt idx="44">
                  <c:v>423.07100000000003</c:v>
                </c:pt>
                <c:pt idx="45">
                  <c:v>423.08</c:v>
                </c:pt>
                <c:pt idx="46">
                  <c:v>423.089</c:v>
                </c:pt>
                <c:pt idx="47">
                  <c:v>423.09500000000003</c:v>
                </c:pt>
                <c:pt idx="48">
                  <c:v>423.09199999999998</c:v>
                </c:pt>
                <c:pt idx="49">
                  <c:v>423.08600000000001</c:v>
                </c:pt>
                <c:pt idx="50">
                  <c:v>423.089</c:v>
                </c:pt>
                <c:pt idx="51">
                  <c:v>423.077</c:v>
                </c:pt>
                <c:pt idx="52">
                  <c:v>423.06400000000002</c:v>
                </c:pt>
                <c:pt idx="53">
                  <c:v>423.05500000000001</c:v>
                </c:pt>
                <c:pt idx="54">
                  <c:v>423.01299999999998</c:v>
                </c:pt>
                <c:pt idx="55">
                  <c:v>423</c:v>
                </c:pt>
                <c:pt idx="56">
                  <c:v>422.97899999999998</c:v>
                </c:pt>
                <c:pt idx="57">
                  <c:v>422.99099999999999</c:v>
                </c:pt>
                <c:pt idx="58">
                  <c:v>422.97300000000001</c:v>
                </c:pt>
                <c:pt idx="59">
                  <c:v>422.97300000000001</c:v>
                </c:pt>
                <c:pt idx="60">
                  <c:v>422.97</c:v>
                </c:pt>
                <c:pt idx="61">
                  <c:v>422.91199999999998</c:v>
                </c:pt>
                <c:pt idx="62">
                  <c:v>422.964</c:v>
                </c:pt>
                <c:pt idx="63">
                  <c:v>422.96100000000001</c:v>
                </c:pt>
                <c:pt idx="64">
                  <c:v>423.00400000000002</c:v>
                </c:pt>
                <c:pt idx="65">
                  <c:v>423.00700000000001</c:v>
                </c:pt>
                <c:pt idx="66">
                  <c:v>423.03100000000001</c:v>
                </c:pt>
                <c:pt idx="67">
                  <c:v>423.04300000000001</c:v>
                </c:pt>
                <c:pt idx="68">
                  <c:v>423.12200000000001</c:v>
                </c:pt>
                <c:pt idx="69">
                  <c:v>423.09199999999998</c:v>
                </c:pt>
                <c:pt idx="70">
                  <c:v>423.113</c:v>
                </c:pt>
                <c:pt idx="71">
                  <c:v>423.14699999999999</c:v>
                </c:pt>
                <c:pt idx="72">
                  <c:v>423.09199999999998</c:v>
                </c:pt>
                <c:pt idx="73">
                  <c:v>423.09500000000003</c:v>
                </c:pt>
                <c:pt idx="74">
                  <c:v>423.07100000000003</c:v>
                </c:pt>
                <c:pt idx="75">
                  <c:v>423.077</c:v>
                </c:pt>
                <c:pt idx="76">
                  <c:v>422.94600000000003</c:v>
                </c:pt>
                <c:pt idx="77">
                  <c:v>422.988</c:v>
                </c:pt>
                <c:pt idx="78">
                  <c:v>422.98500000000001</c:v>
                </c:pt>
                <c:pt idx="79">
                  <c:v>422.95800000000003</c:v>
                </c:pt>
                <c:pt idx="80">
                  <c:v>422.96100000000001</c:v>
                </c:pt>
                <c:pt idx="81">
                  <c:v>422.94</c:v>
                </c:pt>
                <c:pt idx="82">
                  <c:v>422.90899999999999</c:v>
                </c:pt>
                <c:pt idx="83">
                  <c:v>422.92399999999998</c:v>
                </c:pt>
                <c:pt idx="84">
                  <c:v>422.92599999999999</c:v>
                </c:pt>
                <c:pt idx="85">
                  <c:v>422.964</c:v>
                </c:pt>
                <c:pt idx="86">
                  <c:v>423.01299999999998</c:v>
                </c:pt>
                <c:pt idx="87">
                  <c:v>422.99099999999999</c:v>
                </c:pt>
                <c:pt idx="88">
                  <c:v>423.00700000000001</c:v>
                </c:pt>
                <c:pt idx="89">
                  <c:v>422.92700000000002</c:v>
                </c:pt>
                <c:pt idx="90">
                  <c:v>422.93299999999999</c:v>
                </c:pt>
                <c:pt idx="91">
                  <c:v>422.86599999999999</c:v>
                </c:pt>
                <c:pt idx="92">
                  <c:v>422.84800000000001</c:v>
                </c:pt>
                <c:pt idx="93">
                  <c:v>422.83600000000001</c:v>
                </c:pt>
                <c:pt idx="94">
                  <c:v>422.83</c:v>
                </c:pt>
                <c:pt idx="95">
                  <c:v>422.82100000000003</c:v>
                </c:pt>
                <c:pt idx="96">
                  <c:v>422.767</c:v>
                </c:pt>
                <c:pt idx="97">
                  <c:v>422.81799999999998</c:v>
                </c:pt>
                <c:pt idx="98">
                  <c:v>422.91399999999999</c:v>
                </c:pt>
                <c:pt idx="99">
                  <c:v>422.93799999999999</c:v>
                </c:pt>
                <c:pt idx="100">
                  <c:v>422.851</c:v>
                </c:pt>
                <c:pt idx="101">
                  <c:v>422.80700000000002</c:v>
                </c:pt>
                <c:pt idx="102">
                  <c:v>422.80900000000003</c:v>
                </c:pt>
                <c:pt idx="103">
                  <c:v>422.80200000000002</c:v>
                </c:pt>
                <c:pt idx="104">
                  <c:v>422.79399999999998</c:v>
                </c:pt>
                <c:pt idx="105">
                  <c:v>422.76900000000001</c:v>
                </c:pt>
                <c:pt idx="106">
                  <c:v>422.60500000000002</c:v>
                </c:pt>
                <c:pt idx="107">
                  <c:v>422.625</c:v>
                </c:pt>
                <c:pt idx="108">
                  <c:v>422.71</c:v>
                </c:pt>
                <c:pt idx="109">
                  <c:v>422.74</c:v>
                </c:pt>
                <c:pt idx="110">
                  <c:v>422.73</c:v>
                </c:pt>
                <c:pt idx="111">
                  <c:v>422.74</c:v>
                </c:pt>
                <c:pt idx="112">
                  <c:v>422.74</c:v>
                </c:pt>
                <c:pt idx="113">
                  <c:v>422.74</c:v>
                </c:pt>
                <c:pt idx="114">
                  <c:v>422.74</c:v>
                </c:pt>
                <c:pt idx="115">
                  <c:v>422.74</c:v>
                </c:pt>
                <c:pt idx="116">
                  <c:v>422.75</c:v>
                </c:pt>
                <c:pt idx="117">
                  <c:v>422.75</c:v>
                </c:pt>
                <c:pt idx="118">
                  <c:v>422.75</c:v>
                </c:pt>
                <c:pt idx="119">
                  <c:v>422.76</c:v>
                </c:pt>
                <c:pt idx="120">
                  <c:v>422.76</c:v>
                </c:pt>
                <c:pt idx="121">
                  <c:v>422.76</c:v>
                </c:pt>
                <c:pt idx="122">
                  <c:v>422.77</c:v>
                </c:pt>
                <c:pt idx="123">
                  <c:v>422.77</c:v>
                </c:pt>
                <c:pt idx="124">
                  <c:v>422.83</c:v>
                </c:pt>
                <c:pt idx="125">
                  <c:v>422.94</c:v>
                </c:pt>
                <c:pt idx="126">
                  <c:v>422.94</c:v>
                </c:pt>
                <c:pt idx="127">
                  <c:v>423.18099999999998</c:v>
                </c:pt>
                <c:pt idx="128">
                  <c:v>423.19</c:v>
                </c:pt>
                <c:pt idx="129">
                  <c:v>423.154</c:v>
                </c:pt>
                <c:pt idx="130">
                  <c:v>423.12299999999999</c:v>
                </c:pt>
                <c:pt idx="131">
                  <c:v>423.09899999999999</c:v>
                </c:pt>
                <c:pt idx="132">
                  <c:v>423.221</c:v>
                </c:pt>
                <c:pt idx="133">
                  <c:v>423.41300000000001</c:v>
                </c:pt>
                <c:pt idx="134">
                  <c:v>423.50099999999998</c:v>
                </c:pt>
                <c:pt idx="135">
                  <c:v>423.34300000000002</c:v>
                </c:pt>
                <c:pt idx="136">
                  <c:v>423.291</c:v>
                </c:pt>
                <c:pt idx="137">
                  <c:v>423.23</c:v>
                </c:pt>
                <c:pt idx="138">
                  <c:v>423.20299999999997</c:v>
                </c:pt>
                <c:pt idx="139">
                  <c:v>423.17399999999998</c:v>
                </c:pt>
                <c:pt idx="140">
                  <c:v>423.16</c:v>
                </c:pt>
                <c:pt idx="141">
                  <c:v>423.12599999999998</c:v>
                </c:pt>
                <c:pt idx="142">
                  <c:v>423.084</c:v>
                </c:pt>
                <c:pt idx="143">
                  <c:v>423.06200000000001</c:v>
                </c:pt>
                <c:pt idx="144">
                  <c:v>423.084</c:v>
                </c:pt>
                <c:pt idx="145">
                  <c:v>423.09899999999999</c:v>
                </c:pt>
                <c:pt idx="146">
                  <c:v>423.12599999999998</c:v>
                </c:pt>
                <c:pt idx="147">
                  <c:v>423.13900000000001</c:v>
                </c:pt>
                <c:pt idx="148">
                  <c:v>423.11399999999998</c:v>
                </c:pt>
                <c:pt idx="149" formatCode="0.000">
                  <c:v>423.06541599999997</c:v>
                </c:pt>
                <c:pt idx="150" formatCode="0.000">
                  <c:v>423.04407999999995</c:v>
                </c:pt>
                <c:pt idx="151" formatCode="0.000">
                  <c:v>423.02883999999995</c:v>
                </c:pt>
                <c:pt idx="152" formatCode="0.000">
                  <c:v>423.00750399999998</c:v>
                </c:pt>
                <c:pt idx="153" formatCode="0.000">
                  <c:v>422.98311999999999</c:v>
                </c:pt>
                <c:pt idx="154" formatCode="0.000">
                  <c:v>422.949592</c:v>
                </c:pt>
                <c:pt idx="155" formatCode="0.000">
                  <c:v>422.93130399999995</c:v>
                </c:pt>
                <c:pt idx="156" formatCode="0.000">
                  <c:v>422.94044799999995</c:v>
                </c:pt>
                <c:pt idx="157" formatCode="0.000">
                  <c:v>422.94044799999995</c:v>
                </c:pt>
                <c:pt idx="158" formatCode="0.000">
                  <c:v>422.95263999999997</c:v>
                </c:pt>
                <c:pt idx="159" formatCode="0.000">
                  <c:v>422.95568799999995</c:v>
                </c:pt>
                <c:pt idx="160" formatCode="0.000">
                  <c:v>422.89472799999999</c:v>
                </c:pt>
                <c:pt idx="161" formatCode="0.000">
                  <c:v>422.86729599999995</c:v>
                </c:pt>
                <c:pt idx="162" formatCode="0.000">
                  <c:v>422.87644</c:v>
                </c:pt>
                <c:pt idx="163" formatCode="0.000">
                  <c:v>422.88253599999996</c:v>
                </c:pt>
                <c:pt idx="164" formatCode="0.000">
                  <c:v>422.90387199999998</c:v>
                </c:pt>
                <c:pt idx="165" formatCode="0.000">
                  <c:v>422.89167999999995</c:v>
                </c:pt>
                <c:pt idx="166" formatCode="0.000">
                  <c:v>422.87948799999998</c:v>
                </c:pt>
                <c:pt idx="167" formatCode="0.000">
                  <c:v>422.88558399999999</c:v>
                </c:pt>
                <c:pt idx="168" formatCode="0.000">
                  <c:v>422.89472799999999</c:v>
                </c:pt>
                <c:pt idx="169" formatCode="0.000">
                  <c:v>422.89167999999995</c:v>
                </c:pt>
                <c:pt idx="170" formatCode="0.000">
                  <c:v>422.86729599999995</c:v>
                </c:pt>
                <c:pt idx="171" formatCode="0.000">
                  <c:v>422.83376799999996</c:v>
                </c:pt>
                <c:pt idx="172" formatCode="0.000">
                  <c:v>422.78195199999999</c:v>
                </c:pt>
                <c:pt idx="173" formatCode="0.000">
                  <c:v>422.797192</c:v>
                </c:pt>
                <c:pt idx="174" formatCode="0.000">
                  <c:v>422.85510399999998</c:v>
                </c:pt>
                <c:pt idx="175" formatCode="0.000">
                  <c:v>422.97397599999999</c:v>
                </c:pt>
                <c:pt idx="176" formatCode="0.000">
                  <c:v>422.98007199999995</c:v>
                </c:pt>
                <c:pt idx="177" formatCode="0.000">
                  <c:v>422.94044799999995</c:v>
                </c:pt>
                <c:pt idx="178" formatCode="0.000">
                  <c:v>422.90691999999996</c:v>
                </c:pt>
                <c:pt idx="179" formatCode="0.000">
                  <c:v>422.88253599999996</c:v>
                </c:pt>
                <c:pt idx="180" formatCode="0.000">
                  <c:v>422.95568799999995</c:v>
                </c:pt>
                <c:pt idx="181" formatCode="0.000">
                  <c:v>422.96787999999998</c:v>
                </c:pt>
                <c:pt idx="182" formatCode="0.000">
                  <c:v>422.86729599999995</c:v>
                </c:pt>
                <c:pt idx="183" formatCode="0.000">
                  <c:v>423.13551999999999</c:v>
                </c:pt>
                <c:pt idx="184" formatCode="0.000">
                  <c:v>423.05931999999996</c:v>
                </c:pt>
                <c:pt idx="185" formatCode="0.000">
                  <c:v>423.00750399999998</c:v>
                </c:pt>
                <c:pt idx="186" formatCode="0.000">
                  <c:v>422.98616799999996</c:v>
                </c:pt>
                <c:pt idx="187" formatCode="0.000">
                  <c:v>423.00750399999998</c:v>
                </c:pt>
                <c:pt idx="188" formatCode="0.000">
                  <c:v>422.98616799999996</c:v>
                </c:pt>
                <c:pt idx="189" formatCode="0.000">
                  <c:v>422.964832</c:v>
                </c:pt>
                <c:pt idx="190" formatCode="0.000">
                  <c:v>422.93739999999997</c:v>
                </c:pt>
                <c:pt idx="191" formatCode="0.000">
                  <c:v>422.93130399999995</c:v>
                </c:pt>
                <c:pt idx="192" formatCode="0.000">
                  <c:v>423.08065599999998</c:v>
                </c:pt>
                <c:pt idx="193" formatCode="0.000">
                  <c:v>423.11113599999999</c:v>
                </c:pt>
                <c:pt idx="194" formatCode="0.000">
                  <c:v>423.06236799999999</c:v>
                </c:pt>
                <c:pt idx="195" formatCode="0.000">
                  <c:v>422.94349599999998</c:v>
                </c:pt>
                <c:pt idx="196" formatCode="0.000">
                  <c:v>422.88863199999997</c:v>
                </c:pt>
                <c:pt idx="197" formatCode="0.000">
                  <c:v>422.86424799999998</c:v>
                </c:pt>
                <c:pt idx="198" formatCode="0.000">
                  <c:v>422.85205599999995</c:v>
                </c:pt>
                <c:pt idx="199" formatCode="0.000">
                  <c:v>422.836816</c:v>
                </c:pt>
                <c:pt idx="200" formatCode="0.000">
                  <c:v>422.82462399999997</c:v>
                </c:pt>
                <c:pt idx="201" formatCode="0.000">
                  <c:v>422.79414399999996</c:v>
                </c:pt>
                <c:pt idx="202" formatCode="0.000">
                  <c:v>422.76975999999996</c:v>
                </c:pt>
                <c:pt idx="203" formatCode="0.000">
                  <c:v>422.79109599999998</c:v>
                </c:pt>
                <c:pt idx="204" formatCode="0.000">
                  <c:v>422.87339199999997</c:v>
                </c:pt>
                <c:pt idx="205" formatCode="0.000">
                  <c:v>422.91911199999998</c:v>
                </c:pt>
                <c:pt idx="206" formatCode="0.000">
                  <c:v>422.95873599999999</c:v>
                </c:pt>
                <c:pt idx="207" formatCode="0.000">
                  <c:v>422.83986399999998</c:v>
                </c:pt>
                <c:pt idx="208" formatCode="0.000">
                  <c:v>422.82462399999997</c:v>
                </c:pt>
                <c:pt idx="209" formatCode="0.000">
                  <c:v>422.8612</c:v>
                </c:pt>
                <c:pt idx="210" formatCode="0.000">
                  <c:v>422.92825599999998</c:v>
                </c:pt>
                <c:pt idx="211" formatCode="0.000">
                  <c:v>422.91911199999998</c:v>
                </c:pt>
                <c:pt idx="212" formatCode="0.000">
                  <c:v>422.88253599999996</c:v>
                </c:pt>
                <c:pt idx="213" formatCode="0.000">
                  <c:v>422.83071999999999</c:v>
                </c:pt>
                <c:pt idx="214" formatCode="0.000">
                  <c:v>422.80633599999999</c:v>
                </c:pt>
                <c:pt idx="215" formatCode="0.000">
                  <c:v>422.87034399999999</c:v>
                </c:pt>
                <c:pt idx="216" formatCode="0.000">
                  <c:v>422.96178399999997</c:v>
                </c:pt>
                <c:pt idx="217" formatCode="0.000">
                  <c:v>422.99835999999999</c:v>
                </c:pt>
                <c:pt idx="218" formatCode="0.000">
                  <c:v>422.98311999999999</c:v>
                </c:pt>
                <c:pt idx="219" formatCode="0.000">
                  <c:v>423.117232</c:v>
                </c:pt>
                <c:pt idx="220" formatCode="0.000">
                  <c:v>423.09894399999996</c:v>
                </c:pt>
                <c:pt idx="221" formatCode="0.000">
                  <c:v>423.10808799999995</c:v>
                </c:pt>
                <c:pt idx="222" formatCode="0.000">
                  <c:v>423.06236799999999</c:v>
                </c:pt>
                <c:pt idx="223" formatCode="0.000">
                  <c:v>423.12637599999999</c:v>
                </c:pt>
                <c:pt idx="224" formatCode="0.000">
                  <c:v>423.23305599999998</c:v>
                </c:pt>
                <c:pt idx="225" formatCode="0.000">
                  <c:v>423.30315999999999</c:v>
                </c:pt>
                <c:pt idx="226" formatCode="0.000">
                  <c:v>423.28487199999995</c:v>
                </c:pt>
                <c:pt idx="227" formatCode="0.000">
                  <c:v>423.15075999999999</c:v>
                </c:pt>
                <c:pt idx="228" formatCode="0.000">
                  <c:v>423.08065599999998</c:v>
                </c:pt>
                <c:pt idx="229" formatCode="0.000">
                  <c:v>423.02274399999999</c:v>
                </c:pt>
                <c:pt idx="230" formatCode="0.000">
                  <c:v>423.02883999999995</c:v>
                </c:pt>
                <c:pt idx="231" formatCode="0.000">
                  <c:v>422.99531199999996</c:v>
                </c:pt>
                <c:pt idx="232" formatCode="0.000">
                  <c:v>422.96787999999998</c:v>
                </c:pt>
                <c:pt idx="233" formatCode="0.000">
                  <c:v>422.93435199999999</c:v>
                </c:pt>
                <c:pt idx="234" formatCode="0.000">
                  <c:v>422.91301599999997</c:v>
                </c:pt>
                <c:pt idx="235" formatCode="0.000">
                  <c:v>422.95873599999999</c:v>
                </c:pt>
                <c:pt idx="236" formatCode="0.000">
                  <c:v>422.97397599999999</c:v>
                </c:pt>
                <c:pt idx="237" formatCode="0.000">
                  <c:v>423.053224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4720"/>
        <c:axId val="86884928"/>
      </c:lineChart>
      <c:dateAx>
        <c:axId val="87134720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84928"/>
        <c:crosses val="autoZero"/>
        <c:auto val="1"/>
        <c:lblOffset val="100"/>
        <c:baseTimeUnit val="days"/>
      </c:dateAx>
      <c:valAx>
        <c:axId val="86884928"/>
        <c:scaling>
          <c:orientation val="minMax"/>
          <c:max val="423.6"/>
          <c:min val="422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025297648267782E-3"/>
              <c:y val="0.30888030242903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4720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>
      <a:solidFill>
        <a:sysClr val="windowText" lastClr="000000">
          <a:tint val="75000"/>
          <a:shade val="95000"/>
          <a:satMod val="10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925C</a:t>
            </a:r>
            <a:r>
              <a:rPr lang="en-US" baseline="0"/>
              <a:t> Water Elevation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00896788360412"/>
          <c:y val="0.18701137357830272"/>
          <c:w val="0.78670796597438353"/>
          <c:h val="0.55336272965879263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levels'!$B$2140:$B$2470</c:f>
              <c:numCache>
                <c:formatCode>mm/dd/yy</c:formatCode>
                <c:ptCount val="331"/>
                <c:pt idx="0">
                  <c:v>30739</c:v>
                </c:pt>
                <c:pt idx="1">
                  <c:v>30778</c:v>
                </c:pt>
                <c:pt idx="2">
                  <c:v>30785</c:v>
                </c:pt>
                <c:pt idx="3">
                  <c:v>30799</c:v>
                </c:pt>
                <c:pt idx="4">
                  <c:v>30806</c:v>
                </c:pt>
                <c:pt idx="5">
                  <c:v>30830</c:v>
                </c:pt>
                <c:pt idx="6">
                  <c:v>30839</c:v>
                </c:pt>
                <c:pt idx="7">
                  <c:v>30848</c:v>
                </c:pt>
                <c:pt idx="8">
                  <c:v>30854</c:v>
                </c:pt>
                <c:pt idx="9">
                  <c:v>30861</c:v>
                </c:pt>
                <c:pt idx="10">
                  <c:v>30869</c:v>
                </c:pt>
                <c:pt idx="11">
                  <c:v>30881</c:v>
                </c:pt>
                <c:pt idx="12">
                  <c:v>30888</c:v>
                </c:pt>
                <c:pt idx="13">
                  <c:v>30897</c:v>
                </c:pt>
                <c:pt idx="14">
                  <c:v>30904</c:v>
                </c:pt>
                <c:pt idx="15">
                  <c:v>30911</c:v>
                </c:pt>
                <c:pt idx="16">
                  <c:v>30917</c:v>
                </c:pt>
                <c:pt idx="17">
                  <c:v>30925</c:v>
                </c:pt>
                <c:pt idx="18">
                  <c:v>30934</c:v>
                </c:pt>
                <c:pt idx="19">
                  <c:v>30945</c:v>
                </c:pt>
                <c:pt idx="20">
                  <c:v>30970</c:v>
                </c:pt>
                <c:pt idx="21">
                  <c:v>30979</c:v>
                </c:pt>
                <c:pt idx="22">
                  <c:v>30986</c:v>
                </c:pt>
                <c:pt idx="23">
                  <c:v>30993</c:v>
                </c:pt>
                <c:pt idx="24">
                  <c:v>31002</c:v>
                </c:pt>
                <c:pt idx="25">
                  <c:v>31007</c:v>
                </c:pt>
                <c:pt idx="26">
                  <c:v>31016</c:v>
                </c:pt>
                <c:pt idx="27">
                  <c:v>31021</c:v>
                </c:pt>
                <c:pt idx="28">
                  <c:v>31029</c:v>
                </c:pt>
                <c:pt idx="29">
                  <c:v>31039</c:v>
                </c:pt>
                <c:pt idx="30">
                  <c:v>31044</c:v>
                </c:pt>
                <c:pt idx="31">
                  <c:v>31046</c:v>
                </c:pt>
                <c:pt idx="32">
                  <c:v>31053</c:v>
                </c:pt>
                <c:pt idx="33">
                  <c:v>31060</c:v>
                </c:pt>
                <c:pt idx="34">
                  <c:v>31076</c:v>
                </c:pt>
                <c:pt idx="35">
                  <c:v>31081</c:v>
                </c:pt>
                <c:pt idx="36">
                  <c:v>31088</c:v>
                </c:pt>
                <c:pt idx="37">
                  <c:v>31095</c:v>
                </c:pt>
                <c:pt idx="38">
                  <c:v>31102</c:v>
                </c:pt>
                <c:pt idx="39">
                  <c:v>31109</c:v>
                </c:pt>
                <c:pt idx="40">
                  <c:v>31116</c:v>
                </c:pt>
                <c:pt idx="41">
                  <c:v>31123</c:v>
                </c:pt>
                <c:pt idx="42">
                  <c:v>31130</c:v>
                </c:pt>
                <c:pt idx="43">
                  <c:v>31137</c:v>
                </c:pt>
                <c:pt idx="44">
                  <c:v>31144</c:v>
                </c:pt>
                <c:pt idx="45">
                  <c:v>31151</c:v>
                </c:pt>
                <c:pt idx="46">
                  <c:v>31158</c:v>
                </c:pt>
                <c:pt idx="47">
                  <c:v>31165</c:v>
                </c:pt>
                <c:pt idx="48">
                  <c:v>31172</c:v>
                </c:pt>
                <c:pt idx="49">
                  <c:v>31179</c:v>
                </c:pt>
                <c:pt idx="50">
                  <c:v>31186</c:v>
                </c:pt>
                <c:pt idx="51">
                  <c:v>31193</c:v>
                </c:pt>
                <c:pt idx="52">
                  <c:v>31200</c:v>
                </c:pt>
                <c:pt idx="53">
                  <c:v>31207</c:v>
                </c:pt>
                <c:pt idx="54">
                  <c:v>31214</c:v>
                </c:pt>
                <c:pt idx="55">
                  <c:v>31228</c:v>
                </c:pt>
                <c:pt idx="56">
                  <c:v>31235</c:v>
                </c:pt>
                <c:pt idx="57">
                  <c:v>31242</c:v>
                </c:pt>
                <c:pt idx="58">
                  <c:v>31249</c:v>
                </c:pt>
                <c:pt idx="59">
                  <c:v>31256</c:v>
                </c:pt>
                <c:pt idx="60">
                  <c:v>31263</c:v>
                </c:pt>
                <c:pt idx="61">
                  <c:v>31270</c:v>
                </c:pt>
                <c:pt idx="62">
                  <c:v>31272</c:v>
                </c:pt>
                <c:pt idx="63">
                  <c:v>31277</c:v>
                </c:pt>
                <c:pt idx="64">
                  <c:v>31284</c:v>
                </c:pt>
                <c:pt idx="65">
                  <c:v>31291</c:v>
                </c:pt>
                <c:pt idx="66">
                  <c:v>31298</c:v>
                </c:pt>
                <c:pt idx="67">
                  <c:v>31305</c:v>
                </c:pt>
                <c:pt idx="68">
                  <c:v>31312</c:v>
                </c:pt>
                <c:pt idx="69">
                  <c:v>31319</c:v>
                </c:pt>
                <c:pt idx="70">
                  <c:v>31326</c:v>
                </c:pt>
                <c:pt idx="71">
                  <c:v>31333</c:v>
                </c:pt>
                <c:pt idx="72">
                  <c:v>31340</c:v>
                </c:pt>
                <c:pt idx="73">
                  <c:v>31347</c:v>
                </c:pt>
                <c:pt idx="74">
                  <c:v>31437</c:v>
                </c:pt>
                <c:pt idx="75">
                  <c:v>31445</c:v>
                </c:pt>
                <c:pt idx="76">
                  <c:v>31451</c:v>
                </c:pt>
                <c:pt idx="77">
                  <c:v>31458</c:v>
                </c:pt>
                <c:pt idx="78">
                  <c:v>31465</c:v>
                </c:pt>
                <c:pt idx="79">
                  <c:v>31473</c:v>
                </c:pt>
                <c:pt idx="80">
                  <c:v>31480</c:v>
                </c:pt>
                <c:pt idx="81">
                  <c:v>31482</c:v>
                </c:pt>
                <c:pt idx="82">
                  <c:v>31487</c:v>
                </c:pt>
                <c:pt idx="83">
                  <c:v>31493</c:v>
                </c:pt>
                <c:pt idx="84">
                  <c:v>31500</c:v>
                </c:pt>
                <c:pt idx="85">
                  <c:v>31507</c:v>
                </c:pt>
                <c:pt idx="86">
                  <c:v>31515</c:v>
                </c:pt>
                <c:pt idx="87">
                  <c:v>31522</c:v>
                </c:pt>
                <c:pt idx="88">
                  <c:v>31529</c:v>
                </c:pt>
                <c:pt idx="89">
                  <c:v>31537</c:v>
                </c:pt>
                <c:pt idx="90">
                  <c:v>31543</c:v>
                </c:pt>
                <c:pt idx="91">
                  <c:v>31551</c:v>
                </c:pt>
                <c:pt idx="92">
                  <c:v>31578</c:v>
                </c:pt>
                <c:pt idx="93">
                  <c:v>31592</c:v>
                </c:pt>
                <c:pt idx="94">
                  <c:v>31602</c:v>
                </c:pt>
                <c:pt idx="95">
                  <c:v>31606</c:v>
                </c:pt>
                <c:pt idx="96">
                  <c:v>31614</c:v>
                </c:pt>
                <c:pt idx="97">
                  <c:v>31719</c:v>
                </c:pt>
                <c:pt idx="98">
                  <c:v>31760</c:v>
                </c:pt>
                <c:pt idx="99">
                  <c:v>31780</c:v>
                </c:pt>
                <c:pt idx="100">
                  <c:v>31788</c:v>
                </c:pt>
                <c:pt idx="101">
                  <c:v>31904</c:v>
                </c:pt>
                <c:pt idx="102">
                  <c:v>32235</c:v>
                </c:pt>
                <c:pt idx="103">
                  <c:v>32238</c:v>
                </c:pt>
                <c:pt idx="104">
                  <c:v>32242</c:v>
                </c:pt>
                <c:pt idx="105">
                  <c:v>32245</c:v>
                </c:pt>
                <c:pt idx="106">
                  <c:v>32263</c:v>
                </c:pt>
                <c:pt idx="107">
                  <c:v>32313</c:v>
                </c:pt>
                <c:pt idx="108">
                  <c:v>32320</c:v>
                </c:pt>
                <c:pt idx="109">
                  <c:v>32351</c:v>
                </c:pt>
                <c:pt idx="110">
                  <c:v>32381</c:v>
                </c:pt>
                <c:pt idx="111">
                  <c:v>32397</c:v>
                </c:pt>
                <c:pt idx="112">
                  <c:v>32410</c:v>
                </c:pt>
                <c:pt idx="113">
                  <c:v>32411</c:v>
                </c:pt>
                <c:pt idx="114">
                  <c:v>32605</c:v>
                </c:pt>
                <c:pt idx="115">
                  <c:v>32613</c:v>
                </c:pt>
                <c:pt idx="116">
                  <c:v>32638</c:v>
                </c:pt>
                <c:pt idx="117">
                  <c:v>32660</c:v>
                </c:pt>
                <c:pt idx="118">
                  <c:v>32723</c:v>
                </c:pt>
                <c:pt idx="119">
                  <c:v>32743</c:v>
                </c:pt>
                <c:pt idx="120">
                  <c:v>32781</c:v>
                </c:pt>
                <c:pt idx="121">
                  <c:v>32802</c:v>
                </c:pt>
                <c:pt idx="122">
                  <c:v>32808</c:v>
                </c:pt>
                <c:pt idx="123">
                  <c:v>32821</c:v>
                </c:pt>
                <c:pt idx="124">
                  <c:v>33313</c:v>
                </c:pt>
                <c:pt idx="125">
                  <c:v>33323</c:v>
                </c:pt>
                <c:pt idx="126">
                  <c:v>33653</c:v>
                </c:pt>
                <c:pt idx="127">
                  <c:v>33679</c:v>
                </c:pt>
                <c:pt idx="128">
                  <c:v>33686</c:v>
                </c:pt>
                <c:pt idx="129">
                  <c:v>33688</c:v>
                </c:pt>
                <c:pt idx="130">
                  <c:v>33690</c:v>
                </c:pt>
                <c:pt idx="131">
                  <c:v>33693</c:v>
                </c:pt>
                <c:pt idx="132">
                  <c:v>33695</c:v>
                </c:pt>
                <c:pt idx="133">
                  <c:v>33699</c:v>
                </c:pt>
                <c:pt idx="134">
                  <c:v>33700</c:v>
                </c:pt>
                <c:pt idx="135">
                  <c:v>33702</c:v>
                </c:pt>
                <c:pt idx="136">
                  <c:v>33707</c:v>
                </c:pt>
                <c:pt idx="137">
                  <c:v>33709</c:v>
                </c:pt>
                <c:pt idx="138">
                  <c:v>33711</c:v>
                </c:pt>
                <c:pt idx="139">
                  <c:v>33714</c:v>
                </c:pt>
                <c:pt idx="140">
                  <c:v>33716</c:v>
                </c:pt>
                <c:pt idx="141">
                  <c:v>33718</c:v>
                </c:pt>
                <c:pt idx="142">
                  <c:v>33771</c:v>
                </c:pt>
                <c:pt idx="143">
                  <c:v>34010</c:v>
                </c:pt>
                <c:pt idx="144">
                  <c:v>34033</c:v>
                </c:pt>
                <c:pt idx="145">
                  <c:v>34044</c:v>
                </c:pt>
                <c:pt idx="146">
                  <c:v>34058</c:v>
                </c:pt>
                <c:pt idx="147">
                  <c:v>34065</c:v>
                </c:pt>
                <c:pt idx="148">
                  <c:v>34075</c:v>
                </c:pt>
                <c:pt idx="149">
                  <c:v>34086</c:v>
                </c:pt>
                <c:pt idx="150">
                  <c:v>34100</c:v>
                </c:pt>
                <c:pt idx="151">
                  <c:v>34110</c:v>
                </c:pt>
                <c:pt idx="152">
                  <c:v>34117</c:v>
                </c:pt>
                <c:pt idx="153">
                  <c:v>34129</c:v>
                </c:pt>
                <c:pt idx="154">
                  <c:v>34151</c:v>
                </c:pt>
                <c:pt idx="155">
                  <c:v>34310</c:v>
                </c:pt>
                <c:pt idx="156">
                  <c:v>34341</c:v>
                </c:pt>
                <c:pt idx="157">
                  <c:v>34366</c:v>
                </c:pt>
                <c:pt idx="158">
                  <c:v>34402</c:v>
                </c:pt>
                <c:pt idx="159">
                  <c:v>34438</c:v>
                </c:pt>
                <c:pt idx="160">
                  <c:v>34488</c:v>
                </c:pt>
                <c:pt idx="161">
                  <c:v>34522</c:v>
                </c:pt>
                <c:pt idx="162">
                  <c:v>34561</c:v>
                </c:pt>
                <c:pt idx="163">
                  <c:v>34589</c:v>
                </c:pt>
                <c:pt idx="164">
                  <c:v>34611</c:v>
                </c:pt>
                <c:pt idx="165">
                  <c:v>34648</c:v>
                </c:pt>
                <c:pt idx="166">
                  <c:v>34676</c:v>
                </c:pt>
                <c:pt idx="167">
                  <c:v>34702</c:v>
                </c:pt>
                <c:pt idx="168">
                  <c:v>34775</c:v>
                </c:pt>
                <c:pt idx="169">
                  <c:v>34817</c:v>
                </c:pt>
                <c:pt idx="170">
                  <c:v>34859</c:v>
                </c:pt>
                <c:pt idx="171">
                  <c:v>35025</c:v>
                </c:pt>
                <c:pt idx="172">
                  <c:v>35101</c:v>
                </c:pt>
                <c:pt idx="173">
                  <c:v>35143</c:v>
                </c:pt>
                <c:pt idx="174">
                  <c:v>35184</c:v>
                </c:pt>
                <c:pt idx="175">
                  <c:v>35213</c:v>
                </c:pt>
                <c:pt idx="176">
                  <c:v>35240</c:v>
                </c:pt>
                <c:pt idx="177">
                  <c:v>35286</c:v>
                </c:pt>
                <c:pt idx="178">
                  <c:v>35311</c:v>
                </c:pt>
                <c:pt idx="179">
                  <c:v>35359</c:v>
                </c:pt>
                <c:pt idx="180">
                  <c:v>35419</c:v>
                </c:pt>
                <c:pt idx="181">
                  <c:v>35487</c:v>
                </c:pt>
                <c:pt idx="182">
                  <c:v>35551</c:v>
                </c:pt>
                <c:pt idx="183">
                  <c:v>35586</c:v>
                </c:pt>
                <c:pt idx="184">
                  <c:v>35625</c:v>
                </c:pt>
                <c:pt idx="185">
                  <c:v>35651</c:v>
                </c:pt>
                <c:pt idx="186">
                  <c:v>35731</c:v>
                </c:pt>
                <c:pt idx="187">
                  <c:v>35754</c:v>
                </c:pt>
                <c:pt idx="188">
                  <c:v>35776</c:v>
                </c:pt>
                <c:pt idx="189">
                  <c:v>35817</c:v>
                </c:pt>
                <c:pt idx="190">
                  <c:v>35845</c:v>
                </c:pt>
                <c:pt idx="191">
                  <c:v>35871</c:v>
                </c:pt>
                <c:pt idx="192">
                  <c:v>35900</c:v>
                </c:pt>
                <c:pt idx="193">
                  <c:v>35956</c:v>
                </c:pt>
                <c:pt idx="194">
                  <c:v>36060</c:v>
                </c:pt>
                <c:pt idx="195">
                  <c:v>36082</c:v>
                </c:pt>
                <c:pt idx="196">
                  <c:v>36160</c:v>
                </c:pt>
                <c:pt idx="197">
                  <c:v>36185</c:v>
                </c:pt>
                <c:pt idx="198">
                  <c:v>36216</c:v>
                </c:pt>
                <c:pt idx="199">
                  <c:v>36235</c:v>
                </c:pt>
                <c:pt idx="200">
                  <c:v>36277</c:v>
                </c:pt>
                <c:pt idx="201">
                  <c:v>36299</c:v>
                </c:pt>
                <c:pt idx="202">
                  <c:v>36328</c:v>
                </c:pt>
                <c:pt idx="203">
                  <c:v>36371</c:v>
                </c:pt>
                <c:pt idx="204">
                  <c:v>36399</c:v>
                </c:pt>
                <c:pt idx="205">
                  <c:v>36427</c:v>
                </c:pt>
                <c:pt idx="206">
                  <c:v>36458</c:v>
                </c:pt>
                <c:pt idx="207">
                  <c:v>36486</c:v>
                </c:pt>
                <c:pt idx="208">
                  <c:v>36521</c:v>
                </c:pt>
                <c:pt idx="209">
                  <c:v>36553</c:v>
                </c:pt>
                <c:pt idx="210">
                  <c:v>36587</c:v>
                </c:pt>
                <c:pt idx="211">
                  <c:v>36612</c:v>
                </c:pt>
                <c:pt idx="212">
                  <c:v>36640</c:v>
                </c:pt>
                <c:pt idx="213">
                  <c:v>36669</c:v>
                </c:pt>
                <c:pt idx="214">
                  <c:v>36706</c:v>
                </c:pt>
                <c:pt idx="215">
                  <c:v>36732</c:v>
                </c:pt>
                <c:pt idx="216">
                  <c:v>36760</c:v>
                </c:pt>
                <c:pt idx="217">
                  <c:v>36787</c:v>
                </c:pt>
                <c:pt idx="218">
                  <c:v>36815</c:v>
                </c:pt>
                <c:pt idx="219">
                  <c:v>36822</c:v>
                </c:pt>
                <c:pt idx="220">
                  <c:v>36859</c:v>
                </c:pt>
                <c:pt idx="221">
                  <c:v>36888</c:v>
                </c:pt>
                <c:pt idx="222">
                  <c:v>36914</c:v>
                </c:pt>
                <c:pt idx="223">
                  <c:v>36941</c:v>
                </c:pt>
                <c:pt idx="224">
                  <c:v>36965</c:v>
                </c:pt>
                <c:pt idx="225">
                  <c:v>37011</c:v>
                </c:pt>
                <c:pt idx="226">
                  <c:v>37041</c:v>
                </c:pt>
                <c:pt idx="227">
                  <c:v>37063</c:v>
                </c:pt>
                <c:pt idx="228">
                  <c:v>37102</c:v>
                </c:pt>
                <c:pt idx="229">
                  <c:v>37130</c:v>
                </c:pt>
                <c:pt idx="230">
                  <c:v>37159</c:v>
                </c:pt>
                <c:pt idx="231">
                  <c:v>37193</c:v>
                </c:pt>
                <c:pt idx="232">
                  <c:v>37223</c:v>
                </c:pt>
                <c:pt idx="233">
                  <c:v>37244</c:v>
                </c:pt>
                <c:pt idx="234">
                  <c:v>37281</c:v>
                </c:pt>
                <c:pt idx="235">
                  <c:v>37314</c:v>
                </c:pt>
                <c:pt idx="236">
                  <c:v>37337</c:v>
                </c:pt>
                <c:pt idx="237">
                  <c:v>37375</c:v>
                </c:pt>
                <c:pt idx="238">
                  <c:v>37398</c:v>
                </c:pt>
                <c:pt idx="239">
                  <c:v>37433</c:v>
                </c:pt>
                <c:pt idx="240">
                  <c:v>37459</c:v>
                </c:pt>
                <c:pt idx="241">
                  <c:v>37494</c:v>
                </c:pt>
                <c:pt idx="242">
                  <c:v>37524</c:v>
                </c:pt>
                <c:pt idx="243">
                  <c:v>37550</c:v>
                </c:pt>
                <c:pt idx="244">
                  <c:v>37581</c:v>
                </c:pt>
                <c:pt idx="245">
                  <c:v>37610</c:v>
                </c:pt>
                <c:pt idx="246">
                  <c:v>37651</c:v>
                </c:pt>
                <c:pt idx="247">
                  <c:v>37679</c:v>
                </c:pt>
                <c:pt idx="248">
                  <c:v>37706</c:v>
                </c:pt>
                <c:pt idx="249">
                  <c:v>37739</c:v>
                </c:pt>
                <c:pt idx="250">
                  <c:v>37761</c:v>
                </c:pt>
                <c:pt idx="251">
                  <c:v>37802</c:v>
                </c:pt>
                <c:pt idx="252">
                  <c:v>37826</c:v>
                </c:pt>
                <c:pt idx="253">
                  <c:v>37860</c:v>
                </c:pt>
                <c:pt idx="254">
                  <c:v>37888</c:v>
                </c:pt>
                <c:pt idx="255">
                  <c:v>37924</c:v>
                </c:pt>
                <c:pt idx="256">
                  <c:v>37951</c:v>
                </c:pt>
                <c:pt idx="257">
                  <c:v>37978</c:v>
                </c:pt>
                <c:pt idx="258">
                  <c:v>38008</c:v>
                </c:pt>
                <c:pt idx="259">
                  <c:v>38047</c:v>
                </c:pt>
                <c:pt idx="260">
                  <c:v>38079</c:v>
                </c:pt>
                <c:pt idx="261">
                  <c:v>38105</c:v>
                </c:pt>
                <c:pt idx="262">
                  <c:v>38131</c:v>
                </c:pt>
                <c:pt idx="263">
                  <c:v>38162</c:v>
                </c:pt>
                <c:pt idx="264">
                  <c:v>38191</c:v>
                </c:pt>
                <c:pt idx="265">
                  <c:v>38226</c:v>
                </c:pt>
                <c:pt idx="266">
                  <c:v>38254</c:v>
                </c:pt>
                <c:pt idx="267">
                  <c:v>38292</c:v>
                </c:pt>
                <c:pt idx="268">
                  <c:v>38320</c:v>
                </c:pt>
                <c:pt idx="269">
                  <c:v>38341</c:v>
                </c:pt>
                <c:pt idx="270">
                  <c:v>38377</c:v>
                </c:pt>
                <c:pt idx="271">
                  <c:v>38413</c:v>
                </c:pt>
                <c:pt idx="272">
                  <c:v>38440</c:v>
                </c:pt>
                <c:pt idx="273">
                  <c:v>38467</c:v>
                </c:pt>
                <c:pt idx="274">
                  <c:v>38496</c:v>
                </c:pt>
                <c:pt idx="275">
                  <c:v>38526</c:v>
                </c:pt>
                <c:pt idx="276">
                  <c:v>38558</c:v>
                </c:pt>
                <c:pt idx="277">
                  <c:v>38586</c:v>
                </c:pt>
                <c:pt idx="278">
                  <c:v>38618</c:v>
                </c:pt>
                <c:pt idx="279">
                  <c:v>38649</c:v>
                </c:pt>
                <c:pt idx="280">
                  <c:v>38677</c:v>
                </c:pt>
                <c:pt idx="281">
                  <c:v>38707</c:v>
                </c:pt>
                <c:pt idx="282">
                  <c:v>38743</c:v>
                </c:pt>
                <c:pt idx="283">
                  <c:v>38776</c:v>
                </c:pt>
                <c:pt idx="284">
                  <c:v>38803</c:v>
                </c:pt>
                <c:pt idx="285">
                  <c:v>38835</c:v>
                </c:pt>
                <c:pt idx="286">
                  <c:v>38856</c:v>
                </c:pt>
                <c:pt idx="287">
                  <c:v>38895</c:v>
                </c:pt>
                <c:pt idx="288">
                  <c:v>38925</c:v>
                </c:pt>
                <c:pt idx="289">
                  <c:v>38958</c:v>
                </c:pt>
                <c:pt idx="290">
                  <c:v>38986</c:v>
                </c:pt>
                <c:pt idx="291">
                  <c:v>39014</c:v>
                </c:pt>
                <c:pt idx="292">
                  <c:v>39050</c:v>
                </c:pt>
                <c:pt idx="293">
                  <c:v>39077</c:v>
                </c:pt>
                <c:pt idx="294">
                  <c:v>39114</c:v>
                </c:pt>
                <c:pt idx="295">
                  <c:v>39136</c:v>
                </c:pt>
                <c:pt idx="296">
                  <c:v>39167</c:v>
                </c:pt>
                <c:pt idx="297">
                  <c:v>39198</c:v>
                </c:pt>
                <c:pt idx="298">
                  <c:v>39220</c:v>
                </c:pt>
                <c:pt idx="299">
                  <c:v>39258</c:v>
                </c:pt>
                <c:pt idx="300">
                  <c:v>39317</c:v>
                </c:pt>
                <c:pt idx="301">
                  <c:v>39356</c:v>
                </c:pt>
                <c:pt idx="302">
                  <c:v>39373</c:v>
                </c:pt>
                <c:pt idx="303">
                  <c:v>39413</c:v>
                </c:pt>
                <c:pt idx="304">
                  <c:v>39443</c:v>
                </c:pt>
                <c:pt idx="305">
                  <c:v>39472</c:v>
                </c:pt>
                <c:pt idx="306">
                  <c:v>39507</c:v>
                </c:pt>
                <c:pt idx="307">
                  <c:v>39536</c:v>
                </c:pt>
                <c:pt idx="308">
                  <c:v>39563</c:v>
                </c:pt>
                <c:pt idx="309">
                  <c:v>39580</c:v>
                </c:pt>
                <c:pt idx="310">
                  <c:v>39674</c:v>
                </c:pt>
                <c:pt idx="311">
                  <c:v>39725</c:v>
                </c:pt>
                <c:pt idx="312">
                  <c:v>39767</c:v>
                </c:pt>
                <c:pt idx="313">
                  <c:v>39795</c:v>
                </c:pt>
                <c:pt idx="314">
                  <c:v>39833</c:v>
                </c:pt>
                <c:pt idx="315">
                  <c:v>39866</c:v>
                </c:pt>
                <c:pt idx="316">
                  <c:v>39898</c:v>
                </c:pt>
                <c:pt idx="317">
                  <c:v>39928</c:v>
                </c:pt>
                <c:pt idx="318">
                  <c:v>39966</c:v>
                </c:pt>
                <c:pt idx="319">
                  <c:v>40004</c:v>
                </c:pt>
                <c:pt idx="320">
                  <c:v>40045</c:v>
                </c:pt>
                <c:pt idx="321">
                  <c:v>40074</c:v>
                </c:pt>
                <c:pt idx="322">
                  <c:v>40102</c:v>
                </c:pt>
                <c:pt idx="323">
                  <c:v>40128</c:v>
                </c:pt>
                <c:pt idx="324">
                  <c:v>40162</c:v>
                </c:pt>
                <c:pt idx="325">
                  <c:v>40191</c:v>
                </c:pt>
                <c:pt idx="326">
                  <c:v>40222</c:v>
                </c:pt>
                <c:pt idx="327">
                  <c:v>40247</c:v>
                </c:pt>
                <c:pt idx="328">
                  <c:v>40275</c:v>
                </c:pt>
                <c:pt idx="329">
                  <c:v>40302</c:v>
                </c:pt>
                <c:pt idx="330">
                  <c:v>40331</c:v>
                </c:pt>
              </c:numCache>
            </c:numRef>
          </c:cat>
          <c:val>
            <c:numRef>
              <c:f>'"900" wells'' water levels'!$L$2140:$L$2470</c:f>
              <c:numCache>
                <c:formatCode>General</c:formatCode>
                <c:ptCount val="331"/>
                <c:pt idx="0">
                  <c:v>422.69900000000001</c:v>
                </c:pt>
                <c:pt idx="1">
                  <c:v>422.73</c:v>
                </c:pt>
                <c:pt idx="2">
                  <c:v>422.73</c:v>
                </c:pt>
                <c:pt idx="3">
                  <c:v>422.74799999999999</c:v>
                </c:pt>
                <c:pt idx="4">
                  <c:v>422.76299999999998</c:v>
                </c:pt>
                <c:pt idx="5">
                  <c:v>422.76900000000001</c:v>
                </c:pt>
                <c:pt idx="6">
                  <c:v>422.76299999999998</c:v>
                </c:pt>
                <c:pt idx="7">
                  <c:v>422.8</c:v>
                </c:pt>
                <c:pt idx="8">
                  <c:v>422.86099999999999</c:v>
                </c:pt>
                <c:pt idx="9">
                  <c:v>422.87</c:v>
                </c:pt>
                <c:pt idx="10">
                  <c:v>422.87</c:v>
                </c:pt>
                <c:pt idx="11">
                  <c:v>422.84800000000001</c:v>
                </c:pt>
                <c:pt idx="12">
                  <c:v>422.84800000000001</c:v>
                </c:pt>
                <c:pt idx="13">
                  <c:v>422.79700000000003</c:v>
                </c:pt>
                <c:pt idx="14">
                  <c:v>422.77800000000002</c:v>
                </c:pt>
                <c:pt idx="15">
                  <c:v>422.76299999999998</c:v>
                </c:pt>
                <c:pt idx="16">
                  <c:v>422.75700000000001</c:v>
                </c:pt>
                <c:pt idx="17">
                  <c:v>422.74799999999999</c:v>
                </c:pt>
                <c:pt idx="18">
                  <c:v>422.73899999999998</c:v>
                </c:pt>
                <c:pt idx="19">
                  <c:v>422.71699999999998</c:v>
                </c:pt>
                <c:pt idx="20">
                  <c:v>422.726</c:v>
                </c:pt>
                <c:pt idx="21">
                  <c:v>422.76900000000001</c:v>
                </c:pt>
                <c:pt idx="22">
                  <c:v>422.78399999999999</c:v>
                </c:pt>
                <c:pt idx="23">
                  <c:v>422.79700000000003</c:v>
                </c:pt>
                <c:pt idx="24">
                  <c:v>422.80900000000003</c:v>
                </c:pt>
                <c:pt idx="25">
                  <c:v>422.78699999999998</c:v>
                </c:pt>
                <c:pt idx="26">
                  <c:v>422.72300000000001</c:v>
                </c:pt>
                <c:pt idx="27">
                  <c:v>422.79399999999998</c:v>
                </c:pt>
                <c:pt idx="28">
                  <c:v>422.78699999999998</c:v>
                </c:pt>
                <c:pt idx="29">
                  <c:v>422.77499999999998</c:v>
                </c:pt>
                <c:pt idx="30">
                  <c:v>422.827</c:v>
                </c:pt>
                <c:pt idx="31">
                  <c:v>422.76600000000002</c:v>
                </c:pt>
                <c:pt idx="32">
                  <c:v>422.75700000000001</c:v>
                </c:pt>
                <c:pt idx="33">
                  <c:v>422.745</c:v>
                </c:pt>
                <c:pt idx="34">
                  <c:v>422.73</c:v>
                </c:pt>
                <c:pt idx="35">
                  <c:v>422.72300000000001</c:v>
                </c:pt>
                <c:pt idx="36">
                  <c:v>422.714</c:v>
                </c:pt>
                <c:pt idx="37">
                  <c:v>422.71100000000001</c:v>
                </c:pt>
                <c:pt idx="38">
                  <c:v>422.702</c:v>
                </c:pt>
                <c:pt idx="39">
                  <c:v>422.70499999999998</c:v>
                </c:pt>
                <c:pt idx="40">
                  <c:v>422.76600000000002</c:v>
                </c:pt>
                <c:pt idx="41">
                  <c:v>422.77199999999999</c:v>
                </c:pt>
                <c:pt idx="42">
                  <c:v>422.78100000000001</c:v>
                </c:pt>
                <c:pt idx="43">
                  <c:v>422.79700000000003</c:v>
                </c:pt>
                <c:pt idx="44">
                  <c:v>422.81200000000001</c:v>
                </c:pt>
                <c:pt idx="45">
                  <c:v>422.81200000000001</c:v>
                </c:pt>
                <c:pt idx="46">
                  <c:v>422.82100000000003</c:v>
                </c:pt>
                <c:pt idx="47">
                  <c:v>422.78100000000001</c:v>
                </c:pt>
                <c:pt idx="48">
                  <c:v>422.79700000000003</c:v>
                </c:pt>
                <c:pt idx="49">
                  <c:v>422.858</c:v>
                </c:pt>
                <c:pt idx="50">
                  <c:v>422.89100000000002</c:v>
                </c:pt>
                <c:pt idx="51">
                  <c:v>422.91800000000001</c:v>
                </c:pt>
                <c:pt idx="52">
                  <c:v>422.91500000000002</c:v>
                </c:pt>
                <c:pt idx="53">
                  <c:v>422.91500000000002</c:v>
                </c:pt>
                <c:pt idx="54">
                  <c:v>422.928</c:v>
                </c:pt>
                <c:pt idx="55">
                  <c:v>422.93099999999998</c:v>
                </c:pt>
                <c:pt idx="56">
                  <c:v>422.93400000000003</c:v>
                </c:pt>
                <c:pt idx="57">
                  <c:v>422.91500000000002</c:v>
                </c:pt>
                <c:pt idx="58">
                  <c:v>422.92200000000003</c:v>
                </c:pt>
                <c:pt idx="59">
                  <c:v>422.92200000000003</c:v>
                </c:pt>
                <c:pt idx="60">
                  <c:v>422.91800000000001</c:v>
                </c:pt>
                <c:pt idx="61">
                  <c:v>422.91800000000001</c:v>
                </c:pt>
                <c:pt idx="62">
                  <c:v>422.93099999999998</c:v>
                </c:pt>
                <c:pt idx="63">
                  <c:v>422.93099999999998</c:v>
                </c:pt>
                <c:pt idx="64">
                  <c:v>422.93099999999998</c:v>
                </c:pt>
                <c:pt idx="65">
                  <c:v>422.928</c:v>
                </c:pt>
                <c:pt idx="66">
                  <c:v>422.92500000000001</c:v>
                </c:pt>
                <c:pt idx="67">
                  <c:v>422.94900000000001</c:v>
                </c:pt>
                <c:pt idx="68">
                  <c:v>422.94600000000003</c:v>
                </c:pt>
                <c:pt idx="69">
                  <c:v>422.94</c:v>
                </c:pt>
                <c:pt idx="70">
                  <c:v>422.93099999999998</c:v>
                </c:pt>
                <c:pt idx="71">
                  <c:v>422.93099999999998</c:v>
                </c:pt>
                <c:pt idx="72">
                  <c:v>422.91800000000001</c:v>
                </c:pt>
                <c:pt idx="73">
                  <c:v>422.91199999999998</c:v>
                </c:pt>
                <c:pt idx="74">
                  <c:v>422.88200000000001</c:v>
                </c:pt>
                <c:pt idx="75">
                  <c:v>422.86700000000002</c:v>
                </c:pt>
                <c:pt idx="76">
                  <c:v>422.86099999999999</c:v>
                </c:pt>
                <c:pt idx="77">
                  <c:v>422.858</c:v>
                </c:pt>
                <c:pt idx="78">
                  <c:v>422.851</c:v>
                </c:pt>
                <c:pt idx="79">
                  <c:v>422.839</c:v>
                </c:pt>
                <c:pt idx="80">
                  <c:v>422.83600000000001</c:v>
                </c:pt>
                <c:pt idx="81">
                  <c:v>422.851</c:v>
                </c:pt>
                <c:pt idx="82">
                  <c:v>422.83</c:v>
                </c:pt>
                <c:pt idx="83">
                  <c:v>422.82400000000001</c:v>
                </c:pt>
                <c:pt idx="84">
                  <c:v>422.86399999999998</c:v>
                </c:pt>
                <c:pt idx="85">
                  <c:v>422.87</c:v>
                </c:pt>
                <c:pt idx="86">
                  <c:v>422.88799999999998</c:v>
                </c:pt>
                <c:pt idx="87">
                  <c:v>422.90300000000002</c:v>
                </c:pt>
                <c:pt idx="88">
                  <c:v>422.91500000000002</c:v>
                </c:pt>
                <c:pt idx="89">
                  <c:v>422.95499999999998</c:v>
                </c:pt>
                <c:pt idx="90">
                  <c:v>422.97899999999998</c:v>
                </c:pt>
                <c:pt idx="91">
                  <c:v>422.98599999999999</c:v>
                </c:pt>
                <c:pt idx="92">
                  <c:v>422.96100000000001</c:v>
                </c:pt>
                <c:pt idx="93">
                  <c:v>422.97</c:v>
                </c:pt>
                <c:pt idx="94">
                  <c:v>422.94299999999998</c:v>
                </c:pt>
                <c:pt idx="95">
                  <c:v>422.94600000000003</c:v>
                </c:pt>
                <c:pt idx="96">
                  <c:v>422.71699999999998</c:v>
                </c:pt>
                <c:pt idx="97">
                  <c:v>422.84500000000003</c:v>
                </c:pt>
                <c:pt idx="98">
                  <c:v>422.84500000000003</c:v>
                </c:pt>
                <c:pt idx="99">
                  <c:v>422.827</c:v>
                </c:pt>
                <c:pt idx="100">
                  <c:v>422.80900000000003</c:v>
                </c:pt>
                <c:pt idx="101">
                  <c:v>422.76600000000002</c:v>
                </c:pt>
                <c:pt idx="102">
                  <c:v>422.76900000000001</c:v>
                </c:pt>
                <c:pt idx="103">
                  <c:v>422.80900000000003</c:v>
                </c:pt>
                <c:pt idx="104">
                  <c:v>422.82400000000001</c:v>
                </c:pt>
                <c:pt idx="105">
                  <c:v>422.851</c:v>
                </c:pt>
                <c:pt idx="106">
                  <c:v>422.84800000000001</c:v>
                </c:pt>
                <c:pt idx="107">
                  <c:v>422.78399999999999</c:v>
                </c:pt>
                <c:pt idx="108">
                  <c:v>422.77199999999999</c:v>
                </c:pt>
                <c:pt idx="109">
                  <c:v>422.71699999999998</c:v>
                </c:pt>
                <c:pt idx="110">
                  <c:v>422.69299999999998</c:v>
                </c:pt>
                <c:pt idx="111">
                  <c:v>422.67500000000001</c:v>
                </c:pt>
                <c:pt idx="112">
                  <c:v>422.67500000000001</c:v>
                </c:pt>
                <c:pt idx="113">
                  <c:v>422.67200000000003</c:v>
                </c:pt>
                <c:pt idx="114">
                  <c:v>422.64600000000002</c:v>
                </c:pt>
                <c:pt idx="115">
                  <c:v>422.673</c:v>
                </c:pt>
                <c:pt idx="116">
                  <c:v>422.74799999999999</c:v>
                </c:pt>
                <c:pt idx="117">
                  <c:v>422.76900000000001</c:v>
                </c:pt>
                <c:pt idx="118">
                  <c:v>422.71699999999998</c:v>
                </c:pt>
                <c:pt idx="119">
                  <c:v>422.67200000000003</c:v>
                </c:pt>
                <c:pt idx="120">
                  <c:v>422.65100000000001</c:v>
                </c:pt>
                <c:pt idx="121">
                  <c:v>422.64299999999997</c:v>
                </c:pt>
                <c:pt idx="122">
                  <c:v>422.63400000000001</c:v>
                </c:pt>
                <c:pt idx="123">
                  <c:v>422.63900000000001</c:v>
                </c:pt>
                <c:pt idx="124">
                  <c:v>422.44600000000003</c:v>
                </c:pt>
                <c:pt idx="125">
                  <c:v>422.45400000000001</c:v>
                </c:pt>
                <c:pt idx="126">
                  <c:v>422.55</c:v>
                </c:pt>
                <c:pt idx="127">
                  <c:v>422.57</c:v>
                </c:pt>
                <c:pt idx="128">
                  <c:v>422.57</c:v>
                </c:pt>
                <c:pt idx="129">
                  <c:v>422.58</c:v>
                </c:pt>
                <c:pt idx="130">
                  <c:v>422.58</c:v>
                </c:pt>
                <c:pt idx="131">
                  <c:v>422.58</c:v>
                </c:pt>
                <c:pt idx="132">
                  <c:v>422.58</c:v>
                </c:pt>
                <c:pt idx="133">
                  <c:v>422.59</c:v>
                </c:pt>
                <c:pt idx="134">
                  <c:v>422.59</c:v>
                </c:pt>
                <c:pt idx="135">
                  <c:v>422.59</c:v>
                </c:pt>
                <c:pt idx="136">
                  <c:v>422.59</c:v>
                </c:pt>
                <c:pt idx="137">
                  <c:v>422.6</c:v>
                </c:pt>
                <c:pt idx="138">
                  <c:v>422.6</c:v>
                </c:pt>
                <c:pt idx="139">
                  <c:v>422.61</c:v>
                </c:pt>
                <c:pt idx="140">
                  <c:v>422.61</c:v>
                </c:pt>
                <c:pt idx="141">
                  <c:v>422.62</c:v>
                </c:pt>
                <c:pt idx="142">
                  <c:v>422.68</c:v>
                </c:pt>
                <c:pt idx="143">
                  <c:v>422.71</c:v>
                </c:pt>
                <c:pt idx="144">
                  <c:v>422.69</c:v>
                </c:pt>
                <c:pt idx="145">
                  <c:v>422.68</c:v>
                </c:pt>
                <c:pt idx="146">
                  <c:v>422.69</c:v>
                </c:pt>
                <c:pt idx="147">
                  <c:v>422.71</c:v>
                </c:pt>
                <c:pt idx="148">
                  <c:v>422.73</c:v>
                </c:pt>
                <c:pt idx="149">
                  <c:v>422.76</c:v>
                </c:pt>
                <c:pt idx="150">
                  <c:v>422.78</c:v>
                </c:pt>
                <c:pt idx="151">
                  <c:v>422.79</c:v>
                </c:pt>
                <c:pt idx="152">
                  <c:v>422.79</c:v>
                </c:pt>
                <c:pt idx="153">
                  <c:v>422.79</c:v>
                </c:pt>
                <c:pt idx="154">
                  <c:v>422.81</c:v>
                </c:pt>
                <c:pt idx="155">
                  <c:v>422.79500000000002</c:v>
                </c:pt>
                <c:pt idx="156">
                  <c:v>422.77</c:v>
                </c:pt>
                <c:pt idx="157">
                  <c:v>422.75099999999998</c:v>
                </c:pt>
                <c:pt idx="158">
                  <c:v>422.71899999999999</c:v>
                </c:pt>
                <c:pt idx="159">
                  <c:v>422.75200000000001</c:v>
                </c:pt>
                <c:pt idx="160">
                  <c:v>422.81099999999998</c:v>
                </c:pt>
                <c:pt idx="161">
                  <c:v>422.82799999999997</c:v>
                </c:pt>
                <c:pt idx="162">
                  <c:v>422.87299999999999</c:v>
                </c:pt>
                <c:pt idx="163">
                  <c:v>422.87200000000001</c:v>
                </c:pt>
                <c:pt idx="164">
                  <c:v>422.90899999999999</c:v>
                </c:pt>
                <c:pt idx="165">
                  <c:v>422.96300000000002</c:v>
                </c:pt>
                <c:pt idx="166">
                  <c:v>422.45</c:v>
                </c:pt>
                <c:pt idx="167">
                  <c:v>422.971</c:v>
                </c:pt>
                <c:pt idx="168">
                  <c:v>422.87299999999999</c:v>
                </c:pt>
                <c:pt idx="169">
                  <c:v>423.923</c:v>
                </c:pt>
                <c:pt idx="170">
                  <c:v>422.976</c:v>
                </c:pt>
                <c:pt idx="171">
                  <c:v>423.05700000000002</c:v>
                </c:pt>
                <c:pt idx="172">
                  <c:v>422.589</c:v>
                </c:pt>
                <c:pt idx="173">
                  <c:v>422.56299999999999</c:v>
                </c:pt>
                <c:pt idx="174">
                  <c:v>422.94499999999999</c:v>
                </c:pt>
                <c:pt idx="175">
                  <c:v>423.08500000000004</c:v>
                </c:pt>
                <c:pt idx="176">
                  <c:v>423.072</c:v>
                </c:pt>
                <c:pt idx="177">
                  <c:v>423.005</c:v>
                </c:pt>
                <c:pt idx="178">
                  <c:v>422.99299999999999</c:v>
                </c:pt>
                <c:pt idx="179">
                  <c:v>422.87100000000004</c:v>
                </c:pt>
                <c:pt idx="180">
                  <c:v>423</c:v>
                </c:pt>
                <c:pt idx="181">
                  <c:v>422.57300000000004</c:v>
                </c:pt>
                <c:pt idx="182">
                  <c:v>423.01300000000003</c:v>
                </c:pt>
                <c:pt idx="183">
                  <c:v>423.048</c:v>
                </c:pt>
                <c:pt idx="184">
                  <c:v>423.08199999999999</c:v>
                </c:pt>
                <c:pt idx="185">
                  <c:v>423.14499999999998</c:v>
                </c:pt>
                <c:pt idx="186">
                  <c:v>422.887</c:v>
                </c:pt>
                <c:pt idx="187">
                  <c:v>422.86500000000001</c:v>
                </c:pt>
                <c:pt idx="188">
                  <c:v>422.84000000000003</c:v>
                </c:pt>
                <c:pt idx="189">
                  <c:v>422.79599999999999</c:v>
                </c:pt>
                <c:pt idx="190">
                  <c:v>422.77</c:v>
                </c:pt>
                <c:pt idx="191">
                  <c:v>422.77300000000002</c:v>
                </c:pt>
                <c:pt idx="192">
                  <c:v>422.79500000000002</c:v>
                </c:pt>
                <c:pt idx="193">
                  <c:v>423.01</c:v>
                </c:pt>
                <c:pt idx="194">
                  <c:v>422.834</c:v>
                </c:pt>
                <c:pt idx="195">
                  <c:v>422.82400000000001</c:v>
                </c:pt>
                <c:pt idx="196">
                  <c:v>422.65100000000001</c:v>
                </c:pt>
                <c:pt idx="197">
                  <c:v>422.858</c:v>
                </c:pt>
                <c:pt idx="198">
                  <c:v>422.77699999999999</c:v>
                </c:pt>
                <c:pt idx="199">
                  <c:v>422.76800000000003</c:v>
                </c:pt>
                <c:pt idx="200">
                  <c:v>423.04</c:v>
                </c:pt>
                <c:pt idx="201">
                  <c:v>423.05700000000002</c:v>
                </c:pt>
                <c:pt idx="202">
                  <c:v>423.197</c:v>
                </c:pt>
                <c:pt idx="203">
                  <c:v>423.274</c:v>
                </c:pt>
                <c:pt idx="204">
                  <c:v>423.29300000000001</c:v>
                </c:pt>
                <c:pt idx="205">
                  <c:v>423.32100000000003</c:v>
                </c:pt>
                <c:pt idx="206">
                  <c:v>423.26600000000002</c:v>
                </c:pt>
                <c:pt idx="207">
                  <c:v>423.19499999999999</c:v>
                </c:pt>
                <c:pt idx="208">
                  <c:v>423.13200000000001</c:v>
                </c:pt>
                <c:pt idx="209">
                  <c:v>423.07792776592504</c:v>
                </c:pt>
                <c:pt idx="210">
                  <c:v>423.03220999695213</c:v>
                </c:pt>
                <c:pt idx="211">
                  <c:v>423.02306644315757</c:v>
                </c:pt>
                <c:pt idx="212">
                  <c:v>423.02001859189272</c:v>
                </c:pt>
                <c:pt idx="213">
                  <c:v>422.9986836330387</c:v>
                </c:pt>
                <c:pt idx="214">
                  <c:v>423.0017314843036</c:v>
                </c:pt>
                <c:pt idx="215">
                  <c:v>422.94382231027129</c:v>
                </c:pt>
                <c:pt idx="216">
                  <c:v>422.92400000000004</c:v>
                </c:pt>
                <c:pt idx="217">
                  <c:v>422.90700000000004</c:v>
                </c:pt>
                <c:pt idx="218">
                  <c:v>422.93099999999998</c:v>
                </c:pt>
                <c:pt idx="219">
                  <c:v>422.93400000000003</c:v>
                </c:pt>
                <c:pt idx="220">
                  <c:v>423.06799999999998</c:v>
                </c:pt>
                <c:pt idx="221">
                  <c:v>423.084</c:v>
                </c:pt>
                <c:pt idx="222">
                  <c:v>423.053</c:v>
                </c:pt>
                <c:pt idx="223">
                  <c:v>423.01300000000003</c:v>
                </c:pt>
                <c:pt idx="224">
                  <c:v>422.99200000000002</c:v>
                </c:pt>
                <c:pt idx="225">
                  <c:v>423.11099999999999</c:v>
                </c:pt>
                <c:pt idx="226">
                  <c:v>423.30900000000003</c:v>
                </c:pt>
                <c:pt idx="227">
                  <c:v>423.42200000000003</c:v>
                </c:pt>
                <c:pt idx="228">
                  <c:v>423.26300000000003</c:v>
                </c:pt>
                <c:pt idx="229">
                  <c:v>423.19900000000001</c:v>
                </c:pt>
                <c:pt idx="230">
                  <c:v>423.13800000000003</c:v>
                </c:pt>
                <c:pt idx="231">
                  <c:v>423.10200000000003</c:v>
                </c:pt>
                <c:pt idx="232">
                  <c:v>423.07100000000003</c:v>
                </c:pt>
                <c:pt idx="233">
                  <c:v>423.05900000000003</c:v>
                </c:pt>
                <c:pt idx="234">
                  <c:v>423.02300000000002</c:v>
                </c:pt>
                <c:pt idx="235">
                  <c:v>422.97700000000003</c:v>
                </c:pt>
                <c:pt idx="236">
                  <c:v>422.952</c:v>
                </c:pt>
                <c:pt idx="237">
                  <c:v>422.971</c:v>
                </c:pt>
                <c:pt idx="238">
                  <c:v>422.98599999999999</c:v>
                </c:pt>
                <c:pt idx="239">
                  <c:v>423.01</c:v>
                </c:pt>
                <c:pt idx="240">
                  <c:v>423.04399999999998</c:v>
                </c:pt>
                <c:pt idx="241">
                  <c:v>423.00100000000003</c:v>
                </c:pt>
                <c:pt idx="242">
                  <c:v>422.95245599999998</c:v>
                </c:pt>
                <c:pt idx="243">
                  <c:v>422.92807199999999</c:v>
                </c:pt>
                <c:pt idx="244">
                  <c:v>422.909784</c:v>
                </c:pt>
                <c:pt idx="245">
                  <c:v>422.88844799999998</c:v>
                </c:pt>
                <c:pt idx="246">
                  <c:v>422.85187200000001</c:v>
                </c:pt>
                <c:pt idx="247">
                  <c:v>422.82443999999998</c:v>
                </c:pt>
                <c:pt idx="248">
                  <c:v>422.806152</c:v>
                </c:pt>
                <c:pt idx="249">
                  <c:v>422.81224800000001</c:v>
                </c:pt>
                <c:pt idx="250">
                  <c:v>422.81224800000001</c:v>
                </c:pt>
                <c:pt idx="251">
                  <c:v>422.81529599999999</c:v>
                </c:pt>
                <c:pt idx="252">
                  <c:v>422.63851199999999</c:v>
                </c:pt>
                <c:pt idx="253">
                  <c:v>422.76043200000004</c:v>
                </c:pt>
                <c:pt idx="254">
                  <c:v>422.733</c:v>
                </c:pt>
                <c:pt idx="255">
                  <c:v>422.73909600000002</c:v>
                </c:pt>
                <c:pt idx="256">
                  <c:v>422.74824000000001</c:v>
                </c:pt>
                <c:pt idx="257">
                  <c:v>422.757384</c:v>
                </c:pt>
                <c:pt idx="258">
                  <c:v>422.742144</c:v>
                </c:pt>
                <c:pt idx="259">
                  <c:v>422.733</c:v>
                </c:pt>
                <c:pt idx="260">
                  <c:v>422.77872000000002</c:v>
                </c:pt>
                <c:pt idx="261">
                  <c:v>422.75433600000002</c:v>
                </c:pt>
                <c:pt idx="262">
                  <c:v>422.75433600000002</c:v>
                </c:pt>
                <c:pt idx="263">
                  <c:v>422.72690399999999</c:v>
                </c:pt>
                <c:pt idx="264">
                  <c:v>422.69642400000004</c:v>
                </c:pt>
                <c:pt idx="265">
                  <c:v>422.64765599999998</c:v>
                </c:pt>
                <c:pt idx="266">
                  <c:v>422.65680000000003</c:v>
                </c:pt>
                <c:pt idx="267">
                  <c:v>422.71166399999998</c:v>
                </c:pt>
                <c:pt idx="268">
                  <c:v>422.830536</c:v>
                </c:pt>
                <c:pt idx="269">
                  <c:v>422.84882400000004</c:v>
                </c:pt>
                <c:pt idx="270">
                  <c:v>422.81224800000001</c:v>
                </c:pt>
                <c:pt idx="271">
                  <c:v>422.77262400000001</c:v>
                </c:pt>
                <c:pt idx="272">
                  <c:v>422.75128799999999</c:v>
                </c:pt>
                <c:pt idx="273">
                  <c:v>422.82443999999998</c:v>
                </c:pt>
                <c:pt idx="274">
                  <c:v>422.84272800000002</c:v>
                </c:pt>
                <c:pt idx="275">
                  <c:v>423.05608799999999</c:v>
                </c:pt>
                <c:pt idx="276">
                  <c:v>423.04084799999998</c:v>
                </c:pt>
                <c:pt idx="277">
                  <c:v>422.958552</c:v>
                </c:pt>
                <c:pt idx="278">
                  <c:v>422.89759200000003</c:v>
                </c:pt>
                <c:pt idx="279">
                  <c:v>422.87016</c:v>
                </c:pt>
                <c:pt idx="280">
                  <c:v>422.88235200000003</c:v>
                </c:pt>
                <c:pt idx="281">
                  <c:v>422.86711200000002</c:v>
                </c:pt>
                <c:pt idx="282">
                  <c:v>422.83967999999999</c:v>
                </c:pt>
                <c:pt idx="283">
                  <c:v>422.806152</c:v>
                </c:pt>
                <c:pt idx="284">
                  <c:v>422.79700800000001</c:v>
                </c:pt>
                <c:pt idx="285">
                  <c:v>422.95550400000002</c:v>
                </c:pt>
                <c:pt idx="286">
                  <c:v>422.98903200000001</c:v>
                </c:pt>
                <c:pt idx="287">
                  <c:v>422.94940800000001</c:v>
                </c:pt>
                <c:pt idx="288">
                  <c:v>422.85187200000001</c:v>
                </c:pt>
                <c:pt idx="289">
                  <c:v>422.76348000000002</c:v>
                </c:pt>
                <c:pt idx="290">
                  <c:v>422.72690399999999</c:v>
                </c:pt>
                <c:pt idx="291">
                  <c:v>422.72080800000003</c:v>
                </c:pt>
                <c:pt idx="292">
                  <c:v>422.70251999999999</c:v>
                </c:pt>
                <c:pt idx="293">
                  <c:v>422.68423200000001</c:v>
                </c:pt>
                <c:pt idx="294">
                  <c:v>422.65984800000001</c:v>
                </c:pt>
                <c:pt idx="295">
                  <c:v>422.63546400000001</c:v>
                </c:pt>
                <c:pt idx="296">
                  <c:v>422.64765599999998</c:v>
                </c:pt>
                <c:pt idx="297">
                  <c:v>422.72690399999999</c:v>
                </c:pt>
                <c:pt idx="298">
                  <c:v>422.77567199999999</c:v>
                </c:pt>
                <c:pt idx="299">
                  <c:v>422.821392</c:v>
                </c:pt>
                <c:pt idx="300">
                  <c:v>422.70556800000003</c:v>
                </c:pt>
                <c:pt idx="301">
                  <c:v>422.68423200000001</c:v>
                </c:pt>
                <c:pt idx="302">
                  <c:v>422.71776</c:v>
                </c:pt>
                <c:pt idx="303">
                  <c:v>422.78481600000003</c:v>
                </c:pt>
                <c:pt idx="304">
                  <c:v>422.781768</c:v>
                </c:pt>
                <c:pt idx="305">
                  <c:v>422.74519200000003</c:v>
                </c:pt>
                <c:pt idx="306">
                  <c:v>422.693376</c:v>
                </c:pt>
                <c:pt idx="307">
                  <c:v>422.668992</c:v>
                </c:pt>
                <c:pt idx="308">
                  <c:v>422.72995200000003</c:v>
                </c:pt>
                <c:pt idx="309">
                  <c:v>422.80310400000002</c:v>
                </c:pt>
                <c:pt idx="310">
                  <c:v>422.88235200000003</c:v>
                </c:pt>
                <c:pt idx="311">
                  <c:v>422.85796800000003</c:v>
                </c:pt>
                <c:pt idx="312">
                  <c:v>423.00731999999999</c:v>
                </c:pt>
                <c:pt idx="313">
                  <c:v>423.01036800000003</c:v>
                </c:pt>
                <c:pt idx="314">
                  <c:v>422.998176</c:v>
                </c:pt>
                <c:pt idx="315">
                  <c:v>422.94940800000001</c:v>
                </c:pt>
                <c:pt idx="316">
                  <c:v>422.998176</c:v>
                </c:pt>
                <c:pt idx="317">
                  <c:v>423.126192</c:v>
                </c:pt>
                <c:pt idx="318">
                  <c:v>423.20544000000001</c:v>
                </c:pt>
                <c:pt idx="319">
                  <c:v>423.18715200000003</c:v>
                </c:pt>
                <c:pt idx="320">
                  <c:v>423.05608799999999</c:v>
                </c:pt>
                <c:pt idx="321">
                  <c:v>422.973792</c:v>
                </c:pt>
                <c:pt idx="322">
                  <c:v>422.92807199999999</c:v>
                </c:pt>
                <c:pt idx="323">
                  <c:v>422.95550400000002</c:v>
                </c:pt>
                <c:pt idx="324">
                  <c:v>422.88235200000003</c:v>
                </c:pt>
                <c:pt idx="325">
                  <c:v>422.86101600000001</c:v>
                </c:pt>
                <c:pt idx="326">
                  <c:v>422.821392</c:v>
                </c:pt>
                <c:pt idx="327">
                  <c:v>422.80005599999998</c:v>
                </c:pt>
                <c:pt idx="328">
                  <c:v>422.84272800000002</c:v>
                </c:pt>
                <c:pt idx="329">
                  <c:v>422.86101600000001</c:v>
                </c:pt>
                <c:pt idx="330">
                  <c:v>422.94636000000003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5232"/>
        <c:axId val="86886656"/>
      </c:lineChart>
      <c:dateAx>
        <c:axId val="87135232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86656"/>
        <c:crosses val="autoZero"/>
        <c:auto val="1"/>
        <c:lblOffset val="100"/>
        <c:baseTimeUnit val="days"/>
      </c:dateAx>
      <c:valAx>
        <c:axId val="86886656"/>
        <c:scaling>
          <c:orientation val="minMax"/>
          <c:max val="424"/>
          <c:min val="422.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44109643774843E-2"/>
              <c:y val="0.3363148233921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5232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926</a:t>
            </a:r>
            <a:r>
              <a:rPr lang="en-US" baseline="0"/>
              <a:t> Water Elevation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19667609874253"/>
          <c:y val="0.19662410773419678"/>
          <c:w val="0.79086991270020246"/>
          <c:h val="0.53040473912723529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levels'!$B$2493:$B$2756</c:f>
              <c:numCache>
                <c:formatCode>mm/dd/yy</c:formatCode>
                <c:ptCount val="26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30610</c:v>
                </c:pt>
                <c:pt idx="9">
                  <c:v>30739</c:v>
                </c:pt>
                <c:pt idx="10">
                  <c:v>30778</c:v>
                </c:pt>
                <c:pt idx="11">
                  <c:v>30785</c:v>
                </c:pt>
                <c:pt idx="12">
                  <c:v>30799</c:v>
                </c:pt>
                <c:pt idx="13">
                  <c:v>30806</c:v>
                </c:pt>
                <c:pt idx="14">
                  <c:v>30830</c:v>
                </c:pt>
                <c:pt idx="15">
                  <c:v>30839</c:v>
                </c:pt>
                <c:pt idx="16">
                  <c:v>30848</c:v>
                </c:pt>
                <c:pt idx="17">
                  <c:v>30854</c:v>
                </c:pt>
                <c:pt idx="18">
                  <c:v>30861</c:v>
                </c:pt>
                <c:pt idx="19">
                  <c:v>30869</c:v>
                </c:pt>
                <c:pt idx="20">
                  <c:v>30881</c:v>
                </c:pt>
                <c:pt idx="21">
                  <c:v>30888</c:v>
                </c:pt>
                <c:pt idx="22">
                  <c:v>30897</c:v>
                </c:pt>
                <c:pt idx="23">
                  <c:v>30904</c:v>
                </c:pt>
                <c:pt idx="24">
                  <c:v>30911</c:v>
                </c:pt>
                <c:pt idx="25">
                  <c:v>30917</c:v>
                </c:pt>
                <c:pt idx="26">
                  <c:v>30925</c:v>
                </c:pt>
                <c:pt idx="27">
                  <c:v>30934</c:v>
                </c:pt>
                <c:pt idx="28">
                  <c:v>30945</c:v>
                </c:pt>
                <c:pt idx="29">
                  <c:v>30970</c:v>
                </c:pt>
                <c:pt idx="30">
                  <c:v>30979</c:v>
                </c:pt>
                <c:pt idx="31">
                  <c:v>30986</c:v>
                </c:pt>
                <c:pt idx="32">
                  <c:v>30993</c:v>
                </c:pt>
                <c:pt idx="33">
                  <c:v>31002</c:v>
                </c:pt>
                <c:pt idx="34">
                  <c:v>31007</c:v>
                </c:pt>
                <c:pt idx="35">
                  <c:v>31016</c:v>
                </c:pt>
                <c:pt idx="36">
                  <c:v>31021</c:v>
                </c:pt>
                <c:pt idx="37">
                  <c:v>31029</c:v>
                </c:pt>
                <c:pt idx="38">
                  <c:v>31029</c:v>
                </c:pt>
                <c:pt idx="39">
                  <c:v>31039</c:v>
                </c:pt>
                <c:pt idx="40">
                  <c:v>31046</c:v>
                </c:pt>
                <c:pt idx="41">
                  <c:v>31053</c:v>
                </c:pt>
                <c:pt idx="42">
                  <c:v>31060</c:v>
                </c:pt>
                <c:pt idx="43">
                  <c:v>31076</c:v>
                </c:pt>
                <c:pt idx="44">
                  <c:v>31081</c:v>
                </c:pt>
                <c:pt idx="45">
                  <c:v>31088</c:v>
                </c:pt>
                <c:pt idx="46">
                  <c:v>31095</c:v>
                </c:pt>
                <c:pt idx="47">
                  <c:v>31102</c:v>
                </c:pt>
                <c:pt idx="48">
                  <c:v>31109</c:v>
                </c:pt>
                <c:pt idx="49">
                  <c:v>31116</c:v>
                </c:pt>
                <c:pt idx="50">
                  <c:v>31123</c:v>
                </c:pt>
                <c:pt idx="51">
                  <c:v>31130</c:v>
                </c:pt>
                <c:pt idx="52">
                  <c:v>31137</c:v>
                </c:pt>
                <c:pt idx="53">
                  <c:v>31144</c:v>
                </c:pt>
                <c:pt idx="54">
                  <c:v>31151</c:v>
                </c:pt>
                <c:pt idx="55">
                  <c:v>31158</c:v>
                </c:pt>
                <c:pt idx="56">
                  <c:v>31165</c:v>
                </c:pt>
                <c:pt idx="57">
                  <c:v>31172</c:v>
                </c:pt>
                <c:pt idx="58">
                  <c:v>31179</c:v>
                </c:pt>
                <c:pt idx="59">
                  <c:v>31186</c:v>
                </c:pt>
                <c:pt idx="60">
                  <c:v>31193</c:v>
                </c:pt>
                <c:pt idx="61">
                  <c:v>31200</c:v>
                </c:pt>
                <c:pt idx="62">
                  <c:v>31207</c:v>
                </c:pt>
                <c:pt idx="63">
                  <c:v>31214</c:v>
                </c:pt>
                <c:pt idx="64">
                  <c:v>31228</c:v>
                </c:pt>
                <c:pt idx="65">
                  <c:v>31235</c:v>
                </c:pt>
                <c:pt idx="66">
                  <c:v>31242</c:v>
                </c:pt>
                <c:pt idx="67">
                  <c:v>31249</c:v>
                </c:pt>
                <c:pt idx="68">
                  <c:v>31256</c:v>
                </c:pt>
                <c:pt idx="69">
                  <c:v>31263</c:v>
                </c:pt>
                <c:pt idx="70">
                  <c:v>31270</c:v>
                </c:pt>
                <c:pt idx="71">
                  <c:v>31272</c:v>
                </c:pt>
                <c:pt idx="72">
                  <c:v>31277</c:v>
                </c:pt>
                <c:pt idx="73">
                  <c:v>31284</c:v>
                </c:pt>
                <c:pt idx="74">
                  <c:v>31291</c:v>
                </c:pt>
                <c:pt idx="75">
                  <c:v>31298</c:v>
                </c:pt>
                <c:pt idx="76">
                  <c:v>31305</c:v>
                </c:pt>
                <c:pt idx="77">
                  <c:v>31312</c:v>
                </c:pt>
                <c:pt idx="78">
                  <c:v>31319</c:v>
                </c:pt>
                <c:pt idx="79">
                  <c:v>31326</c:v>
                </c:pt>
                <c:pt idx="80">
                  <c:v>31333</c:v>
                </c:pt>
                <c:pt idx="81">
                  <c:v>31340</c:v>
                </c:pt>
                <c:pt idx="82">
                  <c:v>31347</c:v>
                </c:pt>
                <c:pt idx="83">
                  <c:v>31437</c:v>
                </c:pt>
                <c:pt idx="84">
                  <c:v>31445</c:v>
                </c:pt>
                <c:pt idx="85">
                  <c:v>31451</c:v>
                </c:pt>
                <c:pt idx="86">
                  <c:v>31458</c:v>
                </c:pt>
                <c:pt idx="87">
                  <c:v>31465</c:v>
                </c:pt>
                <c:pt idx="88">
                  <c:v>31473</c:v>
                </c:pt>
                <c:pt idx="89">
                  <c:v>31480</c:v>
                </c:pt>
                <c:pt idx="90">
                  <c:v>31482</c:v>
                </c:pt>
                <c:pt idx="91">
                  <c:v>31487</c:v>
                </c:pt>
                <c:pt idx="92">
                  <c:v>31493</c:v>
                </c:pt>
                <c:pt idx="93">
                  <c:v>31500</c:v>
                </c:pt>
                <c:pt idx="94">
                  <c:v>31507</c:v>
                </c:pt>
                <c:pt idx="95">
                  <c:v>31515</c:v>
                </c:pt>
                <c:pt idx="96">
                  <c:v>31522</c:v>
                </c:pt>
                <c:pt idx="97">
                  <c:v>31529</c:v>
                </c:pt>
                <c:pt idx="98">
                  <c:v>31537</c:v>
                </c:pt>
                <c:pt idx="99">
                  <c:v>31543</c:v>
                </c:pt>
                <c:pt idx="100">
                  <c:v>31551</c:v>
                </c:pt>
                <c:pt idx="101">
                  <c:v>31578</c:v>
                </c:pt>
                <c:pt idx="102">
                  <c:v>31592</c:v>
                </c:pt>
                <c:pt idx="103">
                  <c:v>31602</c:v>
                </c:pt>
                <c:pt idx="104">
                  <c:v>31606</c:v>
                </c:pt>
                <c:pt idx="105">
                  <c:v>31614</c:v>
                </c:pt>
                <c:pt idx="106">
                  <c:v>31719</c:v>
                </c:pt>
                <c:pt idx="107">
                  <c:v>31760</c:v>
                </c:pt>
                <c:pt idx="108">
                  <c:v>31774</c:v>
                </c:pt>
                <c:pt idx="109">
                  <c:v>31780</c:v>
                </c:pt>
                <c:pt idx="110">
                  <c:v>31788</c:v>
                </c:pt>
                <c:pt idx="111">
                  <c:v>33771</c:v>
                </c:pt>
                <c:pt idx="112">
                  <c:v>34010</c:v>
                </c:pt>
                <c:pt idx="113">
                  <c:v>34033</c:v>
                </c:pt>
                <c:pt idx="114">
                  <c:v>34100</c:v>
                </c:pt>
                <c:pt idx="115">
                  <c:v>34110</c:v>
                </c:pt>
                <c:pt idx="116">
                  <c:v>34117</c:v>
                </c:pt>
                <c:pt idx="117">
                  <c:v>35359</c:v>
                </c:pt>
                <c:pt idx="118">
                  <c:v>35551</c:v>
                </c:pt>
                <c:pt idx="119">
                  <c:v>35586</c:v>
                </c:pt>
                <c:pt idx="120">
                  <c:v>35625</c:v>
                </c:pt>
                <c:pt idx="121">
                  <c:v>35693</c:v>
                </c:pt>
                <c:pt idx="122">
                  <c:v>35731</c:v>
                </c:pt>
                <c:pt idx="123">
                  <c:v>35754</c:v>
                </c:pt>
                <c:pt idx="124">
                  <c:v>35776</c:v>
                </c:pt>
                <c:pt idx="125">
                  <c:v>35817</c:v>
                </c:pt>
                <c:pt idx="126">
                  <c:v>35845</c:v>
                </c:pt>
                <c:pt idx="127">
                  <c:v>35871</c:v>
                </c:pt>
                <c:pt idx="128">
                  <c:v>35900</c:v>
                </c:pt>
                <c:pt idx="129">
                  <c:v>35956</c:v>
                </c:pt>
                <c:pt idx="130">
                  <c:v>36060</c:v>
                </c:pt>
                <c:pt idx="131">
                  <c:v>36082</c:v>
                </c:pt>
                <c:pt idx="132">
                  <c:v>36160</c:v>
                </c:pt>
                <c:pt idx="133">
                  <c:v>36216</c:v>
                </c:pt>
                <c:pt idx="134">
                  <c:v>36235</c:v>
                </c:pt>
                <c:pt idx="135">
                  <c:v>36277</c:v>
                </c:pt>
                <c:pt idx="136">
                  <c:v>36299</c:v>
                </c:pt>
                <c:pt idx="137">
                  <c:v>36328</c:v>
                </c:pt>
                <c:pt idx="138">
                  <c:v>36371</c:v>
                </c:pt>
                <c:pt idx="139">
                  <c:v>36399</c:v>
                </c:pt>
                <c:pt idx="140">
                  <c:v>36427</c:v>
                </c:pt>
                <c:pt idx="141">
                  <c:v>36458</c:v>
                </c:pt>
                <c:pt idx="142">
                  <c:v>36486</c:v>
                </c:pt>
                <c:pt idx="143">
                  <c:v>36521</c:v>
                </c:pt>
                <c:pt idx="144">
                  <c:v>36553</c:v>
                </c:pt>
                <c:pt idx="145">
                  <c:v>36587</c:v>
                </c:pt>
                <c:pt idx="146">
                  <c:v>36612</c:v>
                </c:pt>
                <c:pt idx="147">
                  <c:v>36640</c:v>
                </c:pt>
                <c:pt idx="148">
                  <c:v>36669</c:v>
                </c:pt>
                <c:pt idx="149">
                  <c:v>36706</c:v>
                </c:pt>
                <c:pt idx="150">
                  <c:v>36732</c:v>
                </c:pt>
                <c:pt idx="151">
                  <c:v>36760</c:v>
                </c:pt>
                <c:pt idx="152">
                  <c:v>36787</c:v>
                </c:pt>
                <c:pt idx="153">
                  <c:v>36822</c:v>
                </c:pt>
                <c:pt idx="154">
                  <c:v>36859</c:v>
                </c:pt>
                <c:pt idx="155">
                  <c:v>36888</c:v>
                </c:pt>
                <c:pt idx="156">
                  <c:v>36914</c:v>
                </c:pt>
                <c:pt idx="157">
                  <c:v>36941</c:v>
                </c:pt>
                <c:pt idx="158">
                  <c:v>36965</c:v>
                </c:pt>
                <c:pt idx="159">
                  <c:v>37011</c:v>
                </c:pt>
                <c:pt idx="160">
                  <c:v>37041</c:v>
                </c:pt>
                <c:pt idx="161">
                  <c:v>37063</c:v>
                </c:pt>
                <c:pt idx="162">
                  <c:v>37102</c:v>
                </c:pt>
                <c:pt idx="163">
                  <c:v>37130</c:v>
                </c:pt>
                <c:pt idx="164">
                  <c:v>37159</c:v>
                </c:pt>
                <c:pt idx="165">
                  <c:v>37193</c:v>
                </c:pt>
                <c:pt idx="166">
                  <c:v>37223</c:v>
                </c:pt>
                <c:pt idx="167">
                  <c:v>37244</c:v>
                </c:pt>
                <c:pt idx="168">
                  <c:v>37281</c:v>
                </c:pt>
                <c:pt idx="169">
                  <c:v>37314</c:v>
                </c:pt>
                <c:pt idx="170">
                  <c:v>37337</c:v>
                </c:pt>
                <c:pt idx="171">
                  <c:v>37375</c:v>
                </c:pt>
                <c:pt idx="172">
                  <c:v>37398</c:v>
                </c:pt>
                <c:pt idx="173">
                  <c:v>37433</c:v>
                </c:pt>
                <c:pt idx="174">
                  <c:v>37459</c:v>
                </c:pt>
                <c:pt idx="175">
                  <c:v>37494</c:v>
                </c:pt>
                <c:pt idx="176">
                  <c:v>37524</c:v>
                </c:pt>
                <c:pt idx="177">
                  <c:v>37550</c:v>
                </c:pt>
                <c:pt idx="178">
                  <c:v>37581</c:v>
                </c:pt>
                <c:pt idx="179">
                  <c:v>37610</c:v>
                </c:pt>
                <c:pt idx="180">
                  <c:v>37651</c:v>
                </c:pt>
                <c:pt idx="181">
                  <c:v>37679</c:v>
                </c:pt>
                <c:pt idx="182">
                  <c:v>37706</c:v>
                </c:pt>
                <c:pt idx="183">
                  <c:v>37739</c:v>
                </c:pt>
                <c:pt idx="184">
                  <c:v>37761</c:v>
                </c:pt>
                <c:pt idx="185">
                  <c:v>37802</c:v>
                </c:pt>
                <c:pt idx="186">
                  <c:v>37832</c:v>
                </c:pt>
                <c:pt idx="187">
                  <c:v>37860</c:v>
                </c:pt>
                <c:pt idx="188">
                  <c:v>37888</c:v>
                </c:pt>
                <c:pt idx="189">
                  <c:v>37924</c:v>
                </c:pt>
                <c:pt idx="190">
                  <c:v>37951</c:v>
                </c:pt>
                <c:pt idx="191">
                  <c:v>37978</c:v>
                </c:pt>
                <c:pt idx="192">
                  <c:v>38008</c:v>
                </c:pt>
                <c:pt idx="193">
                  <c:v>38047</c:v>
                </c:pt>
                <c:pt idx="194">
                  <c:v>38079</c:v>
                </c:pt>
                <c:pt idx="195">
                  <c:v>38105</c:v>
                </c:pt>
                <c:pt idx="196">
                  <c:v>38131</c:v>
                </c:pt>
                <c:pt idx="197">
                  <c:v>38162</c:v>
                </c:pt>
                <c:pt idx="198">
                  <c:v>38191</c:v>
                </c:pt>
                <c:pt idx="199">
                  <c:v>38226</c:v>
                </c:pt>
                <c:pt idx="200">
                  <c:v>38254</c:v>
                </c:pt>
                <c:pt idx="201">
                  <c:v>38292</c:v>
                </c:pt>
                <c:pt idx="202">
                  <c:v>38320</c:v>
                </c:pt>
                <c:pt idx="203">
                  <c:v>38341</c:v>
                </c:pt>
                <c:pt idx="204">
                  <c:v>38377</c:v>
                </c:pt>
                <c:pt idx="205">
                  <c:v>38413</c:v>
                </c:pt>
                <c:pt idx="206">
                  <c:v>38440</c:v>
                </c:pt>
                <c:pt idx="207">
                  <c:v>38467</c:v>
                </c:pt>
                <c:pt idx="208">
                  <c:v>38496</c:v>
                </c:pt>
                <c:pt idx="209">
                  <c:v>38526</c:v>
                </c:pt>
                <c:pt idx="210">
                  <c:v>38558</c:v>
                </c:pt>
                <c:pt idx="211">
                  <c:v>38586</c:v>
                </c:pt>
                <c:pt idx="212">
                  <c:v>38618</c:v>
                </c:pt>
                <c:pt idx="213">
                  <c:v>38649</c:v>
                </c:pt>
                <c:pt idx="214">
                  <c:v>38677</c:v>
                </c:pt>
                <c:pt idx="215">
                  <c:v>38707</c:v>
                </c:pt>
                <c:pt idx="216">
                  <c:v>38743</c:v>
                </c:pt>
                <c:pt idx="217">
                  <c:v>38776</c:v>
                </c:pt>
                <c:pt idx="218">
                  <c:v>38803</c:v>
                </c:pt>
                <c:pt idx="219">
                  <c:v>38835</c:v>
                </c:pt>
                <c:pt idx="220">
                  <c:v>38856</c:v>
                </c:pt>
                <c:pt idx="221">
                  <c:v>38895</c:v>
                </c:pt>
                <c:pt idx="222">
                  <c:v>38925</c:v>
                </c:pt>
                <c:pt idx="223">
                  <c:v>38958</c:v>
                </c:pt>
                <c:pt idx="224">
                  <c:v>38986</c:v>
                </c:pt>
                <c:pt idx="225">
                  <c:v>39014</c:v>
                </c:pt>
                <c:pt idx="226">
                  <c:v>39050</c:v>
                </c:pt>
                <c:pt idx="227">
                  <c:v>39077</c:v>
                </c:pt>
                <c:pt idx="228">
                  <c:v>39114</c:v>
                </c:pt>
                <c:pt idx="229">
                  <c:v>39136</c:v>
                </c:pt>
                <c:pt idx="230">
                  <c:v>39167</c:v>
                </c:pt>
                <c:pt idx="231">
                  <c:v>39198</c:v>
                </c:pt>
                <c:pt idx="232">
                  <c:v>39220</c:v>
                </c:pt>
                <c:pt idx="233">
                  <c:v>39258</c:v>
                </c:pt>
                <c:pt idx="234">
                  <c:v>39317</c:v>
                </c:pt>
                <c:pt idx="235">
                  <c:v>39356</c:v>
                </c:pt>
                <c:pt idx="236">
                  <c:v>39373</c:v>
                </c:pt>
                <c:pt idx="237">
                  <c:v>39413</c:v>
                </c:pt>
                <c:pt idx="238">
                  <c:v>39443</c:v>
                </c:pt>
                <c:pt idx="239">
                  <c:v>39472</c:v>
                </c:pt>
                <c:pt idx="240">
                  <c:v>39507</c:v>
                </c:pt>
                <c:pt idx="241">
                  <c:v>39536</c:v>
                </c:pt>
                <c:pt idx="242">
                  <c:v>39550</c:v>
                </c:pt>
                <c:pt idx="243">
                  <c:v>39580</c:v>
                </c:pt>
                <c:pt idx="244">
                  <c:v>39725</c:v>
                </c:pt>
                <c:pt idx="245">
                  <c:v>39767</c:v>
                </c:pt>
                <c:pt idx="246">
                  <c:v>39795</c:v>
                </c:pt>
                <c:pt idx="247">
                  <c:v>39833</c:v>
                </c:pt>
                <c:pt idx="248">
                  <c:v>39866</c:v>
                </c:pt>
                <c:pt idx="249">
                  <c:v>39898</c:v>
                </c:pt>
                <c:pt idx="250">
                  <c:v>39928</c:v>
                </c:pt>
                <c:pt idx="251">
                  <c:v>39966</c:v>
                </c:pt>
                <c:pt idx="252">
                  <c:v>40004</c:v>
                </c:pt>
                <c:pt idx="253">
                  <c:v>40045</c:v>
                </c:pt>
                <c:pt idx="254">
                  <c:v>40074</c:v>
                </c:pt>
                <c:pt idx="255">
                  <c:v>40102</c:v>
                </c:pt>
                <c:pt idx="256">
                  <c:v>40128</c:v>
                </c:pt>
                <c:pt idx="257">
                  <c:v>40162</c:v>
                </c:pt>
                <c:pt idx="258">
                  <c:v>40191</c:v>
                </c:pt>
                <c:pt idx="259">
                  <c:v>40222</c:v>
                </c:pt>
                <c:pt idx="260">
                  <c:v>40247</c:v>
                </c:pt>
                <c:pt idx="261">
                  <c:v>40275</c:v>
                </c:pt>
                <c:pt idx="262">
                  <c:v>40302</c:v>
                </c:pt>
                <c:pt idx="263">
                  <c:v>40331</c:v>
                </c:pt>
              </c:numCache>
            </c:numRef>
          </c:cat>
          <c:val>
            <c:numRef>
              <c:f>'"900" wells'' water levels'!$L$2493:$L$2756</c:f>
              <c:numCache>
                <c:formatCode>General</c:formatCode>
                <c:ptCount val="264"/>
                <c:pt idx="0">
                  <c:v>422.76800000000003</c:v>
                </c:pt>
                <c:pt idx="1">
                  <c:v>422.76800000000003</c:v>
                </c:pt>
                <c:pt idx="2">
                  <c:v>422.76500000000004</c:v>
                </c:pt>
                <c:pt idx="3">
                  <c:v>422.77100000000002</c:v>
                </c:pt>
                <c:pt idx="4">
                  <c:v>422.774</c:v>
                </c:pt>
                <c:pt idx="5">
                  <c:v>422.82</c:v>
                </c:pt>
                <c:pt idx="6">
                  <c:v>422.81200000000001</c:v>
                </c:pt>
                <c:pt idx="7">
                  <c:v>422.76800000000003</c:v>
                </c:pt>
                <c:pt idx="8">
                  <c:v>422.79500000000002</c:v>
                </c:pt>
                <c:pt idx="9">
                  <c:v>422.71300000000002</c:v>
                </c:pt>
                <c:pt idx="10">
                  <c:v>422.71899999999999</c:v>
                </c:pt>
                <c:pt idx="11">
                  <c:v>422.73099999999999</c:v>
                </c:pt>
                <c:pt idx="12">
                  <c:v>422.74700000000001</c:v>
                </c:pt>
                <c:pt idx="13">
                  <c:v>423.71899999999999</c:v>
                </c:pt>
                <c:pt idx="14">
                  <c:v>422.75900000000001</c:v>
                </c:pt>
                <c:pt idx="15">
                  <c:v>422.762</c:v>
                </c:pt>
                <c:pt idx="16">
                  <c:v>422.83199999999999</c:v>
                </c:pt>
                <c:pt idx="17">
                  <c:v>422.87800000000004</c:v>
                </c:pt>
                <c:pt idx="18">
                  <c:v>422.887</c:v>
                </c:pt>
                <c:pt idx="19">
                  <c:v>422.86200000000002</c:v>
                </c:pt>
                <c:pt idx="20">
                  <c:v>422.82900000000001</c:v>
                </c:pt>
                <c:pt idx="21">
                  <c:v>422.774</c:v>
                </c:pt>
                <c:pt idx="22">
                  <c:v>422.76500000000004</c:v>
                </c:pt>
                <c:pt idx="23">
                  <c:v>422.75600000000003</c:v>
                </c:pt>
                <c:pt idx="24">
                  <c:v>422.72500000000002</c:v>
                </c:pt>
                <c:pt idx="25">
                  <c:v>422.73099999999999</c:v>
                </c:pt>
                <c:pt idx="26">
                  <c:v>422.71899999999999</c:v>
                </c:pt>
                <c:pt idx="27">
                  <c:v>422.71000000000004</c:v>
                </c:pt>
                <c:pt idx="28">
                  <c:v>422.69499999999999</c:v>
                </c:pt>
                <c:pt idx="29">
                  <c:v>422.71899999999999</c:v>
                </c:pt>
                <c:pt idx="30">
                  <c:v>422.77700000000004</c:v>
                </c:pt>
                <c:pt idx="31">
                  <c:v>422.79500000000002</c:v>
                </c:pt>
                <c:pt idx="32">
                  <c:v>422.80200000000002</c:v>
                </c:pt>
                <c:pt idx="33">
                  <c:v>422.80799999999999</c:v>
                </c:pt>
                <c:pt idx="34">
                  <c:v>422.80799999999999</c:v>
                </c:pt>
                <c:pt idx="35">
                  <c:v>422.80200000000002</c:v>
                </c:pt>
                <c:pt idx="36">
                  <c:v>422.79200000000003</c:v>
                </c:pt>
                <c:pt idx="37">
                  <c:v>422.84100000000001</c:v>
                </c:pt>
                <c:pt idx="38">
                  <c:v>422.786</c:v>
                </c:pt>
                <c:pt idx="39">
                  <c:v>422.798</c:v>
                </c:pt>
                <c:pt idx="40">
                  <c:v>422.76800000000003</c:v>
                </c:pt>
                <c:pt idx="41">
                  <c:v>422.75600000000003</c:v>
                </c:pt>
                <c:pt idx="42">
                  <c:v>422.75600000000003</c:v>
                </c:pt>
                <c:pt idx="43">
                  <c:v>422.73400000000004</c:v>
                </c:pt>
                <c:pt idx="44">
                  <c:v>422.72200000000004</c:v>
                </c:pt>
                <c:pt idx="45">
                  <c:v>422.71000000000004</c:v>
                </c:pt>
                <c:pt idx="46">
                  <c:v>422.70100000000002</c:v>
                </c:pt>
                <c:pt idx="47">
                  <c:v>422.69800000000004</c:v>
                </c:pt>
                <c:pt idx="48">
                  <c:v>422.69800000000004</c:v>
                </c:pt>
                <c:pt idx="49">
                  <c:v>422.69499999999999</c:v>
                </c:pt>
                <c:pt idx="50">
                  <c:v>422.69499999999999</c:v>
                </c:pt>
                <c:pt idx="51">
                  <c:v>422.71000000000004</c:v>
                </c:pt>
                <c:pt idx="52">
                  <c:v>422.71899999999999</c:v>
                </c:pt>
                <c:pt idx="53">
                  <c:v>422.74100000000004</c:v>
                </c:pt>
                <c:pt idx="54">
                  <c:v>422.74700000000001</c:v>
                </c:pt>
                <c:pt idx="55">
                  <c:v>422.75600000000003</c:v>
                </c:pt>
                <c:pt idx="56">
                  <c:v>422.79500000000002</c:v>
                </c:pt>
                <c:pt idx="57">
                  <c:v>422.82600000000002</c:v>
                </c:pt>
                <c:pt idx="58">
                  <c:v>422.81700000000001</c:v>
                </c:pt>
                <c:pt idx="59">
                  <c:v>422.82600000000002</c:v>
                </c:pt>
                <c:pt idx="60">
                  <c:v>422.84700000000004</c:v>
                </c:pt>
                <c:pt idx="61">
                  <c:v>422.86600000000004</c:v>
                </c:pt>
                <c:pt idx="62">
                  <c:v>422.87200000000001</c:v>
                </c:pt>
                <c:pt idx="63">
                  <c:v>422.86600000000004</c:v>
                </c:pt>
                <c:pt idx="64">
                  <c:v>422.86200000000002</c:v>
                </c:pt>
                <c:pt idx="65">
                  <c:v>422.84700000000004</c:v>
                </c:pt>
                <c:pt idx="66">
                  <c:v>422.84100000000001</c:v>
                </c:pt>
                <c:pt idx="67">
                  <c:v>422.84700000000004</c:v>
                </c:pt>
                <c:pt idx="68">
                  <c:v>422.85</c:v>
                </c:pt>
                <c:pt idx="69">
                  <c:v>422.85599999999999</c:v>
                </c:pt>
                <c:pt idx="70">
                  <c:v>422.86600000000004</c:v>
                </c:pt>
                <c:pt idx="71">
                  <c:v>422.90200000000004</c:v>
                </c:pt>
                <c:pt idx="72">
                  <c:v>422.875</c:v>
                </c:pt>
                <c:pt idx="73">
                  <c:v>422.88400000000001</c:v>
                </c:pt>
                <c:pt idx="74">
                  <c:v>422.88100000000003</c:v>
                </c:pt>
                <c:pt idx="75">
                  <c:v>422.90800000000002</c:v>
                </c:pt>
                <c:pt idx="76">
                  <c:v>422.90500000000003</c:v>
                </c:pt>
                <c:pt idx="77">
                  <c:v>422.90500000000003</c:v>
                </c:pt>
                <c:pt idx="78">
                  <c:v>422.911</c:v>
                </c:pt>
                <c:pt idx="79">
                  <c:v>422.92</c:v>
                </c:pt>
                <c:pt idx="80">
                  <c:v>422.911</c:v>
                </c:pt>
                <c:pt idx="81">
                  <c:v>422.911</c:v>
                </c:pt>
                <c:pt idx="82">
                  <c:v>422.89600000000002</c:v>
                </c:pt>
                <c:pt idx="83">
                  <c:v>422.87800000000004</c:v>
                </c:pt>
                <c:pt idx="84">
                  <c:v>422.85900000000004</c:v>
                </c:pt>
                <c:pt idx="85">
                  <c:v>422.85900000000004</c:v>
                </c:pt>
                <c:pt idx="86">
                  <c:v>422.84700000000004</c:v>
                </c:pt>
                <c:pt idx="87">
                  <c:v>422.84700000000004</c:v>
                </c:pt>
                <c:pt idx="88">
                  <c:v>422.83800000000002</c:v>
                </c:pt>
                <c:pt idx="89">
                  <c:v>422.83800000000002</c:v>
                </c:pt>
                <c:pt idx="90">
                  <c:v>422.84399999999999</c:v>
                </c:pt>
                <c:pt idx="91">
                  <c:v>422.82900000000001</c:v>
                </c:pt>
                <c:pt idx="92">
                  <c:v>422.82900000000001</c:v>
                </c:pt>
                <c:pt idx="93">
                  <c:v>422.875</c:v>
                </c:pt>
                <c:pt idx="94">
                  <c:v>422.87800000000004</c:v>
                </c:pt>
                <c:pt idx="95">
                  <c:v>422.90200000000004</c:v>
                </c:pt>
                <c:pt idx="96">
                  <c:v>422.911</c:v>
                </c:pt>
                <c:pt idx="97">
                  <c:v>422.923</c:v>
                </c:pt>
                <c:pt idx="98">
                  <c:v>422.96000000000004</c:v>
                </c:pt>
                <c:pt idx="99">
                  <c:v>422.98700000000002</c:v>
                </c:pt>
                <c:pt idx="100">
                  <c:v>422.99</c:v>
                </c:pt>
                <c:pt idx="101">
                  <c:v>422.93299999999999</c:v>
                </c:pt>
                <c:pt idx="102">
                  <c:v>422.93600000000004</c:v>
                </c:pt>
                <c:pt idx="103">
                  <c:v>422.91400000000004</c:v>
                </c:pt>
                <c:pt idx="104">
                  <c:v>422.91400000000004</c:v>
                </c:pt>
                <c:pt idx="105">
                  <c:v>422.90200000000004</c:v>
                </c:pt>
                <c:pt idx="106">
                  <c:v>422.84100000000001</c:v>
                </c:pt>
                <c:pt idx="107">
                  <c:v>422.83800000000002</c:v>
                </c:pt>
                <c:pt idx="108">
                  <c:v>422.82600000000002</c:v>
                </c:pt>
                <c:pt idx="109">
                  <c:v>422.82</c:v>
                </c:pt>
                <c:pt idx="110">
                  <c:v>422.83500000000004</c:v>
                </c:pt>
                <c:pt idx="111">
                  <c:v>422.70100000000002</c:v>
                </c:pt>
                <c:pt idx="112">
                  <c:v>422.77000000000004</c:v>
                </c:pt>
                <c:pt idx="113">
                  <c:v>422.75600000000003</c:v>
                </c:pt>
                <c:pt idx="114">
                  <c:v>422.85300000000001</c:v>
                </c:pt>
                <c:pt idx="115">
                  <c:v>422.84500000000003</c:v>
                </c:pt>
                <c:pt idx="116">
                  <c:v>422.84700000000004</c:v>
                </c:pt>
                <c:pt idx="117">
                  <c:v>422.87</c:v>
                </c:pt>
                <c:pt idx="118">
                  <c:v>423.03900000000004</c:v>
                </c:pt>
                <c:pt idx="119">
                  <c:v>423.03399999999999</c:v>
                </c:pt>
                <c:pt idx="120">
                  <c:v>423.26500000000004</c:v>
                </c:pt>
                <c:pt idx="121">
                  <c:v>423.18800000000005</c:v>
                </c:pt>
                <c:pt idx="122">
                  <c:v>422.86700000000002</c:v>
                </c:pt>
                <c:pt idx="123">
                  <c:v>422.85599999999999</c:v>
                </c:pt>
                <c:pt idx="124">
                  <c:v>422.83500000000004</c:v>
                </c:pt>
                <c:pt idx="125">
                  <c:v>422.79700000000003</c:v>
                </c:pt>
                <c:pt idx="126">
                  <c:v>422.77100000000002</c:v>
                </c:pt>
                <c:pt idx="127">
                  <c:v>422.84900000000005</c:v>
                </c:pt>
                <c:pt idx="128">
                  <c:v>422.81200000000001</c:v>
                </c:pt>
                <c:pt idx="129">
                  <c:v>423.00600000000003</c:v>
                </c:pt>
                <c:pt idx="130">
                  <c:v>422.822</c:v>
                </c:pt>
                <c:pt idx="131">
                  <c:v>422.82100000000003</c:v>
                </c:pt>
                <c:pt idx="132">
                  <c:v>422.78399999999999</c:v>
                </c:pt>
                <c:pt idx="133">
                  <c:v>422.79900000000004</c:v>
                </c:pt>
                <c:pt idx="134">
                  <c:v>422.79400000000004</c:v>
                </c:pt>
                <c:pt idx="135">
                  <c:v>422.97800000000001</c:v>
                </c:pt>
                <c:pt idx="136">
                  <c:v>423.09100000000001</c:v>
                </c:pt>
                <c:pt idx="137">
                  <c:v>423.15899999999999</c:v>
                </c:pt>
                <c:pt idx="138">
                  <c:v>423.21300000000002</c:v>
                </c:pt>
                <c:pt idx="139">
                  <c:v>423.23200000000003</c:v>
                </c:pt>
                <c:pt idx="140">
                  <c:v>423.24100000000004</c:v>
                </c:pt>
                <c:pt idx="141">
                  <c:v>423.185</c:v>
                </c:pt>
                <c:pt idx="142">
                  <c:v>423.12900000000002</c:v>
                </c:pt>
                <c:pt idx="143">
                  <c:v>423.07400000000001</c:v>
                </c:pt>
                <c:pt idx="144">
                  <c:v>423.03679975617194</c:v>
                </c:pt>
                <c:pt idx="145">
                  <c:v>423.00632124352336</c:v>
                </c:pt>
                <c:pt idx="146">
                  <c:v>423.00936909478821</c:v>
                </c:pt>
                <c:pt idx="147">
                  <c:v>423.01851264858277</c:v>
                </c:pt>
                <c:pt idx="148">
                  <c:v>422.98803413593419</c:v>
                </c:pt>
                <c:pt idx="149">
                  <c:v>423.01546479731792</c:v>
                </c:pt>
                <c:pt idx="150">
                  <c:v>422.94231636696134</c:v>
                </c:pt>
                <c:pt idx="151">
                  <c:v>422.935</c:v>
                </c:pt>
                <c:pt idx="152">
                  <c:v>422.91800000000001</c:v>
                </c:pt>
                <c:pt idx="153">
                  <c:v>422.95699999999999</c:v>
                </c:pt>
                <c:pt idx="154">
                  <c:v>423.07900000000001</c:v>
                </c:pt>
                <c:pt idx="155">
                  <c:v>423.07300000000004</c:v>
                </c:pt>
                <c:pt idx="156">
                  <c:v>423.04200000000003</c:v>
                </c:pt>
                <c:pt idx="157">
                  <c:v>423.012</c:v>
                </c:pt>
                <c:pt idx="158">
                  <c:v>422.99100000000004</c:v>
                </c:pt>
                <c:pt idx="159">
                  <c:v>423.12200000000001</c:v>
                </c:pt>
                <c:pt idx="160">
                  <c:v>423.33199999999999</c:v>
                </c:pt>
                <c:pt idx="161">
                  <c:v>423.33800000000002</c:v>
                </c:pt>
                <c:pt idx="162">
                  <c:v>423.18299999999999</c:v>
                </c:pt>
                <c:pt idx="163">
                  <c:v>423.14300000000003</c:v>
                </c:pt>
                <c:pt idx="164">
                  <c:v>423.1</c:v>
                </c:pt>
                <c:pt idx="165">
                  <c:v>423.08800000000002</c:v>
                </c:pt>
                <c:pt idx="166">
                  <c:v>423.06100000000004</c:v>
                </c:pt>
                <c:pt idx="167">
                  <c:v>423.04900000000004</c:v>
                </c:pt>
                <c:pt idx="168">
                  <c:v>423.01500000000004</c:v>
                </c:pt>
                <c:pt idx="169">
                  <c:v>422.97200000000004</c:v>
                </c:pt>
                <c:pt idx="170">
                  <c:v>422.95100000000002</c:v>
                </c:pt>
                <c:pt idx="171">
                  <c:v>422.988</c:v>
                </c:pt>
                <c:pt idx="172">
                  <c:v>423.00300000000004</c:v>
                </c:pt>
                <c:pt idx="173">
                  <c:v>423.03300000000002</c:v>
                </c:pt>
                <c:pt idx="174">
                  <c:v>423.03000000000003</c:v>
                </c:pt>
                <c:pt idx="175">
                  <c:v>422.988</c:v>
                </c:pt>
                <c:pt idx="176">
                  <c:v>422.932704</c:v>
                </c:pt>
                <c:pt idx="177">
                  <c:v>422.92356000000001</c:v>
                </c:pt>
                <c:pt idx="178">
                  <c:v>422.90832</c:v>
                </c:pt>
                <c:pt idx="179">
                  <c:v>422.89308</c:v>
                </c:pt>
                <c:pt idx="180">
                  <c:v>422.86260000000004</c:v>
                </c:pt>
                <c:pt idx="181">
                  <c:v>422.83821600000005</c:v>
                </c:pt>
                <c:pt idx="182">
                  <c:v>422.829072</c:v>
                </c:pt>
                <c:pt idx="183">
                  <c:v>422.84736000000004</c:v>
                </c:pt>
                <c:pt idx="184">
                  <c:v>422.844312</c:v>
                </c:pt>
                <c:pt idx="185">
                  <c:v>422.86260000000004</c:v>
                </c:pt>
                <c:pt idx="186">
                  <c:v>422.85040800000002</c:v>
                </c:pt>
                <c:pt idx="187">
                  <c:v>422.79554400000001</c:v>
                </c:pt>
                <c:pt idx="188">
                  <c:v>422.78944799999999</c:v>
                </c:pt>
                <c:pt idx="189">
                  <c:v>422.80164000000002</c:v>
                </c:pt>
                <c:pt idx="190">
                  <c:v>422.81688000000003</c:v>
                </c:pt>
                <c:pt idx="191">
                  <c:v>422.83212000000003</c:v>
                </c:pt>
                <c:pt idx="192">
                  <c:v>422.819928</c:v>
                </c:pt>
                <c:pt idx="193">
                  <c:v>422.81688000000003</c:v>
                </c:pt>
                <c:pt idx="194">
                  <c:v>422.81383200000005</c:v>
                </c:pt>
                <c:pt idx="195">
                  <c:v>422.81078400000001</c:v>
                </c:pt>
                <c:pt idx="196">
                  <c:v>422.80773600000003</c:v>
                </c:pt>
                <c:pt idx="197">
                  <c:v>422.77116000000001</c:v>
                </c:pt>
                <c:pt idx="198">
                  <c:v>422.73763200000002</c:v>
                </c:pt>
                <c:pt idx="199">
                  <c:v>422.67362400000002</c:v>
                </c:pt>
                <c:pt idx="200">
                  <c:v>422.70410400000003</c:v>
                </c:pt>
                <c:pt idx="201">
                  <c:v>422.77725600000002</c:v>
                </c:pt>
                <c:pt idx="202">
                  <c:v>422.868696</c:v>
                </c:pt>
                <c:pt idx="203">
                  <c:v>422.86564800000002</c:v>
                </c:pt>
                <c:pt idx="204">
                  <c:v>422.83516800000001</c:v>
                </c:pt>
                <c:pt idx="205">
                  <c:v>422.80164000000002</c:v>
                </c:pt>
                <c:pt idx="206">
                  <c:v>422.78944799999999</c:v>
                </c:pt>
                <c:pt idx="207">
                  <c:v>422.85650400000003</c:v>
                </c:pt>
                <c:pt idx="208">
                  <c:v>422.86564800000002</c:v>
                </c:pt>
                <c:pt idx="209">
                  <c:v>423.06681600000002</c:v>
                </c:pt>
                <c:pt idx="210">
                  <c:v>422.98756800000001</c:v>
                </c:pt>
                <c:pt idx="211">
                  <c:v>422.90832</c:v>
                </c:pt>
                <c:pt idx="212">
                  <c:v>422.87174400000004</c:v>
                </c:pt>
                <c:pt idx="213">
                  <c:v>422.86564800000002</c:v>
                </c:pt>
                <c:pt idx="214">
                  <c:v>422.87479200000001</c:v>
                </c:pt>
                <c:pt idx="215">
                  <c:v>422.85955200000001</c:v>
                </c:pt>
                <c:pt idx="216">
                  <c:v>422.84126400000002</c:v>
                </c:pt>
                <c:pt idx="217">
                  <c:v>422.81078400000001</c:v>
                </c:pt>
                <c:pt idx="218">
                  <c:v>422.81078400000001</c:v>
                </c:pt>
                <c:pt idx="219">
                  <c:v>422.89917600000001</c:v>
                </c:pt>
                <c:pt idx="220">
                  <c:v>422.981472</c:v>
                </c:pt>
                <c:pt idx="221">
                  <c:v>422.91136800000004</c:v>
                </c:pt>
                <c:pt idx="222">
                  <c:v>422.81688000000003</c:v>
                </c:pt>
                <c:pt idx="223">
                  <c:v>422.73153600000001</c:v>
                </c:pt>
                <c:pt idx="224">
                  <c:v>422.716296</c:v>
                </c:pt>
                <c:pt idx="225">
                  <c:v>422.72543999999999</c:v>
                </c:pt>
                <c:pt idx="226">
                  <c:v>422.70715200000001</c:v>
                </c:pt>
                <c:pt idx="227">
                  <c:v>422.69496000000004</c:v>
                </c:pt>
                <c:pt idx="228">
                  <c:v>422.67057600000004</c:v>
                </c:pt>
                <c:pt idx="229">
                  <c:v>422.64314400000001</c:v>
                </c:pt>
                <c:pt idx="230">
                  <c:v>422.67362400000002</c:v>
                </c:pt>
                <c:pt idx="231">
                  <c:v>422.77420800000004</c:v>
                </c:pt>
                <c:pt idx="232">
                  <c:v>422.81383200000005</c:v>
                </c:pt>
                <c:pt idx="233">
                  <c:v>422.85345599999999</c:v>
                </c:pt>
                <c:pt idx="234">
                  <c:v>422.71020000000004</c:v>
                </c:pt>
                <c:pt idx="235">
                  <c:v>422.716296</c:v>
                </c:pt>
                <c:pt idx="236">
                  <c:v>422.75896800000004</c:v>
                </c:pt>
                <c:pt idx="237">
                  <c:v>422.82602400000002</c:v>
                </c:pt>
                <c:pt idx="238">
                  <c:v>422.819928</c:v>
                </c:pt>
                <c:pt idx="239">
                  <c:v>422.780304</c:v>
                </c:pt>
                <c:pt idx="242" formatCode="0.000">
                  <c:v>422.78335200000004</c:v>
                </c:pt>
                <c:pt idx="243" formatCode="0.000">
                  <c:v>422.85345599999999</c:v>
                </c:pt>
                <c:pt idx="244" formatCode="0.000">
                  <c:v>422.86564800000002</c:v>
                </c:pt>
                <c:pt idx="245" formatCode="0.000">
                  <c:v>422.99366400000002</c:v>
                </c:pt>
                <c:pt idx="246" formatCode="0.000">
                  <c:v>423.00280800000002</c:v>
                </c:pt>
                <c:pt idx="247" formatCode="0.000">
                  <c:v>422.99061600000005</c:v>
                </c:pt>
                <c:pt idx="248" formatCode="0.000">
                  <c:v>422.94489600000003</c:v>
                </c:pt>
                <c:pt idx="249" formatCode="0.000">
                  <c:v>423.01804800000002</c:v>
                </c:pt>
                <c:pt idx="250" formatCode="0.000">
                  <c:v>423.11863200000005</c:v>
                </c:pt>
                <c:pt idx="251" formatCode="0.000">
                  <c:v>423.17959200000001</c:v>
                </c:pt>
                <c:pt idx="252" formatCode="0.000">
                  <c:v>423.15825599999999</c:v>
                </c:pt>
                <c:pt idx="253" formatCode="0.000">
                  <c:v>423.00280800000002</c:v>
                </c:pt>
                <c:pt idx="254" formatCode="0.000">
                  <c:v>422.93880000000001</c:v>
                </c:pt>
                <c:pt idx="255" formatCode="0.000">
                  <c:v>422.88393600000001</c:v>
                </c:pt>
                <c:pt idx="256" formatCode="0.000">
                  <c:v>422.90527200000002</c:v>
                </c:pt>
                <c:pt idx="257" formatCode="0.000">
                  <c:v>422.868696</c:v>
                </c:pt>
                <c:pt idx="258" formatCode="0.000">
                  <c:v>422.844312</c:v>
                </c:pt>
                <c:pt idx="259" formatCode="0.000">
                  <c:v>422.81383200000005</c:v>
                </c:pt>
                <c:pt idx="260" formatCode="0.000">
                  <c:v>422.79249600000003</c:v>
                </c:pt>
                <c:pt idx="261" formatCode="0.000">
                  <c:v>422.84126400000002</c:v>
                </c:pt>
                <c:pt idx="262" formatCode="0.000">
                  <c:v>422.85955200000001</c:v>
                </c:pt>
                <c:pt idx="263" formatCode="0.000">
                  <c:v>422.93575200000004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5744"/>
        <c:axId val="86888384"/>
      </c:lineChart>
      <c:dateAx>
        <c:axId val="87135744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88384"/>
        <c:crosses val="autoZero"/>
        <c:auto val="1"/>
        <c:lblOffset val="100"/>
        <c:baseTimeUnit val="days"/>
      </c:dateAx>
      <c:valAx>
        <c:axId val="86888384"/>
        <c:scaling>
          <c:orientation val="minMax"/>
          <c:max val="423.8"/>
          <c:min val="422.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430346523140305E-2"/>
              <c:y val="0.31855543830217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5744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915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70707070707072E-2"/>
          <c:y val="0.1621160409556314"/>
          <c:w val="0.87121212121212122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levels'!$B$645:$B$656</c:f>
              <c:numCache>
                <c:formatCode>mm/dd/yy</c:formatCode>
                <c:ptCount val="12"/>
                <c:pt idx="0">
                  <c:v>36160</c:v>
                </c:pt>
                <c:pt idx="1">
                  <c:v>36185</c:v>
                </c:pt>
                <c:pt idx="2">
                  <c:v>36216</c:v>
                </c:pt>
                <c:pt idx="3">
                  <c:v>36235</c:v>
                </c:pt>
                <c:pt idx="4">
                  <c:v>36277</c:v>
                </c:pt>
                <c:pt idx="5">
                  <c:v>36299</c:v>
                </c:pt>
                <c:pt idx="6">
                  <c:v>36328</c:v>
                </c:pt>
                <c:pt idx="7">
                  <c:v>36371</c:v>
                </c:pt>
                <c:pt idx="8">
                  <c:v>36399</c:v>
                </c:pt>
                <c:pt idx="9">
                  <c:v>36458</c:v>
                </c:pt>
                <c:pt idx="10">
                  <c:v>36486</c:v>
                </c:pt>
                <c:pt idx="11">
                  <c:v>36521</c:v>
                </c:pt>
              </c:numCache>
            </c:numRef>
          </c:xVal>
          <c:yVal>
            <c:numRef>
              <c:f>'"900" wells'' water levels'!$G$645:$G$656</c:f>
              <c:numCache>
                <c:formatCode>General</c:formatCode>
                <c:ptCount val="12"/>
                <c:pt idx="0">
                  <c:v>7.6829999999999998</c:v>
                </c:pt>
                <c:pt idx="1">
                  <c:v>7.7110000000000003</c:v>
                </c:pt>
                <c:pt idx="2">
                  <c:v>7.7439999999999998</c:v>
                </c:pt>
                <c:pt idx="3">
                  <c:v>7.7590000000000003</c:v>
                </c:pt>
                <c:pt idx="4">
                  <c:v>7.3570000000000002</c:v>
                </c:pt>
                <c:pt idx="5">
                  <c:v>7.4409999999999998</c:v>
                </c:pt>
                <c:pt idx="6">
                  <c:v>7.3120000000000003</c:v>
                </c:pt>
                <c:pt idx="7">
                  <c:v>7.3010000000000002</c:v>
                </c:pt>
                <c:pt idx="8">
                  <c:v>7.3070000000000004</c:v>
                </c:pt>
                <c:pt idx="9">
                  <c:v>7.351</c:v>
                </c:pt>
                <c:pt idx="10">
                  <c:v>7.4059999999999997</c:v>
                </c:pt>
                <c:pt idx="11">
                  <c:v>7.47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83680"/>
        <c:axId val="57384256"/>
      </c:scatterChart>
      <c:valAx>
        <c:axId val="57383680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4256"/>
        <c:crosses val="autoZero"/>
        <c:crossBetween val="midCat"/>
      </c:valAx>
      <c:valAx>
        <c:axId val="57384256"/>
        <c:scaling>
          <c:orientation val="maxMin"/>
          <c:max val="7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83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954B</a:t>
            </a:r>
            <a:r>
              <a:rPr lang="en-US" baseline="0"/>
              <a:t> Water Elevation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51305350416896"/>
          <c:y val="0.20302802921649268"/>
          <c:w val="0.76278448429500689"/>
          <c:h val="0.52736947085474384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'"900" wells'' water levels'!$B$3044:$B$3240</c:f>
              <c:numCache>
                <c:formatCode>mm/dd/yy</c:formatCode>
                <c:ptCount val="197"/>
                <c:pt idx="0">
                  <c:v>32723</c:v>
                </c:pt>
                <c:pt idx="1">
                  <c:v>32743</c:v>
                </c:pt>
                <c:pt idx="2">
                  <c:v>32781</c:v>
                </c:pt>
                <c:pt idx="3">
                  <c:v>32802</c:v>
                </c:pt>
                <c:pt idx="4">
                  <c:v>32807</c:v>
                </c:pt>
                <c:pt idx="5">
                  <c:v>33313</c:v>
                </c:pt>
                <c:pt idx="6">
                  <c:v>33323</c:v>
                </c:pt>
                <c:pt idx="7">
                  <c:v>33653</c:v>
                </c:pt>
                <c:pt idx="8">
                  <c:v>33679</c:v>
                </c:pt>
                <c:pt idx="9">
                  <c:v>33771</c:v>
                </c:pt>
                <c:pt idx="10">
                  <c:v>34010</c:v>
                </c:pt>
                <c:pt idx="11">
                  <c:v>34033</c:v>
                </c:pt>
                <c:pt idx="12">
                  <c:v>34044</c:v>
                </c:pt>
                <c:pt idx="13">
                  <c:v>34058</c:v>
                </c:pt>
                <c:pt idx="14">
                  <c:v>34065</c:v>
                </c:pt>
                <c:pt idx="15">
                  <c:v>34075</c:v>
                </c:pt>
                <c:pt idx="16">
                  <c:v>34086</c:v>
                </c:pt>
                <c:pt idx="17">
                  <c:v>34100</c:v>
                </c:pt>
                <c:pt idx="18">
                  <c:v>34110</c:v>
                </c:pt>
                <c:pt idx="19">
                  <c:v>34117</c:v>
                </c:pt>
                <c:pt idx="20">
                  <c:v>34129</c:v>
                </c:pt>
                <c:pt idx="21">
                  <c:v>34151</c:v>
                </c:pt>
                <c:pt idx="22">
                  <c:v>34310</c:v>
                </c:pt>
                <c:pt idx="23">
                  <c:v>34341</c:v>
                </c:pt>
                <c:pt idx="24">
                  <c:v>34366</c:v>
                </c:pt>
                <c:pt idx="25">
                  <c:v>34402</c:v>
                </c:pt>
                <c:pt idx="26">
                  <c:v>34438</c:v>
                </c:pt>
                <c:pt idx="27">
                  <c:v>34488</c:v>
                </c:pt>
                <c:pt idx="28">
                  <c:v>34522</c:v>
                </c:pt>
                <c:pt idx="29">
                  <c:v>34561</c:v>
                </c:pt>
                <c:pt idx="30">
                  <c:v>34589</c:v>
                </c:pt>
                <c:pt idx="31">
                  <c:v>34611</c:v>
                </c:pt>
                <c:pt idx="32">
                  <c:v>34648</c:v>
                </c:pt>
                <c:pt idx="33">
                  <c:v>34676</c:v>
                </c:pt>
                <c:pt idx="34">
                  <c:v>34702</c:v>
                </c:pt>
                <c:pt idx="35">
                  <c:v>34775</c:v>
                </c:pt>
                <c:pt idx="36">
                  <c:v>34817</c:v>
                </c:pt>
                <c:pt idx="37">
                  <c:v>34859</c:v>
                </c:pt>
                <c:pt idx="38">
                  <c:v>35025</c:v>
                </c:pt>
                <c:pt idx="39">
                  <c:v>35101</c:v>
                </c:pt>
                <c:pt idx="40">
                  <c:v>35143</c:v>
                </c:pt>
                <c:pt idx="41">
                  <c:v>35184</c:v>
                </c:pt>
                <c:pt idx="42">
                  <c:v>35213</c:v>
                </c:pt>
                <c:pt idx="43">
                  <c:v>35240</c:v>
                </c:pt>
                <c:pt idx="44">
                  <c:v>35286</c:v>
                </c:pt>
                <c:pt idx="45">
                  <c:v>35311</c:v>
                </c:pt>
                <c:pt idx="46">
                  <c:v>35359</c:v>
                </c:pt>
                <c:pt idx="47">
                  <c:v>35419</c:v>
                </c:pt>
                <c:pt idx="48">
                  <c:v>35487</c:v>
                </c:pt>
                <c:pt idx="49">
                  <c:v>35551</c:v>
                </c:pt>
                <c:pt idx="50">
                  <c:v>35586</c:v>
                </c:pt>
                <c:pt idx="51">
                  <c:v>35625</c:v>
                </c:pt>
                <c:pt idx="52">
                  <c:v>35651</c:v>
                </c:pt>
                <c:pt idx="53">
                  <c:v>35731</c:v>
                </c:pt>
                <c:pt idx="54">
                  <c:v>35754</c:v>
                </c:pt>
                <c:pt idx="55">
                  <c:v>35776</c:v>
                </c:pt>
                <c:pt idx="56">
                  <c:v>35817</c:v>
                </c:pt>
                <c:pt idx="57">
                  <c:v>35845</c:v>
                </c:pt>
                <c:pt idx="58">
                  <c:v>35871</c:v>
                </c:pt>
                <c:pt idx="59">
                  <c:v>35900</c:v>
                </c:pt>
                <c:pt idx="60">
                  <c:v>35956</c:v>
                </c:pt>
                <c:pt idx="61">
                  <c:v>36060</c:v>
                </c:pt>
                <c:pt idx="62">
                  <c:v>36082</c:v>
                </c:pt>
                <c:pt idx="63">
                  <c:v>36160</c:v>
                </c:pt>
                <c:pt idx="64">
                  <c:v>36185</c:v>
                </c:pt>
                <c:pt idx="65">
                  <c:v>36216</c:v>
                </c:pt>
                <c:pt idx="66">
                  <c:v>36235</c:v>
                </c:pt>
                <c:pt idx="67">
                  <c:v>36277</c:v>
                </c:pt>
                <c:pt idx="68">
                  <c:v>36299</c:v>
                </c:pt>
                <c:pt idx="69">
                  <c:v>36328</c:v>
                </c:pt>
                <c:pt idx="70">
                  <c:v>36371</c:v>
                </c:pt>
                <c:pt idx="71">
                  <c:v>36399</c:v>
                </c:pt>
                <c:pt idx="72">
                  <c:v>36427</c:v>
                </c:pt>
                <c:pt idx="73">
                  <c:v>36458</c:v>
                </c:pt>
                <c:pt idx="74">
                  <c:v>36486</c:v>
                </c:pt>
                <c:pt idx="75">
                  <c:v>36521</c:v>
                </c:pt>
                <c:pt idx="76">
                  <c:v>36553</c:v>
                </c:pt>
                <c:pt idx="77">
                  <c:v>36587</c:v>
                </c:pt>
                <c:pt idx="78">
                  <c:v>36612</c:v>
                </c:pt>
                <c:pt idx="79">
                  <c:v>36640</c:v>
                </c:pt>
                <c:pt idx="80">
                  <c:v>36669</c:v>
                </c:pt>
                <c:pt idx="81">
                  <c:v>36706</c:v>
                </c:pt>
                <c:pt idx="82">
                  <c:v>36732</c:v>
                </c:pt>
                <c:pt idx="83">
                  <c:v>36760</c:v>
                </c:pt>
                <c:pt idx="84">
                  <c:v>36787</c:v>
                </c:pt>
                <c:pt idx="85">
                  <c:v>36822</c:v>
                </c:pt>
                <c:pt idx="86">
                  <c:v>36859</c:v>
                </c:pt>
                <c:pt idx="87">
                  <c:v>36888</c:v>
                </c:pt>
                <c:pt idx="88">
                  <c:v>36914</c:v>
                </c:pt>
                <c:pt idx="89">
                  <c:v>36941</c:v>
                </c:pt>
                <c:pt idx="90">
                  <c:v>36965</c:v>
                </c:pt>
                <c:pt idx="91">
                  <c:v>37011</c:v>
                </c:pt>
                <c:pt idx="92">
                  <c:v>37041</c:v>
                </c:pt>
                <c:pt idx="93">
                  <c:v>37063</c:v>
                </c:pt>
                <c:pt idx="94">
                  <c:v>37102</c:v>
                </c:pt>
                <c:pt idx="95">
                  <c:v>37130</c:v>
                </c:pt>
                <c:pt idx="96">
                  <c:v>37159</c:v>
                </c:pt>
                <c:pt idx="97">
                  <c:v>37193</c:v>
                </c:pt>
                <c:pt idx="98">
                  <c:v>37223</c:v>
                </c:pt>
                <c:pt idx="99">
                  <c:v>37244</c:v>
                </c:pt>
                <c:pt idx="100">
                  <c:v>37281</c:v>
                </c:pt>
                <c:pt idx="101">
                  <c:v>37314</c:v>
                </c:pt>
                <c:pt idx="102">
                  <c:v>37337</c:v>
                </c:pt>
                <c:pt idx="103">
                  <c:v>37375</c:v>
                </c:pt>
                <c:pt idx="104">
                  <c:v>37398</c:v>
                </c:pt>
                <c:pt idx="105">
                  <c:v>37433</c:v>
                </c:pt>
                <c:pt idx="106">
                  <c:v>37460</c:v>
                </c:pt>
                <c:pt idx="107">
                  <c:v>37494</c:v>
                </c:pt>
                <c:pt idx="108">
                  <c:v>37524</c:v>
                </c:pt>
                <c:pt idx="109">
                  <c:v>37550</c:v>
                </c:pt>
                <c:pt idx="110">
                  <c:v>37581</c:v>
                </c:pt>
                <c:pt idx="111">
                  <c:v>37610</c:v>
                </c:pt>
                <c:pt idx="112">
                  <c:v>37651</c:v>
                </c:pt>
                <c:pt idx="113">
                  <c:v>37679</c:v>
                </c:pt>
                <c:pt idx="114">
                  <c:v>37706</c:v>
                </c:pt>
                <c:pt idx="115">
                  <c:v>37739</c:v>
                </c:pt>
                <c:pt idx="116">
                  <c:v>37761</c:v>
                </c:pt>
                <c:pt idx="117">
                  <c:v>37802</c:v>
                </c:pt>
                <c:pt idx="118">
                  <c:v>37825</c:v>
                </c:pt>
                <c:pt idx="119">
                  <c:v>37860</c:v>
                </c:pt>
                <c:pt idx="120">
                  <c:v>37888</c:v>
                </c:pt>
                <c:pt idx="121">
                  <c:v>37924</c:v>
                </c:pt>
                <c:pt idx="122">
                  <c:v>37951</c:v>
                </c:pt>
                <c:pt idx="123">
                  <c:v>37978</c:v>
                </c:pt>
                <c:pt idx="124">
                  <c:v>38008</c:v>
                </c:pt>
                <c:pt idx="125">
                  <c:v>38047</c:v>
                </c:pt>
                <c:pt idx="126">
                  <c:v>38079</c:v>
                </c:pt>
                <c:pt idx="127">
                  <c:v>38105</c:v>
                </c:pt>
                <c:pt idx="128">
                  <c:v>38131</c:v>
                </c:pt>
                <c:pt idx="129">
                  <c:v>38162</c:v>
                </c:pt>
                <c:pt idx="130">
                  <c:v>38191</c:v>
                </c:pt>
                <c:pt idx="131">
                  <c:v>38226</c:v>
                </c:pt>
                <c:pt idx="132">
                  <c:v>38254</c:v>
                </c:pt>
                <c:pt idx="133">
                  <c:v>38292</c:v>
                </c:pt>
                <c:pt idx="134">
                  <c:v>38320</c:v>
                </c:pt>
                <c:pt idx="135">
                  <c:v>38341</c:v>
                </c:pt>
                <c:pt idx="136">
                  <c:v>38377</c:v>
                </c:pt>
                <c:pt idx="137">
                  <c:v>38413</c:v>
                </c:pt>
                <c:pt idx="138">
                  <c:v>38440</c:v>
                </c:pt>
                <c:pt idx="139">
                  <c:v>38467</c:v>
                </c:pt>
                <c:pt idx="140">
                  <c:v>38496</c:v>
                </c:pt>
                <c:pt idx="141">
                  <c:v>38526</c:v>
                </c:pt>
                <c:pt idx="142">
                  <c:v>38558</c:v>
                </c:pt>
                <c:pt idx="143">
                  <c:v>38586</c:v>
                </c:pt>
                <c:pt idx="144">
                  <c:v>38618</c:v>
                </c:pt>
                <c:pt idx="145">
                  <c:v>38649</c:v>
                </c:pt>
                <c:pt idx="146">
                  <c:v>38677</c:v>
                </c:pt>
                <c:pt idx="147">
                  <c:v>38707</c:v>
                </c:pt>
                <c:pt idx="148">
                  <c:v>38743</c:v>
                </c:pt>
                <c:pt idx="149">
                  <c:v>38776</c:v>
                </c:pt>
                <c:pt idx="150">
                  <c:v>38803</c:v>
                </c:pt>
                <c:pt idx="151">
                  <c:v>38835</c:v>
                </c:pt>
                <c:pt idx="152">
                  <c:v>38856</c:v>
                </c:pt>
                <c:pt idx="153">
                  <c:v>38895</c:v>
                </c:pt>
                <c:pt idx="154">
                  <c:v>38925</c:v>
                </c:pt>
                <c:pt idx="155">
                  <c:v>38958</c:v>
                </c:pt>
                <c:pt idx="156">
                  <c:v>38986</c:v>
                </c:pt>
                <c:pt idx="157">
                  <c:v>39014</c:v>
                </c:pt>
                <c:pt idx="158">
                  <c:v>39050</c:v>
                </c:pt>
                <c:pt idx="159">
                  <c:v>39077</c:v>
                </c:pt>
                <c:pt idx="160">
                  <c:v>39114</c:v>
                </c:pt>
                <c:pt idx="161">
                  <c:v>39136</c:v>
                </c:pt>
                <c:pt idx="162">
                  <c:v>39167</c:v>
                </c:pt>
                <c:pt idx="163">
                  <c:v>39198</c:v>
                </c:pt>
                <c:pt idx="164">
                  <c:v>39220</c:v>
                </c:pt>
                <c:pt idx="165">
                  <c:v>39258</c:v>
                </c:pt>
                <c:pt idx="166">
                  <c:v>39317</c:v>
                </c:pt>
                <c:pt idx="167">
                  <c:v>39356</c:v>
                </c:pt>
                <c:pt idx="168">
                  <c:v>39373</c:v>
                </c:pt>
                <c:pt idx="169">
                  <c:v>39413</c:v>
                </c:pt>
                <c:pt idx="170">
                  <c:v>39443</c:v>
                </c:pt>
                <c:pt idx="171">
                  <c:v>39472</c:v>
                </c:pt>
                <c:pt idx="172">
                  <c:v>39507</c:v>
                </c:pt>
                <c:pt idx="173">
                  <c:v>39536</c:v>
                </c:pt>
                <c:pt idx="174">
                  <c:v>39563</c:v>
                </c:pt>
                <c:pt idx="175">
                  <c:v>39580</c:v>
                </c:pt>
                <c:pt idx="176">
                  <c:v>39674</c:v>
                </c:pt>
                <c:pt idx="177">
                  <c:v>39725</c:v>
                </c:pt>
                <c:pt idx="178">
                  <c:v>39767</c:v>
                </c:pt>
                <c:pt idx="179">
                  <c:v>39795</c:v>
                </c:pt>
                <c:pt idx="180">
                  <c:v>39833</c:v>
                </c:pt>
                <c:pt idx="181">
                  <c:v>39866</c:v>
                </c:pt>
                <c:pt idx="182">
                  <c:v>39898</c:v>
                </c:pt>
                <c:pt idx="183">
                  <c:v>39928</c:v>
                </c:pt>
                <c:pt idx="184">
                  <c:v>39966</c:v>
                </c:pt>
                <c:pt idx="185">
                  <c:v>40004</c:v>
                </c:pt>
                <c:pt idx="186">
                  <c:v>40045</c:v>
                </c:pt>
                <c:pt idx="187">
                  <c:v>40074</c:v>
                </c:pt>
                <c:pt idx="188">
                  <c:v>40102</c:v>
                </c:pt>
                <c:pt idx="189">
                  <c:v>40128</c:v>
                </c:pt>
                <c:pt idx="190">
                  <c:v>40162</c:v>
                </c:pt>
                <c:pt idx="191">
                  <c:v>40191</c:v>
                </c:pt>
                <c:pt idx="192">
                  <c:v>40222</c:v>
                </c:pt>
                <c:pt idx="193">
                  <c:v>40247</c:v>
                </c:pt>
                <c:pt idx="194">
                  <c:v>40275</c:v>
                </c:pt>
                <c:pt idx="195">
                  <c:v>40302</c:v>
                </c:pt>
                <c:pt idx="196">
                  <c:v>40331</c:v>
                </c:pt>
              </c:numCache>
            </c:numRef>
          </c:cat>
          <c:val>
            <c:numRef>
              <c:f>'"900" wells'' water levels'!$L$3044:$L$3240</c:f>
              <c:numCache>
                <c:formatCode>General</c:formatCode>
                <c:ptCount val="197"/>
                <c:pt idx="0">
                  <c:v>423.03199999999998</c:v>
                </c:pt>
                <c:pt idx="1">
                  <c:v>422.988</c:v>
                </c:pt>
                <c:pt idx="2">
                  <c:v>422.98599999999999</c:v>
                </c:pt>
                <c:pt idx="3">
                  <c:v>422.98599999999999</c:v>
                </c:pt>
                <c:pt idx="4">
                  <c:v>422.971</c:v>
                </c:pt>
                <c:pt idx="5">
                  <c:v>422.78699999999998</c:v>
                </c:pt>
                <c:pt idx="6">
                  <c:v>422.79899999999998</c:v>
                </c:pt>
                <c:pt idx="7">
                  <c:v>422.87</c:v>
                </c:pt>
                <c:pt idx="8">
                  <c:v>422.88</c:v>
                </c:pt>
                <c:pt idx="9">
                  <c:v>422.97</c:v>
                </c:pt>
                <c:pt idx="10">
                  <c:v>423.02</c:v>
                </c:pt>
                <c:pt idx="11">
                  <c:v>423</c:v>
                </c:pt>
                <c:pt idx="12">
                  <c:v>422.99</c:v>
                </c:pt>
                <c:pt idx="13">
                  <c:v>422.99</c:v>
                </c:pt>
                <c:pt idx="14">
                  <c:v>423.01</c:v>
                </c:pt>
                <c:pt idx="15">
                  <c:v>422.96</c:v>
                </c:pt>
                <c:pt idx="16">
                  <c:v>423.06</c:v>
                </c:pt>
                <c:pt idx="17">
                  <c:v>423.09</c:v>
                </c:pt>
                <c:pt idx="18">
                  <c:v>423.1</c:v>
                </c:pt>
                <c:pt idx="19">
                  <c:v>423.1</c:v>
                </c:pt>
                <c:pt idx="20">
                  <c:v>423.1</c:v>
                </c:pt>
                <c:pt idx="21">
                  <c:v>423.11</c:v>
                </c:pt>
                <c:pt idx="22">
                  <c:v>423.10700000000003</c:v>
                </c:pt>
                <c:pt idx="23">
                  <c:v>423.07900000000001</c:v>
                </c:pt>
                <c:pt idx="24">
                  <c:v>423.06299999999999</c:v>
                </c:pt>
                <c:pt idx="25">
                  <c:v>423.15600000000001</c:v>
                </c:pt>
                <c:pt idx="26">
                  <c:v>423.05500000000001</c:v>
                </c:pt>
                <c:pt idx="27">
                  <c:v>423.11900000000003</c:v>
                </c:pt>
                <c:pt idx="28">
                  <c:v>423.13499999999999</c:v>
                </c:pt>
                <c:pt idx="29">
                  <c:v>423.18200000000002</c:v>
                </c:pt>
                <c:pt idx="30">
                  <c:v>423.16800000000001</c:v>
                </c:pt>
                <c:pt idx="31">
                  <c:v>423.214</c:v>
                </c:pt>
                <c:pt idx="32">
                  <c:v>423.26</c:v>
                </c:pt>
                <c:pt idx="33">
                  <c:v>423.27699999999999</c:v>
                </c:pt>
                <c:pt idx="34">
                  <c:v>423.26</c:v>
                </c:pt>
                <c:pt idx="35">
                  <c:v>423.16899999999998</c:v>
                </c:pt>
                <c:pt idx="36">
                  <c:v>423.21</c:v>
                </c:pt>
                <c:pt idx="37">
                  <c:v>423.267</c:v>
                </c:pt>
                <c:pt idx="38">
                  <c:v>423.20400000000001</c:v>
                </c:pt>
                <c:pt idx="39">
                  <c:v>422.887</c:v>
                </c:pt>
                <c:pt idx="40">
                  <c:v>422.86099999999999</c:v>
                </c:pt>
                <c:pt idx="41">
                  <c:v>423.233</c:v>
                </c:pt>
                <c:pt idx="42">
                  <c:v>423.36500000000001</c:v>
                </c:pt>
                <c:pt idx="43">
                  <c:v>423.36400000000003</c:v>
                </c:pt>
                <c:pt idx="44">
                  <c:v>423.29</c:v>
                </c:pt>
                <c:pt idx="45">
                  <c:v>423.24599999999998</c:v>
                </c:pt>
                <c:pt idx="46">
                  <c:v>423.16800000000001</c:v>
                </c:pt>
                <c:pt idx="47">
                  <c:v>423.18299999999999</c:v>
                </c:pt>
                <c:pt idx="48">
                  <c:v>422.86599999999999</c:v>
                </c:pt>
                <c:pt idx="49">
                  <c:v>423.29500000000002</c:v>
                </c:pt>
                <c:pt idx="50">
                  <c:v>423.34199999999998</c:v>
                </c:pt>
                <c:pt idx="51">
                  <c:v>423.339</c:v>
                </c:pt>
                <c:pt idx="52">
                  <c:v>423.44200000000001</c:v>
                </c:pt>
                <c:pt idx="53">
                  <c:v>423.17099999999999</c:v>
                </c:pt>
                <c:pt idx="54">
                  <c:v>423.15100000000001</c:v>
                </c:pt>
                <c:pt idx="55">
                  <c:v>423.12600000000003</c:v>
                </c:pt>
                <c:pt idx="56">
                  <c:v>423.08600000000001</c:v>
                </c:pt>
                <c:pt idx="57">
                  <c:v>423.05599999999998</c:v>
                </c:pt>
                <c:pt idx="58">
                  <c:v>423.053</c:v>
                </c:pt>
                <c:pt idx="59">
                  <c:v>423.07100000000003</c:v>
                </c:pt>
                <c:pt idx="60">
                  <c:v>423.29599999999999</c:v>
                </c:pt>
                <c:pt idx="61">
                  <c:v>423.13600000000002</c:v>
                </c:pt>
                <c:pt idx="62">
                  <c:v>423.11700000000002</c:v>
                </c:pt>
                <c:pt idx="63">
                  <c:v>422.94499999999999</c:v>
                </c:pt>
                <c:pt idx="64">
                  <c:v>423.08699999999999</c:v>
                </c:pt>
                <c:pt idx="65">
                  <c:v>424.06600000000003</c:v>
                </c:pt>
                <c:pt idx="66">
                  <c:v>423.05599999999998</c:v>
                </c:pt>
                <c:pt idx="67">
                  <c:v>423.21899999999999</c:v>
                </c:pt>
                <c:pt idx="68">
                  <c:v>423.303</c:v>
                </c:pt>
                <c:pt idx="69">
                  <c:v>423.46699999999998</c:v>
                </c:pt>
                <c:pt idx="70">
                  <c:v>423.55</c:v>
                </c:pt>
                <c:pt idx="71">
                  <c:v>423.56299999999999</c:v>
                </c:pt>
                <c:pt idx="72">
                  <c:v>423.59699999999998</c:v>
                </c:pt>
                <c:pt idx="73">
                  <c:v>423.54900000000004</c:v>
                </c:pt>
                <c:pt idx="74">
                  <c:v>423.47</c:v>
                </c:pt>
                <c:pt idx="75">
                  <c:v>423.39300000000003</c:v>
                </c:pt>
                <c:pt idx="76">
                  <c:v>423.34107528192624</c:v>
                </c:pt>
                <c:pt idx="77">
                  <c:v>423.28621395915883</c:v>
                </c:pt>
                <c:pt idx="78">
                  <c:v>423.27097470283451</c:v>
                </c:pt>
                <c:pt idx="79">
                  <c:v>423.27097470283451</c:v>
                </c:pt>
                <c:pt idx="80">
                  <c:v>423.25573544651024</c:v>
                </c:pt>
                <c:pt idx="81">
                  <c:v>423.2587832977751</c:v>
                </c:pt>
                <c:pt idx="82">
                  <c:v>423.21001767753734</c:v>
                </c:pt>
                <c:pt idx="83">
                  <c:v>423.197</c:v>
                </c:pt>
                <c:pt idx="84">
                  <c:v>423.17900000000003</c:v>
                </c:pt>
                <c:pt idx="85">
                  <c:v>423.2</c:v>
                </c:pt>
                <c:pt idx="86">
                  <c:v>423.32800000000003</c:v>
                </c:pt>
                <c:pt idx="87">
                  <c:v>423.35599999999999</c:v>
                </c:pt>
                <c:pt idx="88">
                  <c:v>423.322</c:v>
                </c:pt>
                <c:pt idx="89">
                  <c:v>423.28300000000002</c:v>
                </c:pt>
                <c:pt idx="90">
                  <c:v>423.25799999999998</c:v>
                </c:pt>
                <c:pt idx="91">
                  <c:v>423.35599999999999</c:v>
                </c:pt>
                <c:pt idx="92">
                  <c:v>423.52600000000001</c:v>
                </c:pt>
                <c:pt idx="93">
                  <c:v>423.71500000000003</c:v>
                </c:pt>
                <c:pt idx="94">
                  <c:v>423.55099999999999</c:v>
                </c:pt>
                <c:pt idx="95">
                  <c:v>423.48099999999999</c:v>
                </c:pt>
                <c:pt idx="96">
                  <c:v>423.411</c:v>
                </c:pt>
                <c:pt idx="97">
                  <c:v>423.36799999999999</c:v>
                </c:pt>
                <c:pt idx="98">
                  <c:v>423.33800000000002</c:v>
                </c:pt>
                <c:pt idx="99">
                  <c:v>423.32499999999999</c:v>
                </c:pt>
                <c:pt idx="100">
                  <c:v>423.28899999999999</c:v>
                </c:pt>
                <c:pt idx="101">
                  <c:v>423.24299999999999</c:v>
                </c:pt>
                <c:pt idx="102">
                  <c:v>423.21600000000001</c:v>
                </c:pt>
                <c:pt idx="103">
                  <c:v>423.22800000000001</c:v>
                </c:pt>
                <c:pt idx="104">
                  <c:v>423.24900000000002</c:v>
                </c:pt>
                <c:pt idx="105">
                  <c:v>423.26400000000001</c:v>
                </c:pt>
                <c:pt idx="106">
                  <c:v>423.35</c:v>
                </c:pt>
                <c:pt idx="107">
                  <c:v>423.286</c:v>
                </c:pt>
                <c:pt idx="108">
                  <c:v>423.23691200000002</c:v>
                </c:pt>
                <c:pt idx="109">
                  <c:v>423.20947999999999</c:v>
                </c:pt>
                <c:pt idx="110">
                  <c:v>423.19424000000004</c:v>
                </c:pt>
                <c:pt idx="111">
                  <c:v>423.175952</c:v>
                </c:pt>
                <c:pt idx="112">
                  <c:v>423.14547199999998</c:v>
                </c:pt>
                <c:pt idx="113">
                  <c:v>423.11804000000001</c:v>
                </c:pt>
                <c:pt idx="114">
                  <c:v>423.09670399999999</c:v>
                </c:pt>
                <c:pt idx="115">
                  <c:v>423.09670399999999</c:v>
                </c:pt>
                <c:pt idx="116">
                  <c:v>423.09975200000002</c:v>
                </c:pt>
                <c:pt idx="117">
                  <c:v>423.10889600000002</c:v>
                </c:pt>
                <c:pt idx="118">
                  <c:v>423.10889600000002</c:v>
                </c:pt>
                <c:pt idx="119">
                  <c:v>423.063176</c:v>
                </c:pt>
                <c:pt idx="120">
                  <c:v>423.03269599999999</c:v>
                </c:pt>
                <c:pt idx="121">
                  <c:v>423.03574400000002</c:v>
                </c:pt>
                <c:pt idx="122">
                  <c:v>423.04488800000001</c:v>
                </c:pt>
                <c:pt idx="123">
                  <c:v>423.063176</c:v>
                </c:pt>
                <c:pt idx="124">
                  <c:v>423.04793599999999</c:v>
                </c:pt>
                <c:pt idx="125">
                  <c:v>423.03574400000002</c:v>
                </c:pt>
                <c:pt idx="126">
                  <c:v>423.038792</c:v>
                </c:pt>
                <c:pt idx="127">
                  <c:v>423.04488800000001</c:v>
                </c:pt>
                <c:pt idx="128">
                  <c:v>423.04488800000001</c:v>
                </c:pt>
                <c:pt idx="129">
                  <c:v>423.023552</c:v>
                </c:pt>
                <c:pt idx="130">
                  <c:v>423.00221600000003</c:v>
                </c:pt>
                <c:pt idx="131">
                  <c:v>422.95649600000002</c:v>
                </c:pt>
                <c:pt idx="132">
                  <c:v>422.95344799999998</c:v>
                </c:pt>
                <c:pt idx="133">
                  <c:v>423.00221600000003</c:v>
                </c:pt>
                <c:pt idx="134">
                  <c:v>423.13632799999999</c:v>
                </c:pt>
                <c:pt idx="135">
                  <c:v>423.151568</c:v>
                </c:pt>
                <c:pt idx="136">
                  <c:v>423.11499200000003</c:v>
                </c:pt>
                <c:pt idx="137">
                  <c:v>423.06927200000001</c:v>
                </c:pt>
                <c:pt idx="138">
                  <c:v>423.04793599999999</c:v>
                </c:pt>
                <c:pt idx="139">
                  <c:v>423.11499200000003</c:v>
                </c:pt>
                <c:pt idx="140">
                  <c:v>423.13328000000001</c:v>
                </c:pt>
                <c:pt idx="141">
                  <c:v>423.33749599999999</c:v>
                </c:pt>
                <c:pt idx="142">
                  <c:v>423.343592</c:v>
                </c:pt>
                <c:pt idx="143">
                  <c:v>423.26434399999999</c:v>
                </c:pt>
                <c:pt idx="144">
                  <c:v>423.20338400000003</c:v>
                </c:pt>
                <c:pt idx="145">
                  <c:v>423.166808</c:v>
                </c:pt>
                <c:pt idx="146">
                  <c:v>423.151568</c:v>
                </c:pt>
                <c:pt idx="147">
                  <c:v>423.13328000000001</c:v>
                </c:pt>
                <c:pt idx="148">
                  <c:v>423.11194399999999</c:v>
                </c:pt>
                <c:pt idx="149">
                  <c:v>423.08146399999998</c:v>
                </c:pt>
                <c:pt idx="150">
                  <c:v>423.06622400000003</c:v>
                </c:pt>
                <c:pt idx="151">
                  <c:v>423.21862400000003</c:v>
                </c:pt>
                <c:pt idx="152">
                  <c:v>423.25215200000002</c:v>
                </c:pt>
                <c:pt idx="153">
                  <c:v>423.22776800000003</c:v>
                </c:pt>
                <c:pt idx="154">
                  <c:v>423.14242400000001</c:v>
                </c:pt>
                <c:pt idx="155">
                  <c:v>423.05707999999998</c:v>
                </c:pt>
                <c:pt idx="156">
                  <c:v>423.01745599999998</c:v>
                </c:pt>
                <c:pt idx="157">
                  <c:v>423.00831199999999</c:v>
                </c:pt>
                <c:pt idx="158">
                  <c:v>422.99002400000001</c:v>
                </c:pt>
                <c:pt idx="159">
                  <c:v>422.97783200000003</c:v>
                </c:pt>
                <c:pt idx="160">
                  <c:v>422.94735200000002</c:v>
                </c:pt>
                <c:pt idx="161">
                  <c:v>422.92296800000003</c:v>
                </c:pt>
                <c:pt idx="162">
                  <c:v>422.92906399999998</c:v>
                </c:pt>
                <c:pt idx="163">
                  <c:v>422.999168</c:v>
                </c:pt>
                <c:pt idx="164">
                  <c:v>423.05403200000001</c:v>
                </c:pt>
                <c:pt idx="165">
                  <c:v>423.09670399999999</c:v>
                </c:pt>
                <c:pt idx="166">
                  <c:v>422.99612000000002</c:v>
                </c:pt>
                <c:pt idx="167">
                  <c:v>422.97783200000003</c:v>
                </c:pt>
                <c:pt idx="168">
                  <c:v>423.00526400000001</c:v>
                </c:pt>
                <c:pt idx="169">
                  <c:v>423.07231999999999</c:v>
                </c:pt>
                <c:pt idx="170">
                  <c:v>423.06622400000003</c:v>
                </c:pt>
                <c:pt idx="171">
                  <c:v>423.02964800000001</c:v>
                </c:pt>
                <c:pt idx="172">
                  <c:v>423.01745599999998</c:v>
                </c:pt>
                <c:pt idx="173">
                  <c:v>423.023552</c:v>
                </c:pt>
                <c:pt idx="174">
                  <c:v>423.04183999999998</c:v>
                </c:pt>
                <c:pt idx="175">
                  <c:v>423.06927200000001</c:v>
                </c:pt>
                <c:pt idx="176">
                  <c:v>423.16376000000002</c:v>
                </c:pt>
                <c:pt idx="177">
                  <c:v>423.14242400000001</c:v>
                </c:pt>
                <c:pt idx="178">
                  <c:v>423.15461600000003</c:v>
                </c:pt>
                <c:pt idx="179">
                  <c:v>423.27653600000002</c:v>
                </c:pt>
                <c:pt idx="180">
                  <c:v>423.367976</c:v>
                </c:pt>
                <c:pt idx="181">
                  <c:v>423.22471999999999</c:v>
                </c:pt>
                <c:pt idx="182">
                  <c:v>423.25215200000002</c:v>
                </c:pt>
                <c:pt idx="183">
                  <c:v>423.367976</c:v>
                </c:pt>
                <c:pt idx="184">
                  <c:v>423.44722400000001</c:v>
                </c:pt>
                <c:pt idx="185">
                  <c:v>423.44112799999999</c:v>
                </c:pt>
                <c:pt idx="186">
                  <c:v>423.31006400000001</c:v>
                </c:pt>
                <c:pt idx="187">
                  <c:v>423.24910399999999</c:v>
                </c:pt>
                <c:pt idx="188">
                  <c:v>423.17290400000002</c:v>
                </c:pt>
                <c:pt idx="189">
                  <c:v>423.166808</c:v>
                </c:pt>
                <c:pt idx="190">
                  <c:v>423.13632799999999</c:v>
                </c:pt>
                <c:pt idx="191">
                  <c:v>423.09365600000001</c:v>
                </c:pt>
                <c:pt idx="192">
                  <c:v>423.09365600000001</c:v>
                </c:pt>
                <c:pt idx="193">
                  <c:v>423.05403200000001</c:v>
                </c:pt>
                <c:pt idx="194">
                  <c:v>423.09975200000002</c:v>
                </c:pt>
                <c:pt idx="195">
                  <c:v>423.10584799999998</c:v>
                </c:pt>
                <c:pt idx="196">
                  <c:v>423.18509599999999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6256"/>
        <c:axId val="86890112"/>
      </c:lineChart>
      <c:dateAx>
        <c:axId val="87136256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90112"/>
        <c:crosses val="autoZero"/>
        <c:auto val="1"/>
        <c:lblOffset val="100"/>
        <c:baseTimeUnit val="days"/>
      </c:dateAx>
      <c:valAx>
        <c:axId val="86890112"/>
        <c:scaling>
          <c:orientation val="minMax"/>
          <c:max val="424.1"/>
          <c:min val="422.7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197790574685626E-2"/>
              <c:y val="0.323600454198544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6256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955B</a:t>
            </a:r>
            <a:r>
              <a:rPr lang="en-US" baseline="0"/>
              <a:t> Water Elevation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72750504302268"/>
          <c:y val="0.20922058268430949"/>
          <c:w val="0.78477891439805403"/>
          <c:h val="0.524824512496233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'"900" wells'' water levels'!$B$3257:$B$3454</c:f>
              <c:numCache>
                <c:formatCode>mm/dd/yy</c:formatCode>
                <c:ptCount val="198"/>
                <c:pt idx="0">
                  <c:v>32660</c:v>
                </c:pt>
                <c:pt idx="1">
                  <c:v>32723</c:v>
                </c:pt>
                <c:pt idx="2">
                  <c:v>32743</c:v>
                </c:pt>
                <c:pt idx="3">
                  <c:v>32781</c:v>
                </c:pt>
                <c:pt idx="4">
                  <c:v>32802</c:v>
                </c:pt>
                <c:pt idx="5">
                  <c:v>32808</c:v>
                </c:pt>
                <c:pt idx="6">
                  <c:v>33313</c:v>
                </c:pt>
                <c:pt idx="7">
                  <c:v>33323</c:v>
                </c:pt>
                <c:pt idx="8">
                  <c:v>33653</c:v>
                </c:pt>
                <c:pt idx="9">
                  <c:v>33679</c:v>
                </c:pt>
                <c:pt idx="10">
                  <c:v>33771</c:v>
                </c:pt>
                <c:pt idx="11">
                  <c:v>34010</c:v>
                </c:pt>
                <c:pt idx="12">
                  <c:v>34033</c:v>
                </c:pt>
                <c:pt idx="13">
                  <c:v>34044</c:v>
                </c:pt>
                <c:pt idx="14">
                  <c:v>34058</c:v>
                </c:pt>
                <c:pt idx="15">
                  <c:v>34065</c:v>
                </c:pt>
                <c:pt idx="16">
                  <c:v>34075</c:v>
                </c:pt>
                <c:pt idx="17">
                  <c:v>34086</c:v>
                </c:pt>
                <c:pt idx="18">
                  <c:v>34100</c:v>
                </c:pt>
                <c:pt idx="19">
                  <c:v>34110</c:v>
                </c:pt>
                <c:pt idx="20">
                  <c:v>34117</c:v>
                </c:pt>
                <c:pt idx="21">
                  <c:v>34129</c:v>
                </c:pt>
                <c:pt idx="22">
                  <c:v>34151</c:v>
                </c:pt>
                <c:pt idx="23">
                  <c:v>34310</c:v>
                </c:pt>
                <c:pt idx="24">
                  <c:v>34341</c:v>
                </c:pt>
                <c:pt idx="25">
                  <c:v>34366</c:v>
                </c:pt>
                <c:pt idx="26">
                  <c:v>34402</c:v>
                </c:pt>
                <c:pt idx="27">
                  <c:v>34438</c:v>
                </c:pt>
                <c:pt idx="28">
                  <c:v>34488</c:v>
                </c:pt>
                <c:pt idx="29">
                  <c:v>34522</c:v>
                </c:pt>
                <c:pt idx="30">
                  <c:v>34561</c:v>
                </c:pt>
                <c:pt idx="31">
                  <c:v>34589</c:v>
                </c:pt>
                <c:pt idx="32">
                  <c:v>34611</c:v>
                </c:pt>
                <c:pt idx="33">
                  <c:v>34648</c:v>
                </c:pt>
                <c:pt idx="34">
                  <c:v>34676</c:v>
                </c:pt>
                <c:pt idx="35">
                  <c:v>34702</c:v>
                </c:pt>
                <c:pt idx="36">
                  <c:v>34775</c:v>
                </c:pt>
                <c:pt idx="37">
                  <c:v>34817</c:v>
                </c:pt>
                <c:pt idx="38">
                  <c:v>34859</c:v>
                </c:pt>
                <c:pt idx="39">
                  <c:v>35025</c:v>
                </c:pt>
                <c:pt idx="40">
                  <c:v>35101</c:v>
                </c:pt>
                <c:pt idx="41">
                  <c:v>35143</c:v>
                </c:pt>
                <c:pt idx="42">
                  <c:v>35184</c:v>
                </c:pt>
                <c:pt idx="43">
                  <c:v>35213</c:v>
                </c:pt>
                <c:pt idx="44">
                  <c:v>35240</c:v>
                </c:pt>
                <c:pt idx="45">
                  <c:v>35286</c:v>
                </c:pt>
                <c:pt idx="46">
                  <c:v>35311</c:v>
                </c:pt>
                <c:pt idx="47">
                  <c:v>35359</c:v>
                </c:pt>
                <c:pt idx="48">
                  <c:v>35419</c:v>
                </c:pt>
                <c:pt idx="49">
                  <c:v>35487</c:v>
                </c:pt>
                <c:pt idx="50">
                  <c:v>35551</c:v>
                </c:pt>
                <c:pt idx="51">
                  <c:v>35586</c:v>
                </c:pt>
                <c:pt idx="52">
                  <c:v>35625</c:v>
                </c:pt>
                <c:pt idx="53">
                  <c:v>35651</c:v>
                </c:pt>
                <c:pt idx="54">
                  <c:v>35731</c:v>
                </c:pt>
                <c:pt idx="55">
                  <c:v>35754</c:v>
                </c:pt>
                <c:pt idx="56">
                  <c:v>35776</c:v>
                </c:pt>
                <c:pt idx="57">
                  <c:v>35817</c:v>
                </c:pt>
                <c:pt idx="58">
                  <c:v>35845</c:v>
                </c:pt>
                <c:pt idx="59">
                  <c:v>35871</c:v>
                </c:pt>
                <c:pt idx="60">
                  <c:v>35900</c:v>
                </c:pt>
                <c:pt idx="61">
                  <c:v>35956</c:v>
                </c:pt>
                <c:pt idx="62">
                  <c:v>36060</c:v>
                </c:pt>
                <c:pt idx="63">
                  <c:v>36082</c:v>
                </c:pt>
                <c:pt idx="64">
                  <c:v>36160</c:v>
                </c:pt>
                <c:pt idx="65">
                  <c:v>36185</c:v>
                </c:pt>
                <c:pt idx="66">
                  <c:v>36216</c:v>
                </c:pt>
                <c:pt idx="67">
                  <c:v>36235</c:v>
                </c:pt>
                <c:pt idx="68">
                  <c:v>36277</c:v>
                </c:pt>
                <c:pt idx="69">
                  <c:v>36299</c:v>
                </c:pt>
                <c:pt idx="70">
                  <c:v>36328</c:v>
                </c:pt>
                <c:pt idx="71">
                  <c:v>36371</c:v>
                </c:pt>
                <c:pt idx="72">
                  <c:v>36399</c:v>
                </c:pt>
                <c:pt idx="73">
                  <c:v>36427</c:v>
                </c:pt>
                <c:pt idx="74">
                  <c:v>36458</c:v>
                </c:pt>
                <c:pt idx="75">
                  <c:v>36486</c:v>
                </c:pt>
                <c:pt idx="76">
                  <c:v>36521</c:v>
                </c:pt>
                <c:pt idx="77">
                  <c:v>36553</c:v>
                </c:pt>
                <c:pt idx="78">
                  <c:v>36587</c:v>
                </c:pt>
                <c:pt idx="79">
                  <c:v>36612</c:v>
                </c:pt>
                <c:pt idx="80">
                  <c:v>36640</c:v>
                </c:pt>
                <c:pt idx="81">
                  <c:v>36669</c:v>
                </c:pt>
                <c:pt idx="82">
                  <c:v>36706</c:v>
                </c:pt>
                <c:pt idx="83">
                  <c:v>36732</c:v>
                </c:pt>
                <c:pt idx="84">
                  <c:v>36760</c:v>
                </c:pt>
                <c:pt idx="85">
                  <c:v>36787</c:v>
                </c:pt>
                <c:pt idx="86">
                  <c:v>36822</c:v>
                </c:pt>
                <c:pt idx="87">
                  <c:v>36859</c:v>
                </c:pt>
                <c:pt idx="88">
                  <c:v>36888</c:v>
                </c:pt>
                <c:pt idx="89">
                  <c:v>36914</c:v>
                </c:pt>
                <c:pt idx="90">
                  <c:v>36941</c:v>
                </c:pt>
                <c:pt idx="91">
                  <c:v>36965</c:v>
                </c:pt>
                <c:pt idx="92">
                  <c:v>37011</c:v>
                </c:pt>
                <c:pt idx="93">
                  <c:v>37041</c:v>
                </c:pt>
                <c:pt idx="94">
                  <c:v>37063</c:v>
                </c:pt>
                <c:pt idx="95">
                  <c:v>37102</c:v>
                </c:pt>
                <c:pt idx="96">
                  <c:v>37130</c:v>
                </c:pt>
                <c:pt idx="97">
                  <c:v>37159</c:v>
                </c:pt>
                <c:pt idx="98">
                  <c:v>37193</c:v>
                </c:pt>
                <c:pt idx="99">
                  <c:v>37223</c:v>
                </c:pt>
                <c:pt idx="100">
                  <c:v>37244</c:v>
                </c:pt>
                <c:pt idx="101">
                  <c:v>37281</c:v>
                </c:pt>
                <c:pt idx="102">
                  <c:v>37314</c:v>
                </c:pt>
                <c:pt idx="103">
                  <c:v>37337</c:v>
                </c:pt>
                <c:pt idx="104">
                  <c:v>37375</c:v>
                </c:pt>
                <c:pt idx="105">
                  <c:v>37398</c:v>
                </c:pt>
                <c:pt idx="106">
                  <c:v>37433</c:v>
                </c:pt>
                <c:pt idx="107">
                  <c:v>37469</c:v>
                </c:pt>
                <c:pt idx="108">
                  <c:v>37494</c:v>
                </c:pt>
                <c:pt idx="109">
                  <c:v>37524</c:v>
                </c:pt>
                <c:pt idx="110">
                  <c:v>37550</c:v>
                </c:pt>
                <c:pt idx="111">
                  <c:v>37581</c:v>
                </c:pt>
                <c:pt idx="112">
                  <c:v>37610</c:v>
                </c:pt>
                <c:pt idx="113">
                  <c:v>37651</c:v>
                </c:pt>
                <c:pt idx="114">
                  <c:v>37679</c:v>
                </c:pt>
                <c:pt idx="115">
                  <c:v>37706</c:v>
                </c:pt>
                <c:pt idx="116">
                  <c:v>37739</c:v>
                </c:pt>
                <c:pt idx="117">
                  <c:v>37761</c:v>
                </c:pt>
                <c:pt idx="118">
                  <c:v>37802</c:v>
                </c:pt>
                <c:pt idx="119">
                  <c:v>37826</c:v>
                </c:pt>
                <c:pt idx="120">
                  <c:v>37860</c:v>
                </c:pt>
                <c:pt idx="121">
                  <c:v>37888</c:v>
                </c:pt>
                <c:pt idx="122">
                  <c:v>37924</c:v>
                </c:pt>
                <c:pt idx="123">
                  <c:v>37951</c:v>
                </c:pt>
                <c:pt idx="124">
                  <c:v>37978</c:v>
                </c:pt>
                <c:pt idx="125">
                  <c:v>38008</c:v>
                </c:pt>
                <c:pt idx="126">
                  <c:v>38047</c:v>
                </c:pt>
                <c:pt idx="127">
                  <c:v>38079</c:v>
                </c:pt>
                <c:pt idx="128">
                  <c:v>38105</c:v>
                </c:pt>
                <c:pt idx="129">
                  <c:v>38131</c:v>
                </c:pt>
                <c:pt idx="130">
                  <c:v>38162</c:v>
                </c:pt>
                <c:pt idx="131">
                  <c:v>38191</c:v>
                </c:pt>
                <c:pt idx="132">
                  <c:v>38226</c:v>
                </c:pt>
                <c:pt idx="133">
                  <c:v>38254</c:v>
                </c:pt>
                <c:pt idx="134">
                  <c:v>38292</c:v>
                </c:pt>
                <c:pt idx="135">
                  <c:v>38320</c:v>
                </c:pt>
                <c:pt idx="136">
                  <c:v>38341</c:v>
                </c:pt>
                <c:pt idx="137">
                  <c:v>38377</c:v>
                </c:pt>
                <c:pt idx="138">
                  <c:v>38413</c:v>
                </c:pt>
                <c:pt idx="139">
                  <c:v>38440</c:v>
                </c:pt>
                <c:pt idx="140">
                  <c:v>38102</c:v>
                </c:pt>
                <c:pt idx="141">
                  <c:v>38496</c:v>
                </c:pt>
                <c:pt idx="142">
                  <c:v>38526</c:v>
                </c:pt>
                <c:pt idx="143">
                  <c:v>38558</c:v>
                </c:pt>
                <c:pt idx="144">
                  <c:v>38586</c:v>
                </c:pt>
                <c:pt idx="145">
                  <c:v>38618</c:v>
                </c:pt>
                <c:pt idx="146">
                  <c:v>38649</c:v>
                </c:pt>
                <c:pt idx="147">
                  <c:v>38650</c:v>
                </c:pt>
                <c:pt idx="148">
                  <c:v>38677</c:v>
                </c:pt>
                <c:pt idx="149">
                  <c:v>38707</c:v>
                </c:pt>
                <c:pt idx="150">
                  <c:v>38743</c:v>
                </c:pt>
                <c:pt idx="151">
                  <c:v>38776</c:v>
                </c:pt>
                <c:pt idx="152">
                  <c:v>38803</c:v>
                </c:pt>
                <c:pt idx="153">
                  <c:v>38835</c:v>
                </c:pt>
                <c:pt idx="154">
                  <c:v>38856</c:v>
                </c:pt>
                <c:pt idx="155">
                  <c:v>38895</c:v>
                </c:pt>
                <c:pt idx="156">
                  <c:v>38925</c:v>
                </c:pt>
                <c:pt idx="157">
                  <c:v>38958</c:v>
                </c:pt>
                <c:pt idx="158">
                  <c:v>38986</c:v>
                </c:pt>
                <c:pt idx="159">
                  <c:v>39014</c:v>
                </c:pt>
                <c:pt idx="160">
                  <c:v>39050</c:v>
                </c:pt>
                <c:pt idx="161">
                  <c:v>39077</c:v>
                </c:pt>
                <c:pt idx="162">
                  <c:v>39114</c:v>
                </c:pt>
                <c:pt idx="163">
                  <c:v>39136</c:v>
                </c:pt>
                <c:pt idx="164">
                  <c:v>39167</c:v>
                </c:pt>
                <c:pt idx="165">
                  <c:v>39198</c:v>
                </c:pt>
                <c:pt idx="166">
                  <c:v>39220</c:v>
                </c:pt>
                <c:pt idx="167">
                  <c:v>39258</c:v>
                </c:pt>
                <c:pt idx="168">
                  <c:v>39317</c:v>
                </c:pt>
                <c:pt idx="169">
                  <c:v>39356</c:v>
                </c:pt>
                <c:pt idx="170">
                  <c:v>39373</c:v>
                </c:pt>
                <c:pt idx="171">
                  <c:v>39413</c:v>
                </c:pt>
                <c:pt idx="172">
                  <c:v>39443</c:v>
                </c:pt>
                <c:pt idx="173">
                  <c:v>39472</c:v>
                </c:pt>
                <c:pt idx="174">
                  <c:v>39507</c:v>
                </c:pt>
                <c:pt idx="175">
                  <c:v>39536</c:v>
                </c:pt>
                <c:pt idx="176">
                  <c:v>39563</c:v>
                </c:pt>
                <c:pt idx="177">
                  <c:v>39580</c:v>
                </c:pt>
                <c:pt idx="178">
                  <c:v>39674</c:v>
                </c:pt>
                <c:pt idx="179">
                  <c:v>39725</c:v>
                </c:pt>
                <c:pt idx="180">
                  <c:v>39767</c:v>
                </c:pt>
                <c:pt idx="181">
                  <c:v>39795</c:v>
                </c:pt>
                <c:pt idx="182">
                  <c:v>39866</c:v>
                </c:pt>
                <c:pt idx="183">
                  <c:v>39898</c:v>
                </c:pt>
                <c:pt idx="184">
                  <c:v>39928</c:v>
                </c:pt>
                <c:pt idx="185">
                  <c:v>39966</c:v>
                </c:pt>
                <c:pt idx="186">
                  <c:v>40004</c:v>
                </c:pt>
                <c:pt idx="187">
                  <c:v>40045</c:v>
                </c:pt>
                <c:pt idx="188">
                  <c:v>40074</c:v>
                </c:pt>
                <c:pt idx="189">
                  <c:v>40102</c:v>
                </c:pt>
                <c:pt idx="190">
                  <c:v>40128</c:v>
                </c:pt>
                <c:pt idx="191">
                  <c:v>40162</c:v>
                </c:pt>
                <c:pt idx="192">
                  <c:v>40191</c:v>
                </c:pt>
                <c:pt idx="193">
                  <c:v>40222</c:v>
                </c:pt>
                <c:pt idx="194">
                  <c:v>40247</c:v>
                </c:pt>
                <c:pt idx="195">
                  <c:v>40275</c:v>
                </c:pt>
                <c:pt idx="196">
                  <c:v>40302</c:v>
                </c:pt>
                <c:pt idx="197">
                  <c:v>40331</c:v>
                </c:pt>
              </c:numCache>
            </c:numRef>
          </c:cat>
          <c:val>
            <c:numRef>
              <c:f>'"900" wells'' water levels'!$L$3257:$L$3454</c:f>
              <c:numCache>
                <c:formatCode>General</c:formatCode>
                <c:ptCount val="198"/>
                <c:pt idx="0">
                  <c:v>422.86099999999999</c:v>
                </c:pt>
                <c:pt idx="1">
                  <c:v>422.80500000000001</c:v>
                </c:pt>
                <c:pt idx="2">
                  <c:v>422.76400000000001</c:v>
                </c:pt>
                <c:pt idx="3">
                  <c:v>422.75900000000001</c:v>
                </c:pt>
                <c:pt idx="4">
                  <c:v>422.75799999999998</c:v>
                </c:pt>
                <c:pt idx="5">
                  <c:v>422.74900000000002</c:v>
                </c:pt>
                <c:pt idx="6">
                  <c:v>422.53300000000002</c:v>
                </c:pt>
                <c:pt idx="7">
                  <c:v>422.53800000000001</c:v>
                </c:pt>
                <c:pt idx="8">
                  <c:v>422.64</c:v>
                </c:pt>
                <c:pt idx="9">
                  <c:v>422.66</c:v>
                </c:pt>
                <c:pt idx="10">
                  <c:v>422.74</c:v>
                </c:pt>
                <c:pt idx="11">
                  <c:v>422.81</c:v>
                </c:pt>
                <c:pt idx="12">
                  <c:v>422.79</c:v>
                </c:pt>
                <c:pt idx="13">
                  <c:v>422.78</c:v>
                </c:pt>
                <c:pt idx="14">
                  <c:v>422.78</c:v>
                </c:pt>
                <c:pt idx="15">
                  <c:v>422.8</c:v>
                </c:pt>
                <c:pt idx="16">
                  <c:v>422.83</c:v>
                </c:pt>
                <c:pt idx="17">
                  <c:v>422.85</c:v>
                </c:pt>
                <c:pt idx="18">
                  <c:v>422.88</c:v>
                </c:pt>
                <c:pt idx="19">
                  <c:v>422.88</c:v>
                </c:pt>
                <c:pt idx="20">
                  <c:v>422.88</c:v>
                </c:pt>
                <c:pt idx="21">
                  <c:v>422.89</c:v>
                </c:pt>
                <c:pt idx="22">
                  <c:v>422.9</c:v>
                </c:pt>
                <c:pt idx="23">
                  <c:v>422.9</c:v>
                </c:pt>
                <c:pt idx="24">
                  <c:v>422.875</c:v>
                </c:pt>
                <c:pt idx="25">
                  <c:v>422.85899999999998</c:v>
                </c:pt>
                <c:pt idx="26">
                  <c:v>422.82799999999997</c:v>
                </c:pt>
                <c:pt idx="27">
                  <c:v>422.851</c:v>
                </c:pt>
                <c:pt idx="28">
                  <c:v>422.916</c:v>
                </c:pt>
                <c:pt idx="29">
                  <c:v>422.92899999999997</c:v>
                </c:pt>
                <c:pt idx="30">
                  <c:v>422.97699999999998</c:v>
                </c:pt>
                <c:pt idx="31">
                  <c:v>422.97399999999999</c:v>
                </c:pt>
                <c:pt idx="32">
                  <c:v>423.01299999999998</c:v>
                </c:pt>
                <c:pt idx="33">
                  <c:v>423.07400000000001</c:v>
                </c:pt>
                <c:pt idx="34">
                  <c:v>423.08499999999998</c:v>
                </c:pt>
                <c:pt idx="35">
                  <c:v>423.07</c:v>
                </c:pt>
                <c:pt idx="36">
                  <c:v>422.97800000000001</c:v>
                </c:pt>
                <c:pt idx="37">
                  <c:v>423.02300000000002</c:v>
                </c:pt>
                <c:pt idx="38">
                  <c:v>423.08</c:v>
                </c:pt>
                <c:pt idx="39">
                  <c:v>423.01499999999999</c:v>
                </c:pt>
                <c:pt idx="40">
                  <c:v>422.69599999999997</c:v>
                </c:pt>
                <c:pt idx="41">
                  <c:v>422.66999999999996</c:v>
                </c:pt>
                <c:pt idx="42">
                  <c:v>423.03799999999995</c:v>
                </c:pt>
                <c:pt idx="43">
                  <c:v>423.18099999999998</c:v>
                </c:pt>
                <c:pt idx="44">
                  <c:v>423.18899999999996</c:v>
                </c:pt>
                <c:pt idx="45">
                  <c:v>423.12299999999999</c:v>
                </c:pt>
                <c:pt idx="46">
                  <c:v>423.07</c:v>
                </c:pt>
                <c:pt idx="47">
                  <c:v>422.98399999999998</c:v>
                </c:pt>
                <c:pt idx="48">
                  <c:v>423.00799999999998</c:v>
                </c:pt>
                <c:pt idx="49">
                  <c:v>422.64</c:v>
                </c:pt>
                <c:pt idx="50">
                  <c:v>423.10899999999998</c:v>
                </c:pt>
                <c:pt idx="51">
                  <c:v>423.15799999999996</c:v>
                </c:pt>
                <c:pt idx="52">
                  <c:v>423.18799999999999</c:v>
                </c:pt>
                <c:pt idx="53">
                  <c:v>423.27099999999996</c:v>
                </c:pt>
                <c:pt idx="54">
                  <c:v>422.99399999999997</c:v>
                </c:pt>
                <c:pt idx="55">
                  <c:v>422.97999999999996</c:v>
                </c:pt>
                <c:pt idx="56">
                  <c:v>422.95299999999997</c:v>
                </c:pt>
                <c:pt idx="57">
                  <c:v>422.90299999999996</c:v>
                </c:pt>
                <c:pt idx="58">
                  <c:v>422.87299999999999</c:v>
                </c:pt>
                <c:pt idx="59">
                  <c:v>422.87299999999999</c:v>
                </c:pt>
                <c:pt idx="60">
                  <c:v>422.88599999999997</c:v>
                </c:pt>
                <c:pt idx="61">
                  <c:v>423.11599999999999</c:v>
                </c:pt>
                <c:pt idx="62">
                  <c:v>422.96199999999999</c:v>
                </c:pt>
                <c:pt idx="63">
                  <c:v>422.94</c:v>
                </c:pt>
                <c:pt idx="64">
                  <c:v>422.76</c:v>
                </c:pt>
                <c:pt idx="65">
                  <c:v>422.89499999999998</c:v>
                </c:pt>
                <c:pt idx="66">
                  <c:v>422.88099999999997</c:v>
                </c:pt>
                <c:pt idx="67">
                  <c:v>422.87699999999995</c:v>
                </c:pt>
                <c:pt idx="68">
                  <c:v>423.03999999999996</c:v>
                </c:pt>
                <c:pt idx="69">
                  <c:v>423.13</c:v>
                </c:pt>
                <c:pt idx="70">
                  <c:v>423.31</c:v>
                </c:pt>
                <c:pt idx="71">
                  <c:v>423.38899999999995</c:v>
                </c:pt>
                <c:pt idx="72">
                  <c:v>423.40999999999997</c:v>
                </c:pt>
                <c:pt idx="73">
                  <c:v>423.43799999999999</c:v>
                </c:pt>
                <c:pt idx="74">
                  <c:v>423.38299999999998</c:v>
                </c:pt>
                <c:pt idx="75">
                  <c:v>423.30899999999997</c:v>
                </c:pt>
                <c:pt idx="76">
                  <c:v>423.23699999999997</c:v>
                </c:pt>
                <c:pt idx="77" formatCode="0.000">
                  <c:v>423.23110454129835</c:v>
                </c:pt>
                <c:pt idx="78" formatCode="0.000">
                  <c:v>423.13357330082289</c:v>
                </c:pt>
                <c:pt idx="79" formatCode="0.000">
                  <c:v>423.11528619323377</c:v>
                </c:pt>
                <c:pt idx="80" formatCode="0.000">
                  <c:v>423.12747759829318</c:v>
                </c:pt>
                <c:pt idx="81" formatCode="0.000">
                  <c:v>423.10004693690945</c:v>
                </c:pt>
                <c:pt idx="82" formatCode="0.000">
                  <c:v>423.0969990856446</c:v>
                </c:pt>
                <c:pt idx="83" formatCode="0.000">
                  <c:v>423.0543291679366</c:v>
                </c:pt>
                <c:pt idx="84" formatCode="0.000">
                  <c:v>423.03399999999999</c:v>
                </c:pt>
                <c:pt idx="85" formatCode="0.000">
                  <c:v>423.02</c:v>
                </c:pt>
                <c:pt idx="86" formatCode="0.000">
                  <c:v>423.03899999999999</c:v>
                </c:pt>
                <c:pt idx="87" formatCode="0.000">
                  <c:v>423.16999999999996</c:v>
                </c:pt>
                <c:pt idx="88" formatCode="0.000">
                  <c:v>423.19099999999997</c:v>
                </c:pt>
                <c:pt idx="89" formatCode="0.000">
                  <c:v>423.15999999999997</c:v>
                </c:pt>
                <c:pt idx="90" formatCode="0.000">
                  <c:v>423.12099999999998</c:v>
                </c:pt>
                <c:pt idx="91" formatCode="0.000">
                  <c:v>423.09299999999996</c:v>
                </c:pt>
                <c:pt idx="92" formatCode="0.000">
                  <c:v>423.2</c:v>
                </c:pt>
                <c:pt idx="93" formatCode="0.000">
                  <c:v>423.38299999999998</c:v>
                </c:pt>
                <c:pt idx="94" formatCode="0.000">
                  <c:v>423.55399999999997</c:v>
                </c:pt>
                <c:pt idx="95" formatCode="0.000">
                  <c:v>423.392</c:v>
                </c:pt>
                <c:pt idx="96" formatCode="0.000">
                  <c:v>423.34899999999999</c:v>
                </c:pt>
                <c:pt idx="97" formatCode="0.000">
                  <c:v>423.25199999999995</c:v>
                </c:pt>
                <c:pt idx="98" formatCode="0.000">
                  <c:v>423.21199999999999</c:v>
                </c:pt>
                <c:pt idx="99" formatCode="0.000">
                  <c:v>423.17899999999997</c:v>
                </c:pt>
                <c:pt idx="100" formatCode="0.000">
                  <c:v>423.15099999999995</c:v>
                </c:pt>
                <c:pt idx="101" formatCode="0.000">
                  <c:v>423.12699999999995</c:v>
                </c:pt>
                <c:pt idx="102" formatCode="0.000">
                  <c:v>423.084</c:v>
                </c:pt>
                <c:pt idx="103" formatCode="0.000">
                  <c:v>423.05699999999996</c:v>
                </c:pt>
                <c:pt idx="104" formatCode="0.000">
                  <c:v>423.06899999999996</c:v>
                </c:pt>
                <c:pt idx="105" formatCode="0.000">
                  <c:v>423.08699999999999</c:v>
                </c:pt>
                <c:pt idx="106" formatCode="0.000">
                  <c:v>423.09999999999997</c:v>
                </c:pt>
                <c:pt idx="107" formatCode="0.000">
                  <c:v>423.16399999999999</c:v>
                </c:pt>
                <c:pt idx="108" formatCode="0.000">
                  <c:v>423.11500000000001</c:v>
                </c:pt>
                <c:pt idx="109" formatCode="0.000">
                  <c:v>423.10867199999996</c:v>
                </c:pt>
                <c:pt idx="110" formatCode="0.000">
                  <c:v>423.04466399999995</c:v>
                </c:pt>
                <c:pt idx="111" formatCode="0.000">
                  <c:v>423.02332799999999</c:v>
                </c:pt>
                <c:pt idx="112" formatCode="0.000">
                  <c:v>423.00199199999997</c:v>
                </c:pt>
                <c:pt idx="113" formatCode="0.000">
                  <c:v>422.96846399999998</c:v>
                </c:pt>
                <c:pt idx="114" formatCode="0.000">
                  <c:v>422.93798399999997</c:v>
                </c:pt>
                <c:pt idx="115" formatCode="0.000">
                  <c:v>422.91359999999997</c:v>
                </c:pt>
                <c:pt idx="116" formatCode="0.000">
                  <c:v>422.91664799999995</c:v>
                </c:pt>
                <c:pt idx="117" formatCode="0.000">
                  <c:v>422.92883999999998</c:v>
                </c:pt>
                <c:pt idx="118" formatCode="0.000">
                  <c:v>422.91969599999999</c:v>
                </c:pt>
                <c:pt idx="119" formatCode="0.000">
                  <c:v>422.90445599999998</c:v>
                </c:pt>
                <c:pt idx="120" formatCode="0.000">
                  <c:v>422.87092799999999</c:v>
                </c:pt>
                <c:pt idx="121" formatCode="0.000">
                  <c:v>422.84044799999998</c:v>
                </c:pt>
                <c:pt idx="122" formatCode="0.000">
                  <c:v>422.84654399999999</c:v>
                </c:pt>
                <c:pt idx="123" formatCode="0.000">
                  <c:v>422.84959199999997</c:v>
                </c:pt>
                <c:pt idx="124" formatCode="0.000">
                  <c:v>422.85873599999996</c:v>
                </c:pt>
                <c:pt idx="125" formatCode="0.000">
                  <c:v>422.84959199999997</c:v>
                </c:pt>
                <c:pt idx="126" formatCode="0.000">
                  <c:v>422.8374</c:v>
                </c:pt>
                <c:pt idx="127" formatCode="0.000">
                  <c:v>422.8374</c:v>
                </c:pt>
                <c:pt idx="128" formatCode="0.000">
                  <c:v>422.85263999999995</c:v>
                </c:pt>
                <c:pt idx="129" formatCode="0.000">
                  <c:v>422.85263999999995</c:v>
                </c:pt>
                <c:pt idx="130" formatCode="0.000">
                  <c:v>422.82825599999995</c:v>
                </c:pt>
                <c:pt idx="131" formatCode="0.000">
                  <c:v>422.797776</c:v>
                </c:pt>
                <c:pt idx="132" formatCode="0.000">
                  <c:v>422.75205599999998</c:v>
                </c:pt>
                <c:pt idx="133" formatCode="0.000">
                  <c:v>422.75205599999998</c:v>
                </c:pt>
                <c:pt idx="134" formatCode="0.000">
                  <c:v>422.79472799999996</c:v>
                </c:pt>
                <c:pt idx="135" formatCode="0.000">
                  <c:v>422.93493599999999</c:v>
                </c:pt>
                <c:pt idx="148" formatCode="0.000">
                  <c:v>423.00099999999998</c:v>
                </c:pt>
                <c:pt idx="149" formatCode="0.000">
                  <c:v>422.97966399999996</c:v>
                </c:pt>
                <c:pt idx="150" formatCode="0.000">
                  <c:v>422.95223199999998</c:v>
                </c:pt>
                <c:pt idx="151" formatCode="0.000">
                  <c:v>422.92175199999997</c:v>
                </c:pt>
                <c:pt idx="152" formatCode="0.000">
                  <c:v>422.90956</c:v>
                </c:pt>
                <c:pt idx="153" formatCode="0.000">
                  <c:v>423.03452799999997</c:v>
                </c:pt>
                <c:pt idx="154" formatCode="0.000">
                  <c:v>423.09853599999997</c:v>
                </c:pt>
                <c:pt idx="155" formatCode="0.000">
                  <c:v>423.0772</c:v>
                </c:pt>
                <c:pt idx="156" formatCode="0.000">
                  <c:v>422.98880800000001</c:v>
                </c:pt>
                <c:pt idx="157" formatCode="0.000">
                  <c:v>422.89431999999999</c:v>
                </c:pt>
                <c:pt idx="158" formatCode="0.000">
                  <c:v>422.84859999999998</c:v>
                </c:pt>
                <c:pt idx="159" formatCode="0.000">
                  <c:v>422.83945599999998</c:v>
                </c:pt>
                <c:pt idx="160" formatCode="0.000">
                  <c:v>422.81811999999996</c:v>
                </c:pt>
                <c:pt idx="161" formatCode="0.000">
                  <c:v>422.79983199999998</c:v>
                </c:pt>
                <c:pt idx="162" formatCode="0.000">
                  <c:v>422.76935199999997</c:v>
                </c:pt>
                <c:pt idx="163" formatCode="0.000">
                  <c:v>422.74801600000001</c:v>
                </c:pt>
                <c:pt idx="164" formatCode="0.000">
                  <c:v>422.74496799999997</c:v>
                </c:pt>
                <c:pt idx="165" formatCode="0.000">
                  <c:v>422.821168</c:v>
                </c:pt>
                <c:pt idx="166" formatCode="0.000">
                  <c:v>422.87603200000001</c:v>
                </c:pt>
                <c:pt idx="167" formatCode="0.000">
                  <c:v>422.92175199999997</c:v>
                </c:pt>
                <c:pt idx="168" formatCode="0.000">
                  <c:v>422.81811999999996</c:v>
                </c:pt>
                <c:pt idx="169" formatCode="0.000">
                  <c:v>422.796784</c:v>
                </c:pt>
                <c:pt idx="170" formatCode="0.000">
                  <c:v>422.82726399999996</c:v>
                </c:pt>
                <c:pt idx="171" formatCode="0.000">
                  <c:v>422.89736799999997</c:v>
                </c:pt>
                <c:pt idx="172" formatCode="0.000">
                  <c:v>422.88822399999998</c:v>
                </c:pt>
                <c:pt idx="173" formatCode="0.000">
                  <c:v>422.85774399999997</c:v>
                </c:pt>
                <c:pt idx="174" formatCode="0.000">
                  <c:v>422.845552</c:v>
                </c:pt>
                <c:pt idx="175" formatCode="0.000">
                  <c:v>422.781544</c:v>
                </c:pt>
                <c:pt idx="176" formatCode="0.000">
                  <c:v>422.83031199999999</c:v>
                </c:pt>
                <c:pt idx="177" formatCode="0.000">
                  <c:v>422.89736799999997</c:v>
                </c:pt>
                <c:pt idx="178" formatCode="0.000">
                  <c:v>423.00709599999999</c:v>
                </c:pt>
                <c:pt idx="179" formatCode="0.000">
                  <c:v>422.97661599999998</c:v>
                </c:pt>
                <c:pt idx="180" formatCode="0.000">
                  <c:v>423.08329599999996</c:v>
                </c:pt>
                <c:pt idx="181" formatCode="0.000">
                  <c:v>423.12901599999998</c:v>
                </c:pt>
                <c:pt idx="182" formatCode="0.000">
                  <c:v>423.06500799999998</c:v>
                </c:pt>
                <c:pt idx="183" formatCode="0.000">
                  <c:v>423.13511199999999</c:v>
                </c:pt>
                <c:pt idx="184" formatCode="0.000">
                  <c:v>423.21131199999996</c:v>
                </c:pt>
                <c:pt idx="185" formatCode="0.000">
                  <c:v>423.302752</c:v>
                </c:pt>
                <c:pt idx="186" formatCode="0.000">
                  <c:v>423.29360800000001</c:v>
                </c:pt>
                <c:pt idx="187" formatCode="0.000">
                  <c:v>423.174736</c:v>
                </c:pt>
                <c:pt idx="188" formatCode="0.000">
                  <c:v>423.09548799999999</c:v>
                </c:pt>
                <c:pt idx="189" formatCode="0.000">
                  <c:v>423.0772</c:v>
                </c:pt>
                <c:pt idx="190" formatCode="0.000">
                  <c:v>423.02843200000001</c:v>
                </c:pt>
                <c:pt idx="191" formatCode="0.000">
                  <c:v>423.00404799999995</c:v>
                </c:pt>
                <c:pt idx="192" formatCode="0.000">
                  <c:v>422.96747199999999</c:v>
                </c:pt>
                <c:pt idx="193" formatCode="0.000">
                  <c:v>422.93089599999996</c:v>
                </c:pt>
                <c:pt idx="194" formatCode="0.000">
                  <c:v>422.90956</c:v>
                </c:pt>
                <c:pt idx="195" formatCode="0.000">
                  <c:v>422.94613599999997</c:v>
                </c:pt>
                <c:pt idx="196" formatCode="0.000">
                  <c:v>422.96137599999997</c:v>
                </c:pt>
                <c:pt idx="197" formatCode="0.000">
                  <c:v>423.04367199999996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6768"/>
        <c:axId val="86891840"/>
      </c:lineChart>
      <c:dateAx>
        <c:axId val="87136768"/>
        <c:scaling>
          <c:orientation val="minMax"/>
          <c:max val="40453"/>
        </c:scaling>
        <c:delete val="0"/>
        <c:axPos val="b"/>
        <c:numFmt formatCode="mm/dd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91840"/>
        <c:crosses val="autoZero"/>
        <c:auto val="1"/>
        <c:lblOffset val="100"/>
        <c:baseTimeUnit val="days"/>
      </c:dateAx>
      <c:valAx>
        <c:axId val="86891840"/>
        <c:scaling>
          <c:orientation val="minMax"/>
          <c:max val="423.6"/>
          <c:min val="422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123359580052493E-2"/>
              <c:y val="0.34042664879656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6768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957B</a:t>
            </a:r>
            <a:r>
              <a:rPr lang="en-US" baseline="0"/>
              <a:t> Water Elevation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4004202887352"/>
          <c:y val="0.21773639873282333"/>
          <c:w val="0.7733818644580156"/>
          <c:h val="0.493129742999460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'"900" wells'' water levels'!$B$3490:$B$3629</c:f>
              <c:numCache>
                <c:formatCode>mm/dd/yy</c:formatCode>
                <c:ptCount val="140"/>
                <c:pt idx="0">
                  <c:v>33306</c:v>
                </c:pt>
                <c:pt idx="1">
                  <c:v>33403</c:v>
                </c:pt>
                <c:pt idx="2">
                  <c:v>33679</c:v>
                </c:pt>
                <c:pt idx="3">
                  <c:v>33771</c:v>
                </c:pt>
                <c:pt idx="4">
                  <c:v>34010</c:v>
                </c:pt>
                <c:pt idx="5">
                  <c:v>34033</c:v>
                </c:pt>
                <c:pt idx="6">
                  <c:v>34075</c:v>
                </c:pt>
                <c:pt idx="7">
                  <c:v>34110</c:v>
                </c:pt>
                <c:pt idx="8">
                  <c:v>34117</c:v>
                </c:pt>
                <c:pt idx="9">
                  <c:v>34129</c:v>
                </c:pt>
                <c:pt idx="10">
                  <c:v>35325</c:v>
                </c:pt>
                <c:pt idx="11">
                  <c:v>36299</c:v>
                </c:pt>
                <c:pt idx="12">
                  <c:v>36328</c:v>
                </c:pt>
                <c:pt idx="13">
                  <c:v>36371</c:v>
                </c:pt>
                <c:pt idx="14">
                  <c:v>36399</c:v>
                </c:pt>
                <c:pt idx="15">
                  <c:v>36427</c:v>
                </c:pt>
                <c:pt idx="16">
                  <c:v>36458</c:v>
                </c:pt>
                <c:pt idx="17">
                  <c:v>36486</c:v>
                </c:pt>
                <c:pt idx="18">
                  <c:v>36521</c:v>
                </c:pt>
                <c:pt idx="19">
                  <c:v>36553</c:v>
                </c:pt>
                <c:pt idx="20">
                  <c:v>36587</c:v>
                </c:pt>
                <c:pt idx="21">
                  <c:v>36612</c:v>
                </c:pt>
                <c:pt idx="22">
                  <c:v>36640</c:v>
                </c:pt>
                <c:pt idx="23">
                  <c:v>36669</c:v>
                </c:pt>
                <c:pt idx="24">
                  <c:v>36706</c:v>
                </c:pt>
                <c:pt idx="25">
                  <c:v>36732</c:v>
                </c:pt>
                <c:pt idx="26">
                  <c:v>36760</c:v>
                </c:pt>
                <c:pt idx="27">
                  <c:v>36787</c:v>
                </c:pt>
                <c:pt idx="28">
                  <c:v>36816</c:v>
                </c:pt>
                <c:pt idx="29">
                  <c:v>36822</c:v>
                </c:pt>
                <c:pt idx="30">
                  <c:v>36859</c:v>
                </c:pt>
                <c:pt idx="31">
                  <c:v>36888</c:v>
                </c:pt>
                <c:pt idx="32">
                  <c:v>36914</c:v>
                </c:pt>
                <c:pt idx="33">
                  <c:v>36941</c:v>
                </c:pt>
                <c:pt idx="34">
                  <c:v>36965</c:v>
                </c:pt>
                <c:pt idx="35">
                  <c:v>37011</c:v>
                </c:pt>
                <c:pt idx="36">
                  <c:v>37041</c:v>
                </c:pt>
                <c:pt idx="37">
                  <c:v>37063</c:v>
                </c:pt>
                <c:pt idx="38">
                  <c:v>37102</c:v>
                </c:pt>
                <c:pt idx="39">
                  <c:v>37130</c:v>
                </c:pt>
                <c:pt idx="40">
                  <c:v>37159</c:v>
                </c:pt>
                <c:pt idx="41">
                  <c:v>37193</c:v>
                </c:pt>
                <c:pt idx="42">
                  <c:v>37223</c:v>
                </c:pt>
                <c:pt idx="43">
                  <c:v>37244</c:v>
                </c:pt>
                <c:pt idx="44">
                  <c:v>37281</c:v>
                </c:pt>
                <c:pt idx="45">
                  <c:v>37314</c:v>
                </c:pt>
                <c:pt idx="46">
                  <c:v>37337</c:v>
                </c:pt>
                <c:pt idx="47">
                  <c:v>37375</c:v>
                </c:pt>
                <c:pt idx="48">
                  <c:v>37398</c:v>
                </c:pt>
                <c:pt idx="49">
                  <c:v>37433</c:v>
                </c:pt>
                <c:pt idx="50">
                  <c:v>37469</c:v>
                </c:pt>
                <c:pt idx="51">
                  <c:v>37494</c:v>
                </c:pt>
                <c:pt idx="52">
                  <c:v>37524</c:v>
                </c:pt>
                <c:pt idx="53">
                  <c:v>37546</c:v>
                </c:pt>
                <c:pt idx="54">
                  <c:v>37581</c:v>
                </c:pt>
                <c:pt idx="55">
                  <c:v>37610</c:v>
                </c:pt>
                <c:pt idx="56">
                  <c:v>37651</c:v>
                </c:pt>
                <c:pt idx="57">
                  <c:v>37679</c:v>
                </c:pt>
                <c:pt idx="58">
                  <c:v>37706</c:v>
                </c:pt>
                <c:pt idx="59">
                  <c:v>37739</c:v>
                </c:pt>
                <c:pt idx="60">
                  <c:v>37761</c:v>
                </c:pt>
                <c:pt idx="61">
                  <c:v>37802</c:v>
                </c:pt>
                <c:pt idx="62">
                  <c:v>37832</c:v>
                </c:pt>
                <c:pt idx="63">
                  <c:v>37860</c:v>
                </c:pt>
                <c:pt idx="64">
                  <c:v>37888</c:v>
                </c:pt>
                <c:pt idx="65">
                  <c:v>37924</c:v>
                </c:pt>
                <c:pt idx="66">
                  <c:v>37951</c:v>
                </c:pt>
                <c:pt idx="67">
                  <c:v>37978</c:v>
                </c:pt>
                <c:pt idx="68">
                  <c:v>38008</c:v>
                </c:pt>
                <c:pt idx="69">
                  <c:v>38047</c:v>
                </c:pt>
                <c:pt idx="70">
                  <c:v>38079</c:v>
                </c:pt>
                <c:pt idx="71">
                  <c:v>38105</c:v>
                </c:pt>
                <c:pt idx="72">
                  <c:v>38131</c:v>
                </c:pt>
                <c:pt idx="73">
                  <c:v>38162</c:v>
                </c:pt>
                <c:pt idx="74">
                  <c:v>38191</c:v>
                </c:pt>
                <c:pt idx="75">
                  <c:v>38226</c:v>
                </c:pt>
                <c:pt idx="76">
                  <c:v>38250</c:v>
                </c:pt>
                <c:pt idx="77">
                  <c:v>38292</c:v>
                </c:pt>
                <c:pt idx="78">
                  <c:v>38320</c:v>
                </c:pt>
                <c:pt idx="79">
                  <c:v>38341</c:v>
                </c:pt>
                <c:pt idx="80">
                  <c:v>38377</c:v>
                </c:pt>
                <c:pt idx="81">
                  <c:v>38413</c:v>
                </c:pt>
                <c:pt idx="82">
                  <c:v>38440</c:v>
                </c:pt>
                <c:pt idx="83">
                  <c:v>38467</c:v>
                </c:pt>
                <c:pt idx="84">
                  <c:v>38496</c:v>
                </c:pt>
                <c:pt idx="85">
                  <c:v>38526</c:v>
                </c:pt>
                <c:pt idx="86">
                  <c:v>38558</c:v>
                </c:pt>
                <c:pt idx="87">
                  <c:v>38586</c:v>
                </c:pt>
                <c:pt idx="88">
                  <c:v>38618</c:v>
                </c:pt>
                <c:pt idx="89">
                  <c:v>38649</c:v>
                </c:pt>
                <c:pt idx="90">
                  <c:v>38677</c:v>
                </c:pt>
                <c:pt idx="91">
                  <c:v>38707</c:v>
                </c:pt>
                <c:pt idx="92">
                  <c:v>38743</c:v>
                </c:pt>
                <c:pt idx="93">
                  <c:v>38776</c:v>
                </c:pt>
                <c:pt idx="94">
                  <c:v>38803</c:v>
                </c:pt>
                <c:pt idx="95">
                  <c:v>38835</c:v>
                </c:pt>
                <c:pt idx="96">
                  <c:v>38856</c:v>
                </c:pt>
                <c:pt idx="97">
                  <c:v>38895</c:v>
                </c:pt>
                <c:pt idx="98">
                  <c:v>38925</c:v>
                </c:pt>
                <c:pt idx="99">
                  <c:v>38958</c:v>
                </c:pt>
                <c:pt idx="100">
                  <c:v>38986</c:v>
                </c:pt>
                <c:pt idx="101">
                  <c:v>39014</c:v>
                </c:pt>
                <c:pt idx="102">
                  <c:v>39050</c:v>
                </c:pt>
                <c:pt idx="103">
                  <c:v>39077</c:v>
                </c:pt>
                <c:pt idx="104">
                  <c:v>39114</c:v>
                </c:pt>
                <c:pt idx="105">
                  <c:v>39136</c:v>
                </c:pt>
                <c:pt idx="106">
                  <c:v>39167</c:v>
                </c:pt>
                <c:pt idx="107">
                  <c:v>39198</c:v>
                </c:pt>
                <c:pt idx="108">
                  <c:v>39220</c:v>
                </c:pt>
                <c:pt idx="109">
                  <c:v>39258</c:v>
                </c:pt>
                <c:pt idx="110">
                  <c:v>39317</c:v>
                </c:pt>
                <c:pt idx="111">
                  <c:v>39356</c:v>
                </c:pt>
                <c:pt idx="112">
                  <c:v>39373</c:v>
                </c:pt>
                <c:pt idx="113">
                  <c:v>39413</c:v>
                </c:pt>
                <c:pt idx="114">
                  <c:v>39443</c:v>
                </c:pt>
                <c:pt idx="115">
                  <c:v>39472</c:v>
                </c:pt>
                <c:pt idx="116">
                  <c:v>39507</c:v>
                </c:pt>
                <c:pt idx="117">
                  <c:v>39536</c:v>
                </c:pt>
                <c:pt idx="118">
                  <c:v>39563</c:v>
                </c:pt>
                <c:pt idx="119">
                  <c:v>39580</c:v>
                </c:pt>
                <c:pt idx="120">
                  <c:v>39674</c:v>
                </c:pt>
                <c:pt idx="121">
                  <c:v>39725</c:v>
                </c:pt>
                <c:pt idx="122">
                  <c:v>39767</c:v>
                </c:pt>
                <c:pt idx="123">
                  <c:v>39795</c:v>
                </c:pt>
                <c:pt idx="124">
                  <c:v>39832</c:v>
                </c:pt>
                <c:pt idx="125">
                  <c:v>39866</c:v>
                </c:pt>
                <c:pt idx="126">
                  <c:v>39898</c:v>
                </c:pt>
                <c:pt idx="127">
                  <c:v>39928</c:v>
                </c:pt>
                <c:pt idx="128">
                  <c:v>39966</c:v>
                </c:pt>
                <c:pt idx="129">
                  <c:v>40004</c:v>
                </c:pt>
                <c:pt idx="130">
                  <c:v>40045</c:v>
                </c:pt>
                <c:pt idx="131">
                  <c:v>40074</c:v>
                </c:pt>
                <c:pt idx="132">
                  <c:v>40102</c:v>
                </c:pt>
                <c:pt idx="133">
                  <c:v>40128</c:v>
                </c:pt>
                <c:pt idx="134">
                  <c:v>40162</c:v>
                </c:pt>
                <c:pt idx="135">
                  <c:v>40191</c:v>
                </c:pt>
                <c:pt idx="136">
                  <c:v>40222</c:v>
                </c:pt>
                <c:pt idx="137">
                  <c:v>40247</c:v>
                </c:pt>
                <c:pt idx="138">
                  <c:v>40275</c:v>
                </c:pt>
                <c:pt idx="139">
                  <c:v>40302</c:v>
                </c:pt>
              </c:numCache>
            </c:numRef>
          </c:cat>
          <c:val>
            <c:numRef>
              <c:f>'"900" wells'' water levels'!$L$3490:$L$3630</c:f>
              <c:numCache>
                <c:formatCode>General</c:formatCode>
                <c:ptCount val="141"/>
                <c:pt idx="0">
                  <c:v>423.63499999999999</c:v>
                </c:pt>
                <c:pt idx="1">
                  <c:v>423.82499999999999</c:v>
                </c:pt>
                <c:pt idx="2">
                  <c:v>423.71</c:v>
                </c:pt>
                <c:pt idx="3">
                  <c:v>423.87900000000002</c:v>
                </c:pt>
                <c:pt idx="4">
                  <c:v>423.82599999999996</c:v>
                </c:pt>
                <c:pt idx="5">
                  <c:v>423.81</c:v>
                </c:pt>
                <c:pt idx="6">
                  <c:v>422.863</c:v>
                </c:pt>
                <c:pt idx="7">
                  <c:v>423.93099999999998</c:v>
                </c:pt>
                <c:pt idx="8">
                  <c:v>423.93299999999999</c:v>
                </c:pt>
                <c:pt idx="9">
                  <c:v>423.935</c:v>
                </c:pt>
                <c:pt idx="10">
                  <c:v>424.00799999999998</c:v>
                </c:pt>
                <c:pt idx="11">
                  <c:v>424.21899999999999</c:v>
                </c:pt>
                <c:pt idx="12">
                  <c:v>424.35199999999998</c:v>
                </c:pt>
                <c:pt idx="13">
                  <c:v>424.435</c:v>
                </c:pt>
                <c:pt idx="14">
                  <c:v>424.40899999999999</c:v>
                </c:pt>
                <c:pt idx="15">
                  <c:v>424.40199999999999</c:v>
                </c:pt>
                <c:pt idx="16">
                  <c:v>424.30899999999997</c:v>
                </c:pt>
                <c:pt idx="17">
                  <c:v>424.22899999999998</c:v>
                </c:pt>
                <c:pt idx="18">
                  <c:v>424.15699999999998</c:v>
                </c:pt>
                <c:pt idx="19">
                  <c:v>424.22784516915573</c:v>
                </c:pt>
                <c:pt idx="20">
                  <c:v>424.0693569033831</c:v>
                </c:pt>
                <c:pt idx="21">
                  <c:v>424.02973483693995</c:v>
                </c:pt>
                <c:pt idx="22">
                  <c:v>424.07240475464795</c:v>
                </c:pt>
                <c:pt idx="23">
                  <c:v>424.0266869856751</c:v>
                </c:pt>
                <c:pt idx="24">
                  <c:v>424.08764401097227</c:v>
                </c:pt>
                <c:pt idx="25">
                  <c:v>424.15469673879915</c:v>
                </c:pt>
                <c:pt idx="26">
                  <c:v>424.03999999999996</c:v>
                </c:pt>
                <c:pt idx="27">
                  <c:v>424.03300000000002</c:v>
                </c:pt>
                <c:pt idx="28">
                  <c:v>424.05599999999998</c:v>
                </c:pt>
                <c:pt idx="29">
                  <c:v>424.05399999999997</c:v>
                </c:pt>
                <c:pt idx="30">
                  <c:v>424.20600000000002</c:v>
                </c:pt>
                <c:pt idx="31">
                  <c:v>424.15800000000002</c:v>
                </c:pt>
                <c:pt idx="32">
                  <c:v>424.11500000000001</c:v>
                </c:pt>
                <c:pt idx="33">
                  <c:v>424.072</c:v>
                </c:pt>
                <c:pt idx="34">
                  <c:v>424.04199999999997</c:v>
                </c:pt>
                <c:pt idx="35">
                  <c:v>424.22199999999998</c:v>
                </c:pt>
                <c:pt idx="36">
                  <c:v>424.51099999999997</c:v>
                </c:pt>
                <c:pt idx="37">
                  <c:v>424.53899999999999</c:v>
                </c:pt>
                <c:pt idx="38">
                  <c:v>424.39799999999997</c:v>
                </c:pt>
                <c:pt idx="39">
                  <c:v>424.31</c:v>
                </c:pt>
                <c:pt idx="40">
                  <c:v>424.24299999999999</c:v>
                </c:pt>
                <c:pt idx="41">
                  <c:v>424.20299999999997</c:v>
                </c:pt>
                <c:pt idx="42">
                  <c:v>424.161</c:v>
                </c:pt>
                <c:pt idx="43">
                  <c:v>424.13</c:v>
                </c:pt>
                <c:pt idx="44">
                  <c:v>424.07799999999997</c:v>
                </c:pt>
                <c:pt idx="45">
                  <c:v>424.03300000000002</c:v>
                </c:pt>
                <c:pt idx="46">
                  <c:v>424.01400000000001</c:v>
                </c:pt>
                <c:pt idx="47">
                  <c:v>424.05399999999997</c:v>
                </c:pt>
                <c:pt idx="48">
                  <c:v>424.08100000000002</c:v>
                </c:pt>
                <c:pt idx="49">
                  <c:v>424.22800000000001</c:v>
                </c:pt>
                <c:pt idx="50">
                  <c:v>424.32499999999999</c:v>
                </c:pt>
                <c:pt idx="51">
                  <c:v>424.13</c:v>
                </c:pt>
                <c:pt idx="52">
                  <c:v>424.09351199999998</c:v>
                </c:pt>
                <c:pt idx="53">
                  <c:v>424.08132000000001</c:v>
                </c:pt>
                <c:pt idx="54">
                  <c:v>424.05388799999997</c:v>
                </c:pt>
                <c:pt idx="55">
                  <c:v>424.026456</c:v>
                </c:pt>
                <c:pt idx="56">
                  <c:v>423.98073599999998</c:v>
                </c:pt>
                <c:pt idx="57">
                  <c:v>423.94720799999999</c:v>
                </c:pt>
                <c:pt idx="58">
                  <c:v>423.93501600000002</c:v>
                </c:pt>
                <c:pt idx="59">
                  <c:v>423.94111199999998</c:v>
                </c:pt>
                <c:pt idx="60">
                  <c:v>423.953304</c:v>
                </c:pt>
                <c:pt idx="61">
                  <c:v>423.98073599999998</c:v>
                </c:pt>
                <c:pt idx="62">
                  <c:v>423.97463999999997</c:v>
                </c:pt>
                <c:pt idx="63">
                  <c:v>423.91977600000001</c:v>
                </c:pt>
                <c:pt idx="64">
                  <c:v>423.89234399999998</c:v>
                </c:pt>
                <c:pt idx="65">
                  <c:v>423.889296</c:v>
                </c:pt>
                <c:pt idx="66">
                  <c:v>423.89234399999998</c:v>
                </c:pt>
                <c:pt idx="67">
                  <c:v>423.89234399999998</c:v>
                </c:pt>
                <c:pt idx="68">
                  <c:v>423.86795999999998</c:v>
                </c:pt>
                <c:pt idx="69">
                  <c:v>423.84662399999996</c:v>
                </c:pt>
                <c:pt idx="70">
                  <c:v>423.87100800000002</c:v>
                </c:pt>
                <c:pt idx="71">
                  <c:v>423.85576800000001</c:v>
                </c:pt>
                <c:pt idx="72">
                  <c:v>423.85576800000001</c:v>
                </c:pt>
                <c:pt idx="73">
                  <c:v>423.84357599999998</c:v>
                </c:pt>
                <c:pt idx="74">
                  <c:v>423.81004799999999</c:v>
                </c:pt>
                <c:pt idx="75">
                  <c:v>423.73994399999998</c:v>
                </c:pt>
                <c:pt idx="76">
                  <c:v>423.76432799999998</c:v>
                </c:pt>
                <c:pt idx="77">
                  <c:v>423.85881599999999</c:v>
                </c:pt>
                <c:pt idx="78">
                  <c:v>423.98378400000001</c:v>
                </c:pt>
                <c:pt idx="79">
                  <c:v>423.97159199999999</c:v>
                </c:pt>
                <c:pt idx="80">
                  <c:v>423.91368</c:v>
                </c:pt>
                <c:pt idx="81">
                  <c:v>423.87100800000002</c:v>
                </c:pt>
                <c:pt idx="82">
                  <c:v>423.92282399999999</c:v>
                </c:pt>
                <c:pt idx="83">
                  <c:v>423.91977600000001</c:v>
                </c:pt>
                <c:pt idx="84">
                  <c:v>423.94720799999999</c:v>
                </c:pt>
                <c:pt idx="85">
                  <c:v>424.18495200000001</c:v>
                </c:pt>
                <c:pt idx="86">
                  <c:v>424.15142399999996</c:v>
                </c:pt>
                <c:pt idx="87">
                  <c:v>424.05693600000001</c:v>
                </c:pt>
                <c:pt idx="88">
                  <c:v>423.98987999999997</c:v>
                </c:pt>
                <c:pt idx="89">
                  <c:v>423.95940000000002</c:v>
                </c:pt>
                <c:pt idx="90">
                  <c:v>423.94416000000001</c:v>
                </c:pt>
                <c:pt idx="91">
                  <c:v>423.92282399999999</c:v>
                </c:pt>
                <c:pt idx="92">
                  <c:v>423.89539200000002</c:v>
                </c:pt>
                <c:pt idx="93">
                  <c:v>423.85881599999999</c:v>
                </c:pt>
                <c:pt idx="94">
                  <c:v>423.849672</c:v>
                </c:pt>
                <c:pt idx="95">
                  <c:v>424.00816800000001</c:v>
                </c:pt>
                <c:pt idx="96">
                  <c:v>424.05083999999999</c:v>
                </c:pt>
                <c:pt idx="97">
                  <c:v>424.02340800000002</c:v>
                </c:pt>
                <c:pt idx="98">
                  <c:v>423.94111199999998</c:v>
                </c:pt>
                <c:pt idx="99">
                  <c:v>423.85881599999999</c:v>
                </c:pt>
                <c:pt idx="100">
                  <c:v>423.83138400000001</c:v>
                </c:pt>
                <c:pt idx="101">
                  <c:v>423.82833599999998</c:v>
                </c:pt>
                <c:pt idx="102">
                  <c:v>423.81004799999999</c:v>
                </c:pt>
                <c:pt idx="103">
                  <c:v>423.785664</c:v>
                </c:pt>
                <c:pt idx="104">
                  <c:v>423.75518399999999</c:v>
                </c:pt>
                <c:pt idx="105">
                  <c:v>423.73079999999999</c:v>
                </c:pt>
                <c:pt idx="106">
                  <c:v>423.77956799999998</c:v>
                </c:pt>
                <c:pt idx="107">
                  <c:v>423.81309599999997</c:v>
                </c:pt>
                <c:pt idx="108">
                  <c:v>423.86795999999998</c:v>
                </c:pt>
                <c:pt idx="109">
                  <c:v>423.91063199999996</c:v>
                </c:pt>
                <c:pt idx="110">
                  <c:v>423.81004799999999</c:v>
                </c:pt>
                <c:pt idx="111">
                  <c:v>423.79176000000001</c:v>
                </c:pt>
                <c:pt idx="112">
                  <c:v>423.825288</c:v>
                </c:pt>
                <c:pt idx="113">
                  <c:v>423.87710399999997</c:v>
                </c:pt>
                <c:pt idx="114">
                  <c:v>423.85881599999999</c:v>
                </c:pt>
                <c:pt idx="115">
                  <c:v>423.82223999999997</c:v>
                </c:pt>
                <c:pt idx="116">
                  <c:v>423.77956799999998</c:v>
                </c:pt>
                <c:pt idx="117">
                  <c:v>423.75518399999999</c:v>
                </c:pt>
                <c:pt idx="118">
                  <c:v>423.849672</c:v>
                </c:pt>
                <c:pt idx="119">
                  <c:v>423.92892000000001</c:v>
                </c:pt>
                <c:pt idx="120">
                  <c:v>424.017312</c:v>
                </c:pt>
                <c:pt idx="121">
                  <c:v>423.96244799999999</c:v>
                </c:pt>
                <c:pt idx="122">
                  <c:v>424.04779200000002</c:v>
                </c:pt>
                <c:pt idx="123">
                  <c:v>424.06912799999998</c:v>
                </c:pt>
                <c:pt idx="124">
                  <c:v>424.03559999999999</c:v>
                </c:pt>
                <c:pt idx="125">
                  <c:v>424.002072</c:v>
                </c:pt>
                <c:pt idx="126">
                  <c:v>424.09351199999998</c:v>
                </c:pt>
                <c:pt idx="127">
                  <c:v>424.14532800000001</c:v>
                </c:pt>
                <c:pt idx="128">
                  <c:v>424.26115199999998</c:v>
                </c:pt>
                <c:pt idx="129">
                  <c:v>424.21848</c:v>
                </c:pt>
                <c:pt idx="130">
                  <c:v>424.06303199999996</c:v>
                </c:pt>
                <c:pt idx="131">
                  <c:v>423.99292800000001</c:v>
                </c:pt>
                <c:pt idx="132">
                  <c:v>423.94416000000001</c:v>
                </c:pt>
                <c:pt idx="133">
                  <c:v>423.93196799999998</c:v>
                </c:pt>
                <c:pt idx="134">
                  <c:v>423.89234399999998</c:v>
                </c:pt>
                <c:pt idx="135">
                  <c:v>423.864912</c:v>
                </c:pt>
                <c:pt idx="136">
                  <c:v>423.83138400000001</c:v>
                </c:pt>
                <c:pt idx="137">
                  <c:v>423.81004799999999</c:v>
                </c:pt>
                <c:pt idx="138">
                  <c:v>423.78261600000002</c:v>
                </c:pt>
                <c:pt idx="139">
                  <c:v>423.874056</c:v>
                </c:pt>
                <c:pt idx="140">
                  <c:v>423.96549599999997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7280"/>
        <c:axId val="87247104"/>
      </c:lineChart>
      <c:dateAx>
        <c:axId val="87137280"/>
        <c:scaling>
          <c:orientation val="minMax"/>
          <c:max val="40455"/>
        </c:scaling>
        <c:delete val="0"/>
        <c:axPos val="b"/>
        <c:numFmt formatCode="mm/dd/yy" sourceLinked="0"/>
        <c:majorTickMark val="none"/>
        <c:minorTickMark val="none"/>
        <c:tickLblPos val="nextTo"/>
        <c:crossAx val="87247104"/>
        <c:crosses val="autoZero"/>
        <c:auto val="1"/>
        <c:lblOffset val="100"/>
        <c:baseTimeUnit val="days"/>
      </c:dateAx>
      <c:valAx>
        <c:axId val="87247104"/>
        <c:scaling>
          <c:orientation val="minMax"/>
          <c:max val="424.6"/>
          <c:min val="422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83050311482148E-2"/>
              <c:y val="0.33151970507503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7137280"/>
        <c:crosses val="autoZero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  <c:showDLblsOverMax val="0"/>
  </c:chart>
  <c:spPr>
    <a:ln w="25400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927</a:t>
            </a:r>
            <a:r>
              <a:rPr lang="en-US" baseline="0"/>
              <a:t> Water Elevation</a:t>
            </a:r>
            <a:endParaRPr lang="en-US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9320866141732"/>
          <c:y val="0.14873756102970978"/>
          <c:w val="0.80223179133858269"/>
          <c:h val="0.5806099268063025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'"900" wells'' water levels'!$B$2758:$B$3021</c:f>
              <c:numCache>
                <c:formatCode>mm/dd/yy</c:formatCode>
                <c:ptCount val="264"/>
                <c:pt idx="0">
                  <c:v>30461</c:v>
                </c:pt>
                <c:pt idx="1">
                  <c:v>30468</c:v>
                </c:pt>
                <c:pt idx="2">
                  <c:v>30473</c:v>
                </c:pt>
                <c:pt idx="3">
                  <c:v>30483</c:v>
                </c:pt>
                <c:pt idx="4">
                  <c:v>30488</c:v>
                </c:pt>
                <c:pt idx="5">
                  <c:v>30509</c:v>
                </c:pt>
                <c:pt idx="6">
                  <c:v>30519</c:v>
                </c:pt>
                <c:pt idx="7">
                  <c:v>30566</c:v>
                </c:pt>
                <c:pt idx="8">
                  <c:v>30739</c:v>
                </c:pt>
                <c:pt idx="9">
                  <c:v>30778</c:v>
                </c:pt>
                <c:pt idx="10">
                  <c:v>30785</c:v>
                </c:pt>
                <c:pt idx="11">
                  <c:v>30799</c:v>
                </c:pt>
                <c:pt idx="12">
                  <c:v>30806</c:v>
                </c:pt>
                <c:pt idx="13">
                  <c:v>30830</c:v>
                </c:pt>
                <c:pt idx="14">
                  <c:v>30839</c:v>
                </c:pt>
                <c:pt idx="15">
                  <c:v>30848</c:v>
                </c:pt>
                <c:pt idx="16">
                  <c:v>30854</c:v>
                </c:pt>
                <c:pt idx="17">
                  <c:v>30861</c:v>
                </c:pt>
                <c:pt idx="18">
                  <c:v>30869</c:v>
                </c:pt>
                <c:pt idx="19">
                  <c:v>30881</c:v>
                </c:pt>
                <c:pt idx="20">
                  <c:v>30888</c:v>
                </c:pt>
                <c:pt idx="21">
                  <c:v>30897</c:v>
                </c:pt>
                <c:pt idx="22">
                  <c:v>30904</c:v>
                </c:pt>
                <c:pt idx="23">
                  <c:v>30911</c:v>
                </c:pt>
                <c:pt idx="24">
                  <c:v>30917</c:v>
                </c:pt>
                <c:pt idx="25">
                  <c:v>30925</c:v>
                </c:pt>
                <c:pt idx="26">
                  <c:v>30934</c:v>
                </c:pt>
                <c:pt idx="27">
                  <c:v>30945</c:v>
                </c:pt>
                <c:pt idx="28">
                  <c:v>30986</c:v>
                </c:pt>
                <c:pt idx="29">
                  <c:v>30993</c:v>
                </c:pt>
                <c:pt idx="30">
                  <c:v>31002</c:v>
                </c:pt>
                <c:pt idx="31">
                  <c:v>31007</c:v>
                </c:pt>
                <c:pt idx="32">
                  <c:v>31016</c:v>
                </c:pt>
                <c:pt idx="33">
                  <c:v>31021</c:v>
                </c:pt>
                <c:pt idx="34">
                  <c:v>31029</c:v>
                </c:pt>
                <c:pt idx="35">
                  <c:v>31039</c:v>
                </c:pt>
                <c:pt idx="36">
                  <c:v>31046</c:v>
                </c:pt>
                <c:pt idx="37">
                  <c:v>31053</c:v>
                </c:pt>
                <c:pt idx="38">
                  <c:v>31060</c:v>
                </c:pt>
                <c:pt idx="39">
                  <c:v>31076</c:v>
                </c:pt>
                <c:pt idx="40">
                  <c:v>31081</c:v>
                </c:pt>
                <c:pt idx="41">
                  <c:v>31088</c:v>
                </c:pt>
                <c:pt idx="42">
                  <c:v>31095</c:v>
                </c:pt>
                <c:pt idx="43">
                  <c:v>31102</c:v>
                </c:pt>
                <c:pt idx="44">
                  <c:v>31109</c:v>
                </c:pt>
                <c:pt idx="45">
                  <c:v>31116</c:v>
                </c:pt>
                <c:pt idx="46">
                  <c:v>31123</c:v>
                </c:pt>
                <c:pt idx="47">
                  <c:v>31130</c:v>
                </c:pt>
                <c:pt idx="48">
                  <c:v>31137</c:v>
                </c:pt>
                <c:pt idx="49">
                  <c:v>31144</c:v>
                </c:pt>
                <c:pt idx="50">
                  <c:v>31151</c:v>
                </c:pt>
                <c:pt idx="51">
                  <c:v>31158</c:v>
                </c:pt>
                <c:pt idx="52">
                  <c:v>31165</c:v>
                </c:pt>
                <c:pt idx="53">
                  <c:v>31172</c:v>
                </c:pt>
                <c:pt idx="54">
                  <c:v>31179</c:v>
                </c:pt>
                <c:pt idx="55">
                  <c:v>31186</c:v>
                </c:pt>
                <c:pt idx="56">
                  <c:v>31193</c:v>
                </c:pt>
                <c:pt idx="57">
                  <c:v>31200</c:v>
                </c:pt>
                <c:pt idx="58">
                  <c:v>31207</c:v>
                </c:pt>
                <c:pt idx="59">
                  <c:v>31214</c:v>
                </c:pt>
                <c:pt idx="60">
                  <c:v>31221</c:v>
                </c:pt>
                <c:pt idx="61">
                  <c:v>31235</c:v>
                </c:pt>
                <c:pt idx="62">
                  <c:v>31242</c:v>
                </c:pt>
                <c:pt idx="63">
                  <c:v>31249</c:v>
                </c:pt>
                <c:pt idx="64">
                  <c:v>31256</c:v>
                </c:pt>
                <c:pt idx="65">
                  <c:v>31263</c:v>
                </c:pt>
                <c:pt idx="66">
                  <c:v>31270</c:v>
                </c:pt>
                <c:pt idx="67">
                  <c:v>31272</c:v>
                </c:pt>
                <c:pt idx="68">
                  <c:v>31277</c:v>
                </c:pt>
                <c:pt idx="69">
                  <c:v>31284</c:v>
                </c:pt>
                <c:pt idx="70">
                  <c:v>31291</c:v>
                </c:pt>
                <c:pt idx="71">
                  <c:v>31298</c:v>
                </c:pt>
                <c:pt idx="72">
                  <c:v>31305</c:v>
                </c:pt>
                <c:pt idx="73">
                  <c:v>31312</c:v>
                </c:pt>
                <c:pt idx="74">
                  <c:v>31317</c:v>
                </c:pt>
                <c:pt idx="75">
                  <c:v>31326</c:v>
                </c:pt>
                <c:pt idx="76">
                  <c:v>31333</c:v>
                </c:pt>
                <c:pt idx="77">
                  <c:v>31340</c:v>
                </c:pt>
                <c:pt idx="78">
                  <c:v>31347</c:v>
                </c:pt>
                <c:pt idx="79">
                  <c:v>31437</c:v>
                </c:pt>
                <c:pt idx="80">
                  <c:v>31445</c:v>
                </c:pt>
                <c:pt idx="81">
                  <c:v>31451</c:v>
                </c:pt>
                <c:pt idx="82">
                  <c:v>31458</c:v>
                </c:pt>
                <c:pt idx="83">
                  <c:v>31465</c:v>
                </c:pt>
                <c:pt idx="84">
                  <c:v>31473</c:v>
                </c:pt>
                <c:pt idx="85">
                  <c:v>31480</c:v>
                </c:pt>
                <c:pt idx="86">
                  <c:v>31482</c:v>
                </c:pt>
                <c:pt idx="87">
                  <c:v>31487</c:v>
                </c:pt>
                <c:pt idx="88">
                  <c:v>31493</c:v>
                </c:pt>
                <c:pt idx="89">
                  <c:v>31500</c:v>
                </c:pt>
                <c:pt idx="90">
                  <c:v>31507</c:v>
                </c:pt>
                <c:pt idx="91">
                  <c:v>31515</c:v>
                </c:pt>
                <c:pt idx="92">
                  <c:v>31522</c:v>
                </c:pt>
                <c:pt idx="93">
                  <c:v>31529</c:v>
                </c:pt>
                <c:pt idx="94">
                  <c:v>31537</c:v>
                </c:pt>
                <c:pt idx="95">
                  <c:v>31543</c:v>
                </c:pt>
                <c:pt idx="96">
                  <c:v>31551</c:v>
                </c:pt>
                <c:pt idx="97">
                  <c:v>31578</c:v>
                </c:pt>
                <c:pt idx="98">
                  <c:v>31592</c:v>
                </c:pt>
                <c:pt idx="99">
                  <c:v>31602</c:v>
                </c:pt>
                <c:pt idx="100">
                  <c:v>31606</c:v>
                </c:pt>
                <c:pt idx="101">
                  <c:v>31614</c:v>
                </c:pt>
                <c:pt idx="102">
                  <c:v>31719</c:v>
                </c:pt>
                <c:pt idx="103">
                  <c:v>31760</c:v>
                </c:pt>
                <c:pt idx="104">
                  <c:v>31774</c:v>
                </c:pt>
                <c:pt idx="105">
                  <c:v>31780</c:v>
                </c:pt>
                <c:pt idx="106">
                  <c:v>31788</c:v>
                </c:pt>
                <c:pt idx="107">
                  <c:v>33308</c:v>
                </c:pt>
                <c:pt idx="108">
                  <c:v>33771</c:v>
                </c:pt>
                <c:pt idx="109">
                  <c:v>34010</c:v>
                </c:pt>
                <c:pt idx="110">
                  <c:v>34033</c:v>
                </c:pt>
                <c:pt idx="111">
                  <c:v>34075</c:v>
                </c:pt>
                <c:pt idx="112">
                  <c:v>34100</c:v>
                </c:pt>
                <c:pt idx="113">
                  <c:v>35323</c:v>
                </c:pt>
                <c:pt idx="114">
                  <c:v>35359</c:v>
                </c:pt>
                <c:pt idx="115">
                  <c:v>35551</c:v>
                </c:pt>
                <c:pt idx="116">
                  <c:v>35586</c:v>
                </c:pt>
                <c:pt idx="117">
                  <c:v>35625</c:v>
                </c:pt>
                <c:pt idx="118">
                  <c:v>35651</c:v>
                </c:pt>
                <c:pt idx="119">
                  <c:v>35693</c:v>
                </c:pt>
                <c:pt idx="120">
                  <c:v>35731</c:v>
                </c:pt>
                <c:pt idx="121">
                  <c:v>35754</c:v>
                </c:pt>
                <c:pt idx="122">
                  <c:v>35776</c:v>
                </c:pt>
                <c:pt idx="123">
                  <c:v>35817</c:v>
                </c:pt>
                <c:pt idx="124">
                  <c:v>35845</c:v>
                </c:pt>
                <c:pt idx="125">
                  <c:v>35871</c:v>
                </c:pt>
                <c:pt idx="126">
                  <c:v>35900</c:v>
                </c:pt>
                <c:pt idx="127">
                  <c:v>35956</c:v>
                </c:pt>
                <c:pt idx="128">
                  <c:v>36001</c:v>
                </c:pt>
                <c:pt idx="129">
                  <c:v>36060</c:v>
                </c:pt>
                <c:pt idx="130">
                  <c:v>36082</c:v>
                </c:pt>
                <c:pt idx="131">
                  <c:v>36160</c:v>
                </c:pt>
                <c:pt idx="132">
                  <c:v>36185</c:v>
                </c:pt>
                <c:pt idx="133">
                  <c:v>36216</c:v>
                </c:pt>
                <c:pt idx="134">
                  <c:v>36235</c:v>
                </c:pt>
                <c:pt idx="135">
                  <c:v>36277</c:v>
                </c:pt>
                <c:pt idx="136">
                  <c:v>36299</c:v>
                </c:pt>
                <c:pt idx="137">
                  <c:v>36328</c:v>
                </c:pt>
                <c:pt idx="138">
                  <c:v>36371</c:v>
                </c:pt>
                <c:pt idx="139">
                  <c:v>36399</c:v>
                </c:pt>
                <c:pt idx="140">
                  <c:v>36427</c:v>
                </c:pt>
                <c:pt idx="141">
                  <c:v>36458</c:v>
                </c:pt>
                <c:pt idx="142">
                  <c:v>36486</c:v>
                </c:pt>
                <c:pt idx="143">
                  <c:v>36521</c:v>
                </c:pt>
                <c:pt idx="144">
                  <c:v>36553</c:v>
                </c:pt>
                <c:pt idx="145">
                  <c:v>36587</c:v>
                </c:pt>
                <c:pt idx="146">
                  <c:v>36612</c:v>
                </c:pt>
                <c:pt idx="147">
                  <c:v>36640</c:v>
                </c:pt>
                <c:pt idx="148">
                  <c:v>36669</c:v>
                </c:pt>
                <c:pt idx="149">
                  <c:v>36706</c:v>
                </c:pt>
                <c:pt idx="150">
                  <c:v>36732</c:v>
                </c:pt>
                <c:pt idx="151">
                  <c:v>36760</c:v>
                </c:pt>
                <c:pt idx="152">
                  <c:v>36787</c:v>
                </c:pt>
                <c:pt idx="153">
                  <c:v>36822</c:v>
                </c:pt>
                <c:pt idx="154">
                  <c:v>36859</c:v>
                </c:pt>
                <c:pt idx="155">
                  <c:v>36888</c:v>
                </c:pt>
                <c:pt idx="156">
                  <c:v>36914</c:v>
                </c:pt>
                <c:pt idx="157">
                  <c:v>36941</c:v>
                </c:pt>
                <c:pt idx="158">
                  <c:v>36964</c:v>
                </c:pt>
                <c:pt idx="159">
                  <c:v>37011</c:v>
                </c:pt>
                <c:pt idx="160">
                  <c:v>37041</c:v>
                </c:pt>
                <c:pt idx="161">
                  <c:v>37063</c:v>
                </c:pt>
                <c:pt idx="162">
                  <c:v>37102</c:v>
                </c:pt>
                <c:pt idx="163">
                  <c:v>37130</c:v>
                </c:pt>
                <c:pt idx="164">
                  <c:v>37159</c:v>
                </c:pt>
                <c:pt idx="165">
                  <c:v>37193</c:v>
                </c:pt>
                <c:pt idx="166">
                  <c:v>37223</c:v>
                </c:pt>
                <c:pt idx="167">
                  <c:v>37244</c:v>
                </c:pt>
                <c:pt idx="168">
                  <c:v>37281</c:v>
                </c:pt>
                <c:pt idx="169">
                  <c:v>37314</c:v>
                </c:pt>
                <c:pt idx="170">
                  <c:v>37337</c:v>
                </c:pt>
                <c:pt idx="171">
                  <c:v>37375</c:v>
                </c:pt>
                <c:pt idx="172">
                  <c:v>37398</c:v>
                </c:pt>
                <c:pt idx="173">
                  <c:v>37433</c:v>
                </c:pt>
                <c:pt idx="174">
                  <c:v>37469</c:v>
                </c:pt>
                <c:pt idx="175">
                  <c:v>37494</c:v>
                </c:pt>
                <c:pt idx="176">
                  <c:v>37524</c:v>
                </c:pt>
                <c:pt idx="177">
                  <c:v>37546</c:v>
                </c:pt>
                <c:pt idx="178">
                  <c:v>37581</c:v>
                </c:pt>
                <c:pt idx="179">
                  <c:v>37610</c:v>
                </c:pt>
                <c:pt idx="180">
                  <c:v>37651</c:v>
                </c:pt>
                <c:pt idx="181">
                  <c:v>37679</c:v>
                </c:pt>
                <c:pt idx="182">
                  <c:v>37706</c:v>
                </c:pt>
                <c:pt idx="183">
                  <c:v>37739</c:v>
                </c:pt>
                <c:pt idx="184">
                  <c:v>37761</c:v>
                </c:pt>
                <c:pt idx="185">
                  <c:v>37802</c:v>
                </c:pt>
                <c:pt idx="186">
                  <c:v>37832</c:v>
                </c:pt>
                <c:pt idx="187">
                  <c:v>37860</c:v>
                </c:pt>
                <c:pt idx="188">
                  <c:v>37888</c:v>
                </c:pt>
                <c:pt idx="189">
                  <c:v>37924</c:v>
                </c:pt>
                <c:pt idx="190">
                  <c:v>37951</c:v>
                </c:pt>
                <c:pt idx="191">
                  <c:v>37978</c:v>
                </c:pt>
                <c:pt idx="192">
                  <c:v>38008</c:v>
                </c:pt>
                <c:pt idx="193">
                  <c:v>38047</c:v>
                </c:pt>
                <c:pt idx="194">
                  <c:v>38079</c:v>
                </c:pt>
                <c:pt idx="195">
                  <c:v>38105</c:v>
                </c:pt>
                <c:pt idx="196">
                  <c:v>38131</c:v>
                </c:pt>
                <c:pt idx="197">
                  <c:v>38162</c:v>
                </c:pt>
                <c:pt idx="198">
                  <c:v>38191</c:v>
                </c:pt>
                <c:pt idx="199">
                  <c:v>38216</c:v>
                </c:pt>
                <c:pt idx="200">
                  <c:v>38250</c:v>
                </c:pt>
                <c:pt idx="201">
                  <c:v>38292</c:v>
                </c:pt>
                <c:pt idx="202">
                  <c:v>38320</c:v>
                </c:pt>
                <c:pt idx="203">
                  <c:v>38341</c:v>
                </c:pt>
                <c:pt idx="204">
                  <c:v>38377</c:v>
                </c:pt>
                <c:pt idx="205">
                  <c:v>38413</c:v>
                </c:pt>
                <c:pt idx="206">
                  <c:v>38440</c:v>
                </c:pt>
                <c:pt idx="207">
                  <c:v>38467</c:v>
                </c:pt>
                <c:pt idx="208">
                  <c:v>38496</c:v>
                </c:pt>
                <c:pt idx="209">
                  <c:v>38526</c:v>
                </c:pt>
                <c:pt idx="210">
                  <c:v>38558</c:v>
                </c:pt>
                <c:pt idx="211">
                  <c:v>38586</c:v>
                </c:pt>
                <c:pt idx="212">
                  <c:v>38618</c:v>
                </c:pt>
                <c:pt idx="213">
                  <c:v>38649</c:v>
                </c:pt>
                <c:pt idx="214">
                  <c:v>38677</c:v>
                </c:pt>
                <c:pt idx="215">
                  <c:v>38707</c:v>
                </c:pt>
                <c:pt idx="216">
                  <c:v>38743</c:v>
                </c:pt>
                <c:pt idx="217">
                  <c:v>38776</c:v>
                </c:pt>
                <c:pt idx="218">
                  <c:v>38803</c:v>
                </c:pt>
                <c:pt idx="219">
                  <c:v>38835</c:v>
                </c:pt>
                <c:pt idx="220">
                  <c:v>38856</c:v>
                </c:pt>
                <c:pt idx="221">
                  <c:v>38895</c:v>
                </c:pt>
                <c:pt idx="222">
                  <c:v>38925</c:v>
                </c:pt>
                <c:pt idx="223">
                  <c:v>38958</c:v>
                </c:pt>
                <c:pt idx="224">
                  <c:v>38986</c:v>
                </c:pt>
                <c:pt idx="225">
                  <c:v>39014</c:v>
                </c:pt>
                <c:pt idx="226">
                  <c:v>39050</c:v>
                </c:pt>
                <c:pt idx="227">
                  <c:v>39077</c:v>
                </c:pt>
                <c:pt idx="228">
                  <c:v>39114</c:v>
                </c:pt>
                <c:pt idx="229">
                  <c:v>39136</c:v>
                </c:pt>
                <c:pt idx="230">
                  <c:v>39167</c:v>
                </c:pt>
                <c:pt idx="231">
                  <c:v>39198</c:v>
                </c:pt>
                <c:pt idx="232">
                  <c:v>39220</c:v>
                </c:pt>
                <c:pt idx="233">
                  <c:v>39258</c:v>
                </c:pt>
                <c:pt idx="234">
                  <c:v>39317</c:v>
                </c:pt>
                <c:pt idx="235">
                  <c:v>39356</c:v>
                </c:pt>
                <c:pt idx="236">
                  <c:v>39373</c:v>
                </c:pt>
                <c:pt idx="237">
                  <c:v>39413</c:v>
                </c:pt>
                <c:pt idx="238">
                  <c:v>39443</c:v>
                </c:pt>
                <c:pt idx="239">
                  <c:v>39472</c:v>
                </c:pt>
                <c:pt idx="240">
                  <c:v>39507</c:v>
                </c:pt>
                <c:pt idx="241">
                  <c:v>39536</c:v>
                </c:pt>
                <c:pt idx="242">
                  <c:v>39563</c:v>
                </c:pt>
                <c:pt idx="243">
                  <c:v>39580</c:v>
                </c:pt>
                <c:pt idx="244">
                  <c:v>39674</c:v>
                </c:pt>
                <c:pt idx="245">
                  <c:v>39725</c:v>
                </c:pt>
                <c:pt idx="246">
                  <c:v>39767</c:v>
                </c:pt>
                <c:pt idx="247">
                  <c:v>39795</c:v>
                </c:pt>
                <c:pt idx="248">
                  <c:v>39833</c:v>
                </c:pt>
                <c:pt idx="249">
                  <c:v>39866</c:v>
                </c:pt>
                <c:pt idx="250">
                  <c:v>39898</c:v>
                </c:pt>
                <c:pt idx="251">
                  <c:v>39928</c:v>
                </c:pt>
                <c:pt idx="252">
                  <c:v>39966</c:v>
                </c:pt>
                <c:pt idx="253">
                  <c:v>40004</c:v>
                </c:pt>
                <c:pt idx="254">
                  <c:v>40045</c:v>
                </c:pt>
                <c:pt idx="255">
                  <c:v>40074</c:v>
                </c:pt>
                <c:pt idx="256">
                  <c:v>40102</c:v>
                </c:pt>
                <c:pt idx="257">
                  <c:v>40128</c:v>
                </c:pt>
                <c:pt idx="258">
                  <c:v>40162</c:v>
                </c:pt>
                <c:pt idx="259">
                  <c:v>40191</c:v>
                </c:pt>
                <c:pt idx="260">
                  <c:v>40221</c:v>
                </c:pt>
                <c:pt idx="261">
                  <c:v>40246</c:v>
                </c:pt>
                <c:pt idx="262">
                  <c:v>40274</c:v>
                </c:pt>
                <c:pt idx="263">
                  <c:v>40302</c:v>
                </c:pt>
              </c:numCache>
            </c:numRef>
          </c:cat>
          <c:val>
            <c:numRef>
              <c:f>'"900" wells'' water levels'!$L$2758:$L$3022</c:f>
              <c:numCache>
                <c:formatCode>General</c:formatCode>
                <c:ptCount val="265"/>
                <c:pt idx="0">
                  <c:v>423.34300000000002</c:v>
                </c:pt>
                <c:pt idx="1">
                  <c:v>423.34199999999998</c:v>
                </c:pt>
                <c:pt idx="2">
                  <c:v>423.34300000000002</c:v>
                </c:pt>
                <c:pt idx="3">
                  <c:v>423.34699999999998</c:v>
                </c:pt>
                <c:pt idx="4">
                  <c:v>423.36099999999999</c:v>
                </c:pt>
                <c:pt idx="5">
                  <c:v>423.42500000000001</c:v>
                </c:pt>
                <c:pt idx="6">
                  <c:v>423.41300000000001</c:v>
                </c:pt>
                <c:pt idx="7">
                  <c:v>423.37900000000002</c:v>
                </c:pt>
                <c:pt idx="8">
                  <c:v>423.27600000000001</c:v>
                </c:pt>
                <c:pt idx="9">
                  <c:v>423.30599999999998</c:v>
                </c:pt>
                <c:pt idx="10">
                  <c:v>423.315</c:v>
                </c:pt>
                <c:pt idx="11">
                  <c:v>423.32799999999997</c:v>
                </c:pt>
                <c:pt idx="12">
                  <c:v>423.35500000000002</c:v>
                </c:pt>
                <c:pt idx="13">
                  <c:v>423.35500000000002</c:v>
                </c:pt>
                <c:pt idx="14">
                  <c:v>423.358</c:v>
                </c:pt>
                <c:pt idx="15">
                  <c:v>423.44900000000001</c:v>
                </c:pt>
                <c:pt idx="16">
                  <c:v>423.51299999999998</c:v>
                </c:pt>
                <c:pt idx="17">
                  <c:v>423.52300000000002</c:v>
                </c:pt>
                <c:pt idx="18">
                  <c:v>423.49200000000002</c:v>
                </c:pt>
                <c:pt idx="19">
                  <c:v>423.37</c:v>
                </c:pt>
                <c:pt idx="20">
                  <c:v>423.41</c:v>
                </c:pt>
                <c:pt idx="21">
                  <c:v>423.00400000000002</c:v>
                </c:pt>
                <c:pt idx="22">
                  <c:v>423.32400000000001</c:v>
                </c:pt>
                <c:pt idx="23">
                  <c:v>423.303</c:v>
                </c:pt>
                <c:pt idx="24">
                  <c:v>423.291</c:v>
                </c:pt>
                <c:pt idx="25">
                  <c:v>423.34</c:v>
                </c:pt>
                <c:pt idx="26">
                  <c:v>423.32799999999997</c:v>
                </c:pt>
                <c:pt idx="27">
                  <c:v>423.315</c:v>
                </c:pt>
                <c:pt idx="28">
                  <c:v>423.42200000000003</c:v>
                </c:pt>
                <c:pt idx="29">
                  <c:v>423.42200000000003</c:v>
                </c:pt>
                <c:pt idx="30">
                  <c:v>423.41899999999998</c:v>
                </c:pt>
                <c:pt idx="31">
                  <c:v>423.41</c:v>
                </c:pt>
                <c:pt idx="32">
                  <c:v>423.40699999999998</c:v>
                </c:pt>
                <c:pt idx="33">
                  <c:v>423.38900000000001</c:v>
                </c:pt>
                <c:pt idx="34">
                  <c:v>423.39800000000002</c:v>
                </c:pt>
                <c:pt idx="35">
                  <c:v>423.36700000000002</c:v>
                </c:pt>
                <c:pt idx="36">
                  <c:v>423.346</c:v>
                </c:pt>
                <c:pt idx="37">
                  <c:v>423.34</c:v>
                </c:pt>
                <c:pt idx="38">
                  <c:v>423.32400000000001</c:v>
                </c:pt>
                <c:pt idx="39">
                  <c:v>423.303</c:v>
                </c:pt>
                <c:pt idx="40">
                  <c:v>423.30599999999998</c:v>
                </c:pt>
                <c:pt idx="41">
                  <c:v>423.303</c:v>
                </c:pt>
                <c:pt idx="42">
                  <c:v>423.27600000000001</c:v>
                </c:pt>
                <c:pt idx="43">
                  <c:v>423.26400000000001</c:v>
                </c:pt>
                <c:pt idx="44">
                  <c:v>423.25400000000002</c:v>
                </c:pt>
                <c:pt idx="45">
                  <c:v>423.24799999999999</c:v>
                </c:pt>
                <c:pt idx="46">
                  <c:v>423.24799999999999</c:v>
                </c:pt>
                <c:pt idx="47">
                  <c:v>423.27600000000001</c:v>
                </c:pt>
                <c:pt idx="48">
                  <c:v>423.28199999999998</c:v>
                </c:pt>
                <c:pt idx="49">
                  <c:v>423.3</c:v>
                </c:pt>
                <c:pt idx="50">
                  <c:v>423.30599999999998</c:v>
                </c:pt>
                <c:pt idx="51">
                  <c:v>423.33100000000002</c:v>
                </c:pt>
                <c:pt idx="52">
                  <c:v>423.358</c:v>
                </c:pt>
                <c:pt idx="53">
                  <c:v>423.40699999999998</c:v>
                </c:pt>
                <c:pt idx="54">
                  <c:v>423.39499999999998</c:v>
                </c:pt>
                <c:pt idx="55">
                  <c:v>423.428</c:v>
                </c:pt>
                <c:pt idx="56">
                  <c:v>423.46199999999999</c:v>
                </c:pt>
                <c:pt idx="57">
                  <c:v>423.46499999999997</c:v>
                </c:pt>
                <c:pt idx="58">
                  <c:v>423.48899999999998</c:v>
                </c:pt>
                <c:pt idx="59">
                  <c:v>423.49799999999999</c:v>
                </c:pt>
                <c:pt idx="60">
                  <c:v>423.49200000000002</c:v>
                </c:pt>
                <c:pt idx="61">
                  <c:v>423.48599999999999</c:v>
                </c:pt>
                <c:pt idx="62">
                  <c:v>423.49200000000002</c:v>
                </c:pt>
                <c:pt idx="63">
                  <c:v>423.50099999999998</c:v>
                </c:pt>
                <c:pt idx="64">
                  <c:v>423.495</c:v>
                </c:pt>
                <c:pt idx="65">
                  <c:v>423.48599999999999</c:v>
                </c:pt>
                <c:pt idx="66">
                  <c:v>423.48599999999999</c:v>
                </c:pt>
                <c:pt idx="67">
                  <c:v>423.49200000000002</c:v>
                </c:pt>
                <c:pt idx="68">
                  <c:v>423.48</c:v>
                </c:pt>
                <c:pt idx="69">
                  <c:v>423.47399999999999</c:v>
                </c:pt>
                <c:pt idx="70">
                  <c:v>423.47399999999999</c:v>
                </c:pt>
                <c:pt idx="71">
                  <c:v>423.46199999999999</c:v>
                </c:pt>
                <c:pt idx="72">
                  <c:v>423.46199999999999</c:v>
                </c:pt>
                <c:pt idx="73">
                  <c:v>423.46499999999997</c:v>
                </c:pt>
                <c:pt idx="74">
                  <c:v>423.459</c:v>
                </c:pt>
                <c:pt idx="75">
                  <c:v>423.459</c:v>
                </c:pt>
                <c:pt idx="76">
                  <c:v>423.44600000000003</c:v>
                </c:pt>
                <c:pt idx="77">
                  <c:v>423.43700000000001</c:v>
                </c:pt>
                <c:pt idx="78">
                  <c:v>423.43700000000001</c:v>
                </c:pt>
                <c:pt idx="79">
                  <c:v>423.40699999999998</c:v>
                </c:pt>
                <c:pt idx="80">
                  <c:v>423.392</c:v>
                </c:pt>
                <c:pt idx="81">
                  <c:v>423.38900000000001</c:v>
                </c:pt>
                <c:pt idx="82">
                  <c:v>423.37900000000002</c:v>
                </c:pt>
                <c:pt idx="83">
                  <c:v>423.37599999999998</c:v>
                </c:pt>
                <c:pt idx="84">
                  <c:v>423.37299999999999</c:v>
                </c:pt>
                <c:pt idx="85">
                  <c:v>423.37</c:v>
                </c:pt>
                <c:pt idx="86">
                  <c:v>423.37599999999998</c:v>
                </c:pt>
                <c:pt idx="87">
                  <c:v>423.358</c:v>
                </c:pt>
                <c:pt idx="88">
                  <c:v>423.36099999999999</c:v>
                </c:pt>
                <c:pt idx="89">
                  <c:v>423.428</c:v>
                </c:pt>
                <c:pt idx="90">
                  <c:v>423.43099999999998</c:v>
                </c:pt>
                <c:pt idx="91">
                  <c:v>423.44600000000003</c:v>
                </c:pt>
                <c:pt idx="92">
                  <c:v>423.46199999999999</c:v>
                </c:pt>
                <c:pt idx="93">
                  <c:v>423.471</c:v>
                </c:pt>
                <c:pt idx="94">
                  <c:v>423.50700000000001</c:v>
                </c:pt>
                <c:pt idx="95">
                  <c:v>423.529</c:v>
                </c:pt>
                <c:pt idx="96">
                  <c:v>423.54700000000003</c:v>
                </c:pt>
                <c:pt idx="97">
                  <c:v>423.48899999999998</c:v>
                </c:pt>
                <c:pt idx="98">
                  <c:v>423.495</c:v>
                </c:pt>
                <c:pt idx="99">
                  <c:v>423.47699999999998</c:v>
                </c:pt>
                <c:pt idx="100">
                  <c:v>423.46499999999997</c:v>
                </c:pt>
                <c:pt idx="101">
                  <c:v>423.459</c:v>
                </c:pt>
                <c:pt idx="102">
                  <c:v>423.61700000000002</c:v>
                </c:pt>
                <c:pt idx="103">
                  <c:v>423.61399999999998</c:v>
                </c:pt>
                <c:pt idx="104">
                  <c:v>423.34899999999999</c:v>
                </c:pt>
                <c:pt idx="105">
                  <c:v>423.36399999999998</c:v>
                </c:pt>
                <c:pt idx="106">
                  <c:v>423.33100000000002</c:v>
                </c:pt>
                <c:pt idx="107">
                  <c:v>423.11500000000001</c:v>
                </c:pt>
                <c:pt idx="108">
                  <c:v>423.28</c:v>
                </c:pt>
                <c:pt idx="109">
                  <c:v>423.32</c:v>
                </c:pt>
                <c:pt idx="110">
                  <c:v>423.3</c:v>
                </c:pt>
                <c:pt idx="111">
                  <c:v>423.37</c:v>
                </c:pt>
                <c:pt idx="112">
                  <c:v>423.41</c:v>
                </c:pt>
                <c:pt idx="113">
                  <c:v>423.61500000000001</c:v>
                </c:pt>
                <c:pt idx="114">
                  <c:v>423.61500000000001</c:v>
                </c:pt>
                <c:pt idx="115">
                  <c:v>423.61500000000001</c:v>
                </c:pt>
                <c:pt idx="116">
                  <c:v>423.61500000000001</c:v>
                </c:pt>
                <c:pt idx="117">
                  <c:v>423.61500000000001</c:v>
                </c:pt>
                <c:pt idx="118">
                  <c:v>423.61500000000001</c:v>
                </c:pt>
                <c:pt idx="119">
                  <c:v>423.61500000000001</c:v>
                </c:pt>
                <c:pt idx="120">
                  <c:v>423.61500000000001</c:v>
                </c:pt>
                <c:pt idx="121">
                  <c:v>423.61500000000001</c:v>
                </c:pt>
                <c:pt idx="122">
                  <c:v>423.61500000000001</c:v>
                </c:pt>
                <c:pt idx="123">
                  <c:v>423.61500000000001</c:v>
                </c:pt>
                <c:pt idx="124">
                  <c:v>423.61500000000001</c:v>
                </c:pt>
                <c:pt idx="125">
                  <c:v>423.61500000000001</c:v>
                </c:pt>
                <c:pt idx="126">
                  <c:v>423.61500000000001</c:v>
                </c:pt>
                <c:pt idx="127">
                  <c:v>423.61500000000001</c:v>
                </c:pt>
                <c:pt idx="128">
                  <c:v>423.61500000000001</c:v>
                </c:pt>
                <c:pt idx="129">
                  <c:v>423.61500000000001</c:v>
                </c:pt>
                <c:pt idx="130">
                  <c:v>423.61500000000001</c:v>
                </c:pt>
                <c:pt idx="131">
                  <c:v>423.61500000000001</c:v>
                </c:pt>
                <c:pt idx="132">
                  <c:v>423.61500000000001</c:v>
                </c:pt>
                <c:pt idx="133">
                  <c:v>423.61500000000001</c:v>
                </c:pt>
                <c:pt idx="134">
                  <c:v>423.61500000000001</c:v>
                </c:pt>
                <c:pt idx="135">
                  <c:v>423.61500000000001</c:v>
                </c:pt>
                <c:pt idx="136">
                  <c:v>423.61500000000001</c:v>
                </c:pt>
                <c:pt idx="137">
                  <c:v>423.73700000000002</c:v>
                </c:pt>
                <c:pt idx="138">
                  <c:v>423.72800000000001</c:v>
                </c:pt>
                <c:pt idx="139">
                  <c:v>423.72500000000002</c:v>
                </c:pt>
                <c:pt idx="140">
                  <c:v>423.714</c:v>
                </c:pt>
                <c:pt idx="141">
                  <c:v>423.67700000000002</c:v>
                </c:pt>
                <c:pt idx="142">
                  <c:v>423.613</c:v>
                </c:pt>
                <c:pt idx="143">
                  <c:v>423.64500000000004</c:v>
                </c:pt>
                <c:pt idx="144" formatCode="0.000">
                  <c:v>423.6350076196282</c:v>
                </c:pt>
                <c:pt idx="145" formatCode="0.000">
                  <c:v>423.5039500152393</c:v>
                </c:pt>
                <c:pt idx="146" formatCode="0.000">
                  <c:v>423.50090216397444</c:v>
                </c:pt>
                <c:pt idx="147" formatCode="0.000">
                  <c:v>423.53138067662303</c:v>
                </c:pt>
                <c:pt idx="148" formatCode="0.000">
                  <c:v>423.51918927156356</c:v>
                </c:pt>
                <c:pt idx="149" formatCode="0.000">
                  <c:v>423.51614142029871</c:v>
                </c:pt>
                <c:pt idx="150" formatCode="0.000">
                  <c:v>423.44604084120698</c:v>
                </c:pt>
                <c:pt idx="151" formatCode="0.000">
                  <c:v>423.72800000000001</c:v>
                </c:pt>
                <c:pt idx="152" formatCode="0.000">
                  <c:v>423.43600000000004</c:v>
                </c:pt>
                <c:pt idx="153" formatCode="0.000">
                  <c:v>423.50400000000002</c:v>
                </c:pt>
                <c:pt idx="154" formatCode="0.000">
                  <c:v>423.58300000000003</c:v>
                </c:pt>
                <c:pt idx="155" formatCode="0.000">
                  <c:v>423.57400000000001</c:v>
                </c:pt>
                <c:pt idx="156" formatCode="0.000">
                  <c:v>423.53400000000005</c:v>
                </c:pt>
                <c:pt idx="157" formatCode="0.000">
                  <c:v>423.50100000000003</c:v>
                </c:pt>
                <c:pt idx="158" formatCode="0.000">
                  <c:v>423.48200000000003</c:v>
                </c:pt>
                <c:pt idx="159" formatCode="0.000">
                  <c:v>423.60700000000003</c:v>
                </c:pt>
                <c:pt idx="160" formatCode="0.000">
                  <c:v>423.83600000000001</c:v>
                </c:pt>
                <c:pt idx="161" formatCode="0.000">
                  <c:v>423.83300000000003</c:v>
                </c:pt>
                <c:pt idx="162" formatCode="0.000">
                  <c:v>423.68600000000004</c:v>
                </c:pt>
                <c:pt idx="163" formatCode="0.000">
                  <c:v>423.63500000000005</c:v>
                </c:pt>
                <c:pt idx="164" formatCode="0.000">
                  <c:v>423.63200000000001</c:v>
                </c:pt>
                <c:pt idx="165" formatCode="0.000">
                  <c:v>423.57100000000003</c:v>
                </c:pt>
                <c:pt idx="166" formatCode="0.000">
                  <c:v>423.54600000000005</c:v>
                </c:pt>
                <c:pt idx="167" formatCode="0.000">
                  <c:v>423.53100000000001</c:v>
                </c:pt>
                <c:pt idx="168" formatCode="0.000">
                  <c:v>423.49700000000001</c:v>
                </c:pt>
                <c:pt idx="169" formatCode="0.000">
                  <c:v>423.44900000000001</c:v>
                </c:pt>
                <c:pt idx="170" formatCode="0.000">
                  <c:v>423.42700000000002</c:v>
                </c:pt>
                <c:pt idx="171" formatCode="0.000">
                  <c:v>423.47300000000001</c:v>
                </c:pt>
                <c:pt idx="172" formatCode="0.000">
                  <c:v>423.49700000000001</c:v>
                </c:pt>
                <c:pt idx="173" formatCode="0.000">
                  <c:v>423.58300000000003</c:v>
                </c:pt>
                <c:pt idx="174" formatCode="0.000">
                  <c:v>423.56200000000001</c:v>
                </c:pt>
                <c:pt idx="175" formatCode="0.000">
                  <c:v>423.51000000000005</c:v>
                </c:pt>
                <c:pt idx="176" formatCode="0.000">
                  <c:v>423.45173600000004</c:v>
                </c:pt>
                <c:pt idx="177" formatCode="0.000">
                  <c:v>423.45173600000004</c:v>
                </c:pt>
                <c:pt idx="178" formatCode="0.000">
                  <c:v>423.433448</c:v>
                </c:pt>
                <c:pt idx="179" formatCode="0.000">
                  <c:v>423.42125600000003</c:v>
                </c:pt>
                <c:pt idx="180" formatCode="0.000">
                  <c:v>423.39077600000002</c:v>
                </c:pt>
                <c:pt idx="181" formatCode="0.000">
                  <c:v>423.39687200000003</c:v>
                </c:pt>
                <c:pt idx="182" formatCode="0.000">
                  <c:v>423.393824</c:v>
                </c:pt>
                <c:pt idx="183" formatCode="0.000">
                  <c:v>423.38163200000002</c:v>
                </c:pt>
                <c:pt idx="184" formatCode="0.000">
                  <c:v>423.41820800000005</c:v>
                </c:pt>
                <c:pt idx="185" formatCode="0.000">
                  <c:v>423.45173600000004</c:v>
                </c:pt>
                <c:pt idx="186" formatCode="0.000">
                  <c:v>423.45173600000004</c:v>
                </c:pt>
                <c:pt idx="187" formatCode="0.000">
                  <c:v>423.36334400000004</c:v>
                </c:pt>
                <c:pt idx="188" formatCode="0.000">
                  <c:v>423.33896000000004</c:v>
                </c:pt>
                <c:pt idx="189" formatCode="0.000">
                  <c:v>423.36334400000004</c:v>
                </c:pt>
                <c:pt idx="190" formatCode="0.000">
                  <c:v>423.38163200000002</c:v>
                </c:pt>
                <c:pt idx="191" formatCode="0.000">
                  <c:v>423.43954400000001</c:v>
                </c:pt>
                <c:pt idx="192" formatCode="0.000">
                  <c:v>423.40601600000002</c:v>
                </c:pt>
                <c:pt idx="193" formatCode="0.000">
                  <c:v>423.41516000000001</c:v>
                </c:pt>
                <c:pt idx="194" formatCode="0.000">
                  <c:v>423.409064</c:v>
                </c:pt>
                <c:pt idx="195" formatCode="0.000">
                  <c:v>423.37858400000005</c:v>
                </c:pt>
                <c:pt idx="202" formatCode="0.000">
                  <c:v>423.46697600000005</c:v>
                </c:pt>
                <c:pt idx="203" formatCode="0.000">
                  <c:v>423.45478400000002</c:v>
                </c:pt>
                <c:pt idx="207" formatCode="0.000">
                  <c:v>423.448688</c:v>
                </c:pt>
                <c:pt idx="213" formatCode="0.000">
                  <c:v>423.448688</c:v>
                </c:pt>
                <c:pt idx="219" formatCode="0.000">
                  <c:v>423.49136000000004</c:v>
                </c:pt>
                <c:pt idx="220" formatCode="0.000">
                  <c:v>423.497456</c:v>
                </c:pt>
                <c:pt idx="221" formatCode="0.000">
                  <c:v>423.47002400000002</c:v>
                </c:pt>
                <c:pt idx="251" formatCode="0.000">
                  <c:v>423.610232</c:v>
                </c:pt>
                <c:pt idx="252" formatCode="0.000">
                  <c:v>423.70472000000001</c:v>
                </c:pt>
                <c:pt idx="253" formatCode="0.000">
                  <c:v>423.69862400000005</c:v>
                </c:pt>
                <c:pt idx="263" formatCode="0.000">
                  <c:v>423.51574400000004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7792"/>
        <c:axId val="87249408"/>
      </c:lineChart>
      <c:dateAx>
        <c:axId val="87137792"/>
        <c:scaling>
          <c:orientation val="minMax"/>
          <c:max val="40455"/>
        </c:scaling>
        <c:delete val="0"/>
        <c:axPos val="b"/>
        <c:numFmt formatCode="mm/dd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49408"/>
        <c:crosses val="autoZero"/>
        <c:auto val="1"/>
        <c:lblOffset val="100"/>
        <c:baseTimeUnit val="days"/>
      </c:dateAx>
      <c:valAx>
        <c:axId val="87249408"/>
        <c:scaling>
          <c:orientation val="minMax"/>
          <c:max val="423.9"/>
          <c:min val="42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</a:t>
                </a:r>
                <a:r>
                  <a:rPr lang="en-US" baseline="0"/>
                  <a:t> Elevation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500108074725952E-2"/>
              <c:y val="0.27521238416626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137792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918 Oil Elevation</a:t>
            </a:r>
          </a:p>
        </c:rich>
      </c:tx>
      <c:layout>
        <c:manualLayout>
          <c:xMode val="edge"/>
          <c:yMode val="edge"/>
          <c:x val="0.39503382794282194"/>
          <c:y val="3.7735982484054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2314196976254"/>
          <c:y val="0.14779919602249172"/>
          <c:w val="0.82493023170628421"/>
          <c:h val="0.6643122600421028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'"900" wells'' water levels'!$B$1085:$B$1371</c:f>
              <c:numCache>
                <c:formatCode>mm/dd/yy</c:formatCode>
                <c:ptCount val="287"/>
                <c:pt idx="0">
                  <c:v>30461</c:v>
                </c:pt>
                <c:pt idx="1">
                  <c:v>30464</c:v>
                </c:pt>
                <c:pt idx="2">
                  <c:v>30467</c:v>
                </c:pt>
                <c:pt idx="3">
                  <c:v>30468</c:v>
                </c:pt>
                <c:pt idx="4">
                  <c:v>30470</c:v>
                </c:pt>
                <c:pt idx="5">
                  <c:v>30474</c:v>
                </c:pt>
                <c:pt idx="6">
                  <c:v>30477</c:v>
                </c:pt>
                <c:pt idx="7">
                  <c:v>30481</c:v>
                </c:pt>
                <c:pt idx="8">
                  <c:v>30484</c:v>
                </c:pt>
                <c:pt idx="9">
                  <c:v>30488</c:v>
                </c:pt>
                <c:pt idx="10">
                  <c:v>30490</c:v>
                </c:pt>
                <c:pt idx="11">
                  <c:v>30494</c:v>
                </c:pt>
                <c:pt idx="12">
                  <c:v>30499</c:v>
                </c:pt>
                <c:pt idx="13">
                  <c:v>30503</c:v>
                </c:pt>
                <c:pt idx="14">
                  <c:v>30508</c:v>
                </c:pt>
                <c:pt idx="15">
                  <c:v>30510</c:v>
                </c:pt>
                <c:pt idx="16">
                  <c:v>30516</c:v>
                </c:pt>
                <c:pt idx="17">
                  <c:v>30519</c:v>
                </c:pt>
                <c:pt idx="18">
                  <c:v>30523</c:v>
                </c:pt>
                <c:pt idx="19">
                  <c:v>30529</c:v>
                </c:pt>
                <c:pt idx="20">
                  <c:v>30536</c:v>
                </c:pt>
                <c:pt idx="21">
                  <c:v>30562</c:v>
                </c:pt>
                <c:pt idx="22">
                  <c:v>30595</c:v>
                </c:pt>
                <c:pt idx="23">
                  <c:v>30601</c:v>
                </c:pt>
                <c:pt idx="24">
                  <c:v>30606</c:v>
                </c:pt>
                <c:pt idx="25">
                  <c:v>30610</c:v>
                </c:pt>
                <c:pt idx="26">
                  <c:v>30627</c:v>
                </c:pt>
                <c:pt idx="27">
                  <c:v>30633</c:v>
                </c:pt>
                <c:pt idx="28">
                  <c:v>30714</c:v>
                </c:pt>
                <c:pt idx="29">
                  <c:v>30715</c:v>
                </c:pt>
                <c:pt idx="30">
                  <c:v>30731</c:v>
                </c:pt>
                <c:pt idx="31">
                  <c:v>30734</c:v>
                </c:pt>
                <c:pt idx="32">
                  <c:v>30739</c:v>
                </c:pt>
                <c:pt idx="33">
                  <c:v>30778</c:v>
                </c:pt>
                <c:pt idx="34">
                  <c:v>30785</c:v>
                </c:pt>
                <c:pt idx="35">
                  <c:v>30799</c:v>
                </c:pt>
                <c:pt idx="36">
                  <c:v>30806</c:v>
                </c:pt>
                <c:pt idx="37">
                  <c:v>30809</c:v>
                </c:pt>
                <c:pt idx="38">
                  <c:v>30830</c:v>
                </c:pt>
                <c:pt idx="39">
                  <c:v>30839</c:v>
                </c:pt>
                <c:pt idx="40">
                  <c:v>30848</c:v>
                </c:pt>
                <c:pt idx="41">
                  <c:v>30854</c:v>
                </c:pt>
                <c:pt idx="42">
                  <c:v>30881</c:v>
                </c:pt>
                <c:pt idx="43">
                  <c:v>30972</c:v>
                </c:pt>
                <c:pt idx="44">
                  <c:v>30979</c:v>
                </c:pt>
                <c:pt idx="45">
                  <c:v>30980</c:v>
                </c:pt>
                <c:pt idx="46">
                  <c:v>30986</c:v>
                </c:pt>
                <c:pt idx="47">
                  <c:v>30993</c:v>
                </c:pt>
                <c:pt idx="48">
                  <c:v>31001</c:v>
                </c:pt>
                <c:pt idx="49">
                  <c:v>31007</c:v>
                </c:pt>
                <c:pt idx="50">
                  <c:v>31016</c:v>
                </c:pt>
                <c:pt idx="51">
                  <c:v>31021</c:v>
                </c:pt>
                <c:pt idx="52">
                  <c:v>31029</c:v>
                </c:pt>
                <c:pt idx="53">
                  <c:v>31043</c:v>
                </c:pt>
                <c:pt idx="54">
                  <c:v>31148</c:v>
                </c:pt>
                <c:pt idx="55">
                  <c:v>31174</c:v>
                </c:pt>
                <c:pt idx="56">
                  <c:v>31204</c:v>
                </c:pt>
                <c:pt idx="57">
                  <c:v>31224</c:v>
                </c:pt>
                <c:pt idx="58">
                  <c:v>31272</c:v>
                </c:pt>
                <c:pt idx="59">
                  <c:v>31309</c:v>
                </c:pt>
                <c:pt idx="60">
                  <c:v>31437</c:v>
                </c:pt>
                <c:pt idx="61">
                  <c:v>31451</c:v>
                </c:pt>
                <c:pt idx="62">
                  <c:v>31458</c:v>
                </c:pt>
                <c:pt idx="63">
                  <c:v>31465</c:v>
                </c:pt>
                <c:pt idx="64">
                  <c:v>31473</c:v>
                </c:pt>
                <c:pt idx="65">
                  <c:v>31480</c:v>
                </c:pt>
                <c:pt idx="66">
                  <c:v>31487</c:v>
                </c:pt>
                <c:pt idx="67">
                  <c:v>31493</c:v>
                </c:pt>
                <c:pt idx="68">
                  <c:v>31500</c:v>
                </c:pt>
                <c:pt idx="69">
                  <c:v>31507</c:v>
                </c:pt>
                <c:pt idx="70">
                  <c:v>31516</c:v>
                </c:pt>
                <c:pt idx="71">
                  <c:v>31522</c:v>
                </c:pt>
                <c:pt idx="72">
                  <c:v>31529</c:v>
                </c:pt>
                <c:pt idx="73">
                  <c:v>31537</c:v>
                </c:pt>
                <c:pt idx="74">
                  <c:v>31543</c:v>
                </c:pt>
                <c:pt idx="75">
                  <c:v>31566</c:v>
                </c:pt>
                <c:pt idx="76">
                  <c:v>31578</c:v>
                </c:pt>
                <c:pt idx="77">
                  <c:v>31581</c:v>
                </c:pt>
                <c:pt idx="78">
                  <c:v>31592</c:v>
                </c:pt>
                <c:pt idx="79">
                  <c:v>31602</c:v>
                </c:pt>
                <c:pt idx="80">
                  <c:v>31719</c:v>
                </c:pt>
                <c:pt idx="81">
                  <c:v>31760</c:v>
                </c:pt>
                <c:pt idx="82">
                  <c:v>31916</c:v>
                </c:pt>
                <c:pt idx="83">
                  <c:v>31973</c:v>
                </c:pt>
                <c:pt idx="84">
                  <c:v>32060</c:v>
                </c:pt>
                <c:pt idx="85">
                  <c:v>32066</c:v>
                </c:pt>
                <c:pt idx="86">
                  <c:v>32108</c:v>
                </c:pt>
                <c:pt idx="87">
                  <c:v>32159</c:v>
                </c:pt>
                <c:pt idx="88">
                  <c:v>32230</c:v>
                </c:pt>
                <c:pt idx="89">
                  <c:v>32235</c:v>
                </c:pt>
                <c:pt idx="90">
                  <c:v>32242</c:v>
                </c:pt>
                <c:pt idx="91">
                  <c:v>32294</c:v>
                </c:pt>
                <c:pt idx="92">
                  <c:v>32343</c:v>
                </c:pt>
                <c:pt idx="93">
                  <c:v>32353</c:v>
                </c:pt>
                <c:pt idx="94">
                  <c:v>32402</c:v>
                </c:pt>
                <c:pt idx="95">
                  <c:v>32408</c:v>
                </c:pt>
                <c:pt idx="96">
                  <c:v>32448</c:v>
                </c:pt>
                <c:pt idx="97">
                  <c:v>32523</c:v>
                </c:pt>
                <c:pt idx="98">
                  <c:v>32600</c:v>
                </c:pt>
                <c:pt idx="99">
                  <c:v>32765</c:v>
                </c:pt>
                <c:pt idx="100">
                  <c:v>33326</c:v>
                </c:pt>
                <c:pt idx="101">
                  <c:v>33686</c:v>
                </c:pt>
                <c:pt idx="102">
                  <c:v>33688</c:v>
                </c:pt>
                <c:pt idx="103">
                  <c:v>33690</c:v>
                </c:pt>
                <c:pt idx="104">
                  <c:v>33693</c:v>
                </c:pt>
                <c:pt idx="105">
                  <c:v>33695</c:v>
                </c:pt>
                <c:pt idx="106">
                  <c:v>33699</c:v>
                </c:pt>
                <c:pt idx="107">
                  <c:v>33700</c:v>
                </c:pt>
                <c:pt idx="108">
                  <c:v>33702</c:v>
                </c:pt>
                <c:pt idx="109">
                  <c:v>33707</c:v>
                </c:pt>
                <c:pt idx="110">
                  <c:v>33709</c:v>
                </c:pt>
                <c:pt idx="111">
                  <c:v>33711</c:v>
                </c:pt>
                <c:pt idx="112">
                  <c:v>33714</c:v>
                </c:pt>
                <c:pt idx="113">
                  <c:v>33716</c:v>
                </c:pt>
                <c:pt idx="114">
                  <c:v>33718</c:v>
                </c:pt>
                <c:pt idx="115">
                  <c:v>33771</c:v>
                </c:pt>
                <c:pt idx="116">
                  <c:v>34026</c:v>
                </c:pt>
                <c:pt idx="117">
                  <c:v>34033</c:v>
                </c:pt>
                <c:pt idx="118">
                  <c:v>34058</c:v>
                </c:pt>
                <c:pt idx="119">
                  <c:v>34065</c:v>
                </c:pt>
                <c:pt idx="120">
                  <c:v>34086</c:v>
                </c:pt>
                <c:pt idx="121">
                  <c:v>34100</c:v>
                </c:pt>
                <c:pt idx="122">
                  <c:v>34110</c:v>
                </c:pt>
                <c:pt idx="123">
                  <c:v>34117</c:v>
                </c:pt>
                <c:pt idx="124">
                  <c:v>34129</c:v>
                </c:pt>
                <c:pt idx="125">
                  <c:v>34151</c:v>
                </c:pt>
                <c:pt idx="126">
                  <c:v>34310</c:v>
                </c:pt>
                <c:pt idx="127">
                  <c:v>34341</c:v>
                </c:pt>
                <c:pt idx="128">
                  <c:v>34438</c:v>
                </c:pt>
                <c:pt idx="129">
                  <c:v>34488</c:v>
                </c:pt>
                <c:pt idx="130">
                  <c:v>34522</c:v>
                </c:pt>
                <c:pt idx="131">
                  <c:v>34561</c:v>
                </c:pt>
                <c:pt idx="132">
                  <c:v>34589</c:v>
                </c:pt>
                <c:pt idx="133">
                  <c:v>34611</c:v>
                </c:pt>
                <c:pt idx="134">
                  <c:v>34676</c:v>
                </c:pt>
                <c:pt idx="135">
                  <c:v>34702</c:v>
                </c:pt>
                <c:pt idx="136">
                  <c:v>34859</c:v>
                </c:pt>
                <c:pt idx="137">
                  <c:v>35025</c:v>
                </c:pt>
                <c:pt idx="138">
                  <c:v>35101</c:v>
                </c:pt>
                <c:pt idx="139">
                  <c:v>35240</c:v>
                </c:pt>
                <c:pt idx="140">
                  <c:v>35311</c:v>
                </c:pt>
                <c:pt idx="141">
                  <c:v>36300</c:v>
                </c:pt>
                <c:pt idx="142">
                  <c:v>36328</c:v>
                </c:pt>
                <c:pt idx="143">
                  <c:v>36371</c:v>
                </c:pt>
                <c:pt idx="144">
                  <c:v>36395</c:v>
                </c:pt>
                <c:pt idx="145">
                  <c:v>36427</c:v>
                </c:pt>
                <c:pt idx="146">
                  <c:v>36458</c:v>
                </c:pt>
                <c:pt idx="147">
                  <c:v>36486</c:v>
                </c:pt>
                <c:pt idx="148">
                  <c:v>36521</c:v>
                </c:pt>
                <c:pt idx="149">
                  <c:v>36553</c:v>
                </c:pt>
                <c:pt idx="150">
                  <c:v>36587</c:v>
                </c:pt>
                <c:pt idx="151">
                  <c:v>36612</c:v>
                </c:pt>
                <c:pt idx="152">
                  <c:v>36640</c:v>
                </c:pt>
                <c:pt idx="153">
                  <c:v>36669</c:v>
                </c:pt>
                <c:pt idx="154">
                  <c:v>36706</c:v>
                </c:pt>
                <c:pt idx="155">
                  <c:v>36732</c:v>
                </c:pt>
                <c:pt idx="156">
                  <c:v>36760</c:v>
                </c:pt>
                <c:pt idx="157">
                  <c:v>36787</c:v>
                </c:pt>
                <c:pt idx="158">
                  <c:v>36822</c:v>
                </c:pt>
                <c:pt idx="159">
                  <c:v>36859</c:v>
                </c:pt>
                <c:pt idx="160">
                  <c:v>36888</c:v>
                </c:pt>
                <c:pt idx="161">
                  <c:v>36914</c:v>
                </c:pt>
                <c:pt idx="162">
                  <c:v>36941</c:v>
                </c:pt>
                <c:pt idx="163">
                  <c:v>36965</c:v>
                </c:pt>
                <c:pt idx="164">
                  <c:v>37011</c:v>
                </c:pt>
                <c:pt idx="165">
                  <c:v>37041</c:v>
                </c:pt>
                <c:pt idx="166">
                  <c:v>37063</c:v>
                </c:pt>
                <c:pt idx="167">
                  <c:v>37098</c:v>
                </c:pt>
                <c:pt idx="168">
                  <c:v>37130</c:v>
                </c:pt>
                <c:pt idx="169">
                  <c:v>37159</c:v>
                </c:pt>
                <c:pt idx="170">
                  <c:v>37193</c:v>
                </c:pt>
                <c:pt idx="171">
                  <c:v>37223</c:v>
                </c:pt>
                <c:pt idx="172">
                  <c:v>37244</c:v>
                </c:pt>
                <c:pt idx="173">
                  <c:v>37281</c:v>
                </c:pt>
                <c:pt idx="174">
                  <c:v>37314</c:v>
                </c:pt>
                <c:pt idx="175">
                  <c:v>37337</c:v>
                </c:pt>
                <c:pt idx="176">
                  <c:v>37375</c:v>
                </c:pt>
                <c:pt idx="177">
                  <c:v>37398</c:v>
                </c:pt>
                <c:pt idx="178">
                  <c:v>37433</c:v>
                </c:pt>
                <c:pt idx="179">
                  <c:v>37459</c:v>
                </c:pt>
                <c:pt idx="180">
                  <c:v>37494</c:v>
                </c:pt>
                <c:pt idx="181">
                  <c:v>37524</c:v>
                </c:pt>
                <c:pt idx="182">
                  <c:v>37546</c:v>
                </c:pt>
                <c:pt idx="183">
                  <c:v>37581</c:v>
                </c:pt>
                <c:pt idx="184">
                  <c:v>37595</c:v>
                </c:pt>
                <c:pt idx="185">
                  <c:v>37610</c:v>
                </c:pt>
                <c:pt idx="186">
                  <c:v>37651</c:v>
                </c:pt>
                <c:pt idx="187">
                  <c:v>37679</c:v>
                </c:pt>
                <c:pt idx="188">
                  <c:v>37705</c:v>
                </c:pt>
                <c:pt idx="189">
                  <c:v>37739</c:v>
                </c:pt>
                <c:pt idx="190">
                  <c:v>37761</c:v>
                </c:pt>
                <c:pt idx="191">
                  <c:v>37802</c:v>
                </c:pt>
                <c:pt idx="192">
                  <c:v>37832</c:v>
                </c:pt>
                <c:pt idx="193">
                  <c:v>37833</c:v>
                </c:pt>
                <c:pt idx="194">
                  <c:v>37851</c:v>
                </c:pt>
                <c:pt idx="195">
                  <c:v>37855</c:v>
                </c:pt>
                <c:pt idx="196">
                  <c:v>37859</c:v>
                </c:pt>
                <c:pt idx="197">
                  <c:v>37866</c:v>
                </c:pt>
                <c:pt idx="198">
                  <c:v>37872</c:v>
                </c:pt>
                <c:pt idx="199">
                  <c:v>37888</c:v>
                </c:pt>
                <c:pt idx="200">
                  <c:v>37924</c:v>
                </c:pt>
                <c:pt idx="201">
                  <c:v>37930</c:v>
                </c:pt>
                <c:pt idx="202">
                  <c:v>37951</c:v>
                </c:pt>
                <c:pt idx="203">
                  <c:v>37978</c:v>
                </c:pt>
                <c:pt idx="204">
                  <c:v>37998</c:v>
                </c:pt>
                <c:pt idx="205">
                  <c:v>38008</c:v>
                </c:pt>
                <c:pt idx="206">
                  <c:v>38047</c:v>
                </c:pt>
                <c:pt idx="207">
                  <c:v>38078</c:v>
                </c:pt>
                <c:pt idx="208">
                  <c:v>38105</c:v>
                </c:pt>
                <c:pt idx="209">
                  <c:v>38131</c:v>
                </c:pt>
                <c:pt idx="210">
                  <c:v>38162</c:v>
                </c:pt>
                <c:pt idx="211">
                  <c:v>38191</c:v>
                </c:pt>
                <c:pt idx="212">
                  <c:v>38225</c:v>
                </c:pt>
                <c:pt idx="213">
                  <c:v>38250</c:v>
                </c:pt>
                <c:pt idx="214">
                  <c:v>38292</c:v>
                </c:pt>
                <c:pt idx="215">
                  <c:v>38320</c:v>
                </c:pt>
                <c:pt idx="216">
                  <c:v>38341</c:v>
                </c:pt>
                <c:pt idx="217">
                  <c:v>38377</c:v>
                </c:pt>
                <c:pt idx="218">
                  <c:v>38413</c:v>
                </c:pt>
                <c:pt idx="219">
                  <c:v>38436</c:v>
                </c:pt>
                <c:pt idx="220">
                  <c:v>38467</c:v>
                </c:pt>
                <c:pt idx="221">
                  <c:v>38496</c:v>
                </c:pt>
                <c:pt idx="222">
                  <c:v>38526</c:v>
                </c:pt>
                <c:pt idx="223">
                  <c:v>38558</c:v>
                </c:pt>
                <c:pt idx="224">
                  <c:v>38586</c:v>
                </c:pt>
                <c:pt idx="225">
                  <c:v>38617</c:v>
                </c:pt>
                <c:pt idx="226">
                  <c:v>38649</c:v>
                </c:pt>
                <c:pt idx="227">
                  <c:v>38677</c:v>
                </c:pt>
                <c:pt idx="228">
                  <c:v>38707</c:v>
                </c:pt>
                <c:pt idx="229">
                  <c:v>38743</c:v>
                </c:pt>
                <c:pt idx="230">
                  <c:v>38776</c:v>
                </c:pt>
                <c:pt idx="231">
                  <c:v>38803</c:v>
                </c:pt>
                <c:pt idx="232">
                  <c:v>38835</c:v>
                </c:pt>
                <c:pt idx="233">
                  <c:v>38856</c:v>
                </c:pt>
                <c:pt idx="234">
                  <c:v>38894</c:v>
                </c:pt>
                <c:pt idx="235">
                  <c:v>38925</c:v>
                </c:pt>
                <c:pt idx="236">
                  <c:v>38958</c:v>
                </c:pt>
                <c:pt idx="237">
                  <c:v>38986</c:v>
                </c:pt>
                <c:pt idx="238">
                  <c:v>39014</c:v>
                </c:pt>
                <c:pt idx="239">
                  <c:v>39050</c:v>
                </c:pt>
                <c:pt idx="240">
                  <c:v>39077</c:v>
                </c:pt>
                <c:pt idx="241">
                  <c:v>39114</c:v>
                </c:pt>
                <c:pt idx="242">
                  <c:v>39136</c:v>
                </c:pt>
                <c:pt idx="243">
                  <c:v>39167</c:v>
                </c:pt>
                <c:pt idx="244">
                  <c:v>39198</c:v>
                </c:pt>
                <c:pt idx="245">
                  <c:v>39220</c:v>
                </c:pt>
                <c:pt idx="246">
                  <c:v>39258</c:v>
                </c:pt>
                <c:pt idx="247">
                  <c:v>39291</c:v>
                </c:pt>
                <c:pt idx="248">
                  <c:v>39317</c:v>
                </c:pt>
                <c:pt idx="249">
                  <c:v>39356</c:v>
                </c:pt>
                <c:pt idx="250">
                  <c:v>39373</c:v>
                </c:pt>
                <c:pt idx="251">
                  <c:v>39413</c:v>
                </c:pt>
                <c:pt idx="252">
                  <c:v>39443</c:v>
                </c:pt>
                <c:pt idx="253">
                  <c:v>39472</c:v>
                </c:pt>
                <c:pt idx="254">
                  <c:v>39507</c:v>
                </c:pt>
                <c:pt idx="255">
                  <c:v>39536</c:v>
                </c:pt>
                <c:pt idx="256">
                  <c:v>39563</c:v>
                </c:pt>
                <c:pt idx="257">
                  <c:v>39580</c:v>
                </c:pt>
                <c:pt idx="258">
                  <c:v>39652</c:v>
                </c:pt>
                <c:pt idx="259">
                  <c:v>39674</c:v>
                </c:pt>
                <c:pt idx="260">
                  <c:v>39725</c:v>
                </c:pt>
                <c:pt idx="261">
                  <c:v>39767</c:v>
                </c:pt>
                <c:pt idx="262">
                  <c:v>39795</c:v>
                </c:pt>
                <c:pt idx="263">
                  <c:v>39833</c:v>
                </c:pt>
                <c:pt idx="264">
                  <c:v>39866</c:v>
                </c:pt>
                <c:pt idx="265">
                  <c:v>39898</c:v>
                </c:pt>
                <c:pt idx="266">
                  <c:v>39928</c:v>
                </c:pt>
                <c:pt idx="267">
                  <c:v>39966</c:v>
                </c:pt>
                <c:pt idx="268">
                  <c:v>40001</c:v>
                </c:pt>
                <c:pt idx="269">
                  <c:v>40045</c:v>
                </c:pt>
                <c:pt idx="270">
                  <c:v>40074</c:v>
                </c:pt>
                <c:pt idx="271">
                  <c:v>40101</c:v>
                </c:pt>
                <c:pt idx="272">
                  <c:v>40127</c:v>
                </c:pt>
                <c:pt idx="273">
                  <c:v>40162</c:v>
                </c:pt>
                <c:pt idx="274">
                  <c:v>40190</c:v>
                </c:pt>
                <c:pt idx="275">
                  <c:v>40221</c:v>
                </c:pt>
                <c:pt idx="276">
                  <c:v>40246</c:v>
                </c:pt>
                <c:pt idx="277">
                  <c:v>40274</c:v>
                </c:pt>
                <c:pt idx="278">
                  <c:v>40302</c:v>
                </c:pt>
                <c:pt idx="279">
                  <c:v>40331</c:v>
                </c:pt>
                <c:pt idx="280">
                  <c:v>40386</c:v>
                </c:pt>
                <c:pt idx="281">
                  <c:v>40416</c:v>
                </c:pt>
                <c:pt idx="282">
                  <c:v>40442</c:v>
                </c:pt>
                <c:pt idx="283">
                  <c:v>40485</c:v>
                </c:pt>
                <c:pt idx="284">
                  <c:v>40514</c:v>
                </c:pt>
                <c:pt idx="285">
                  <c:v>40549</c:v>
                </c:pt>
                <c:pt idx="286">
                  <c:v>40577</c:v>
                </c:pt>
              </c:numCache>
            </c:numRef>
          </c:cat>
          <c:val>
            <c:numRef>
              <c:f>'"900" wells'' water levels'!$L$1085:$L$1371</c:f>
              <c:numCache>
                <c:formatCode>General</c:formatCode>
                <c:ptCount val="287"/>
                <c:pt idx="0">
                  <c:v>423.55200000000002</c:v>
                </c:pt>
                <c:pt idx="1">
                  <c:v>423.58499999999998</c:v>
                </c:pt>
                <c:pt idx="2">
                  <c:v>423.55200000000002</c:v>
                </c:pt>
                <c:pt idx="3">
                  <c:v>423.56700000000001</c:v>
                </c:pt>
                <c:pt idx="4">
                  <c:v>423.57600000000002</c:v>
                </c:pt>
                <c:pt idx="5">
                  <c:v>423.57600000000002</c:v>
                </c:pt>
                <c:pt idx="6">
                  <c:v>423.57600000000002</c:v>
                </c:pt>
                <c:pt idx="7">
                  <c:v>423.57600000000002</c:v>
                </c:pt>
                <c:pt idx="8">
                  <c:v>423.58499999999998</c:v>
                </c:pt>
                <c:pt idx="9">
                  <c:v>423.58499999999998</c:v>
                </c:pt>
                <c:pt idx="10">
                  <c:v>423.59399999999999</c:v>
                </c:pt>
                <c:pt idx="11">
                  <c:v>423.61</c:v>
                </c:pt>
                <c:pt idx="12">
                  <c:v>423.64</c:v>
                </c:pt>
                <c:pt idx="13">
                  <c:v>423.64600000000002</c:v>
                </c:pt>
                <c:pt idx="14">
                  <c:v>423.65899999999999</c:v>
                </c:pt>
                <c:pt idx="15">
                  <c:v>423.67099999999999</c:v>
                </c:pt>
                <c:pt idx="16">
                  <c:v>423.67099999999999</c:v>
                </c:pt>
                <c:pt idx="17">
                  <c:v>423.67099999999999</c:v>
                </c:pt>
                <c:pt idx="18">
                  <c:v>423.67099999999999</c:v>
                </c:pt>
                <c:pt idx="19">
                  <c:v>423.65499999999997</c:v>
                </c:pt>
                <c:pt idx="20">
                  <c:v>423.637</c:v>
                </c:pt>
                <c:pt idx="21">
                  <c:v>423.61900000000003</c:v>
                </c:pt>
                <c:pt idx="22">
                  <c:v>423.60700000000003</c:v>
                </c:pt>
                <c:pt idx="23">
                  <c:v>423.63400000000001</c:v>
                </c:pt>
                <c:pt idx="24">
                  <c:v>423.60700000000003</c:v>
                </c:pt>
                <c:pt idx="25">
                  <c:v>423.62200000000001</c:v>
                </c:pt>
                <c:pt idx="26">
                  <c:v>423.65800000000002</c:v>
                </c:pt>
                <c:pt idx="27">
                  <c:v>423.67099999999999</c:v>
                </c:pt>
                <c:pt idx="28">
                  <c:v>423.49400000000003</c:v>
                </c:pt>
                <c:pt idx="29">
                  <c:v>423.58</c:v>
                </c:pt>
                <c:pt idx="30">
                  <c:v>423.48500000000001</c:v>
                </c:pt>
                <c:pt idx="31">
                  <c:v>423.53100000000001</c:v>
                </c:pt>
                <c:pt idx="32">
                  <c:v>423.50299999999999</c:v>
                </c:pt>
                <c:pt idx="33">
                  <c:v>423.45499999999998</c:v>
                </c:pt>
                <c:pt idx="34">
                  <c:v>423.51900000000001</c:v>
                </c:pt>
                <c:pt idx="35">
                  <c:v>423.54300000000001</c:v>
                </c:pt>
                <c:pt idx="36">
                  <c:v>423.58</c:v>
                </c:pt>
                <c:pt idx="37">
                  <c:v>423.63799999999998</c:v>
                </c:pt>
                <c:pt idx="38">
                  <c:v>423.59500000000003</c:v>
                </c:pt>
                <c:pt idx="39">
                  <c:v>423.59500000000003</c:v>
                </c:pt>
                <c:pt idx="40">
                  <c:v>423.66800000000001</c:v>
                </c:pt>
                <c:pt idx="41">
                  <c:v>423.738</c:v>
                </c:pt>
                <c:pt idx="42">
                  <c:v>423.75900000000001</c:v>
                </c:pt>
                <c:pt idx="43">
                  <c:v>423.56400000000002</c:v>
                </c:pt>
                <c:pt idx="44">
                  <c:v>423.60700000000003</c:v>
                </c:pt>
                <c:pt idx="45">
                  <c:v>423.57600000000002</c:v>
                </c:pt>
                <c:pt idx="46">
                  <c:v>423.63099999999997</c:v>
                </c:pt>
                <c:pt idx="47">
                  <c:v>423.66800000000001</c:v>
                </c:pt>
                <c:pt idx="48">
                  <c:v>423.66800000000001</c:v>
                </c:pt>
                <c:pt idx="49">
                  <c:v>423.65499999999997</c:v>
                </c:pt>
                <c:pt idx="50">
                  <c:v>423.64400000000001</c:v>
                </c:pt>
                <c:pt idx="51">
                  <c:v>423.62799999999999</c:v>
                </c:pt>
                <c:pt idx="52">
                  <c:v>423.61599999999999</c:v>
                </c:pt>
                <c:pt idx="53">
                  <c:v>423.61</c:v>
                </c:pt>
                <c:pt idx="54">
                  <c:v>423.53300000000002</c:v>
                </c:pt>
                <c:pt idx="55">
                  <c:v>423.63799999999998</c:v>
                </c:pt>
                <c:pt idx="56">
                  <c:v>423.61599999999999</c:v>
                </c:pt>
                <c:pt idx="57">
                  <c:v>423.78</c:v>
                </c:pt>
                <c:pt idx="58">
                  <c:v>423.786</c:v>
                </c:pt>
                <c:pt idx="59">
                  <c:v>423.774</c:v>
                </c:pt>
                <c:pt idx="60">
                  <c:v>423.64699999999999</c:v>
                </c:pt>
                <c:pt idx="61">
                  <c:v>423.72899999999998</c:v>
                </c:pt>
                <c:pt idx="62">
                  <c:v>423.63099999999997</c:v>
                </c:pt>
                <c:pt idx="63">
                  <c:v>423.61900000000003</c:v>
                </c:pt>
                <c:pt idx="64">
                  <c:v>423.60700000000003</c:v>
                </c:pt>
                <c:pt idx="65">
                  <c:v>423.43299999999999</c:v>
                </c:pt>
                <c:pt idx="66">
                  <c:v>423.60399999999998</c:v>
                </c:pt>
                <c:pt idx="67">
                  <c:v>423.59199999999998</c:v>
                </c:pt>
                <c:pt idx="68">
                  <c:v>423.63799999999998</c:v>
                </c:pt>
                <c:pt idx="69">
                  <c:v>423.65600000000001</c:v>
                </c:pt>
                <c:pt idx="70">
                  <c:v>423.68</c:v>
                </c:pt>
                <c:pt idx="71">
                  <c:v>423.69799999999998</c:v>
                </c:pt>
                <c:pt idx="72">
                  <c:v>423.69799999999998</c:v>
                </c:pt>
                <c:pt idx="73">
                  <c:v>423.73200000000003</c:v>
                </c:pt>
                <c:pt idx="74">
                  <c:v>423.75</c:v>
                </c:pt>
                <c:pt idx="75">
                  <c:v>423.56700000000001</c:v>
                </c:pt>
                <c:pt idx="76">
                  <c:v>423.762</c:v>
                </c:pt>
                <c:pt idx="77">
                  <c:v>423.74400000000003</c:v>
                </c:pt>
                <c:pt idx="78">
                  <c:v>423.77499999999998</c:v>
                </c:pt>
                <c:pt idx="79">
                  <c:v>423.74700000000001</c:v>
                </c:pt>
                <c:pt idx="80">
                  <c:v>423.55799999999999</c:v>
                </c:pt>
                <c:pt idx="81">
                  <c:v>423.55500000000001</c:v>
                </c:pt>
                <c:pt idx="82">
                  <c:v>423.51799999999997</c:v>
                </c:pt>
                <c:pt idx="83">
                  <c:v>423.88099999999997</c:v>
                </c:pt>
                <c:pt idx="84">
                  <c:v>423.54599999999999</c:v>
                </c:pt>
                <c:pt idx="85">
                  <c:v>423.54599999999999</c:v>
                </c:pt>
                <c:pt idx="86">
                  <c:v>423.50599999999997</c:v>
                </c:pt>
                <c:pt idx="87">
                  <c:v>423.86599999999999</c:v>
                </c:pt>
                <c:pt idx="88">
                  <c:v>423.536</c:v>
                </c:pt>
                <c:pt idx="89">
                  <c:v>423.54</c:v>
                </c:pt>
                <c:pt idx="90">
                  <c:v>423.62200000000001</c:v>
                </c:pt>
                <c:pt idx="91">
                  <c:v>423.62799999999999</c:v>
                </c:pt>
                <c:pt idx="92">
                  <c:v>423.58499999999998</c:v>
                </c:pt>
                <c:pt idx="93">
                  <c:v>423.44499999999999</c:v>
                </c:pt>
                <c:pt idx="94">
                  <c:v>423.48500000000001</c:v>
                </c:pt>
                <c:pt idx="95">
                  <c:v>423.48500000000001</c:v>
                </c:pt>
                <c:pt idx="96">
                  <c:v>423.45100000000002</c:v>
                </c:pt>
                <c:pt idx="97">
                  <c:v>423.45100000000002</c:v>
                </c:pt>
                <c:pt idx="98">
                  <c:v>423.54</c:v>
                </c:pt>
                <c:pt idx="99">
                  <c:v>423.50299999999999</c:v>
                </c:pt>
                <c:pt idx="100">
                  <c:v>423.24099999999999</c:v>
                </c:pt>
                <c:pt idx="101">
                  <c:v>423.33</c:v>
                </c:pt>
                <c:pt idx="102">
                  <c:v>423.33</c:v>
                </c:pt>
                <c:pt idx="103">
                  <c:v>423.34</c:v>
                </c:pt>
                <c:pt idx="104">
                  <c:v>423.34</c:v>
                </c:pt>
                <c:pt idx="105">
                  <c:v>423.34</c:v>
                </c:pt>
                <c:pt idx="106">
                  <c:v>423.34</c:v>
                </c:pt>
                <c:pt idx="107">
                  <c:v>423.34</c:v>
                </c:pt>
                <c:pt idx="108">
                  <c:v>423.34</c:v>
                </c:pt>
                <c:pt idx="109">
                  <c:v>423.34</c:v>
                </c:pt>
                <c:pt idx="110">
                  <c:v>423.35</c:v>
                </c:pt>
                <c:pt idx="111">
                  <c:v>423.35</c:v>
                </c:pt>
                <c:pt idx="112">
                  <c:v>423.35</c:v>
                </c:pt>
                <c:pt idx="113">
                  <c:v>423.36</c:v>
                </c:pt>
                <c:pt idx="114">
                  <c:v>423.36</c:v>
                </c:pt>
                <c:pt idx="115">
                  <c:v>423.22</c:v>
                </c:pt>
                <c:pt idx="116">
                  <c:v>423.45</c:v>
                </c:pt>
                <c:pt idx="117">
                  <c:v>423.44</c:v>
                </c:pt>
                <c:pt idx="118">
                  <c:v>423.44</c:v>
                </c:pt>
                <c:pt idx="119">
                  <c:v>423.46</c:v>
                </c:pt>
                <c:pt idx="120">
                  <c:v>423.51</c:v>
                </c:pt>
                <c:pt idx="121">
                  <c:v>423.54</c:v>
                </c:pt>
                <c:pt idx="122">
                  <c:v>423.52</c:v>
                </c:pt>
                <c:pt idx="123">
                  <c:v>423.52</c:v>
                </c:pt>
                <c:pt idx="124">
                  <c:v>423.52</c:v>
                </c:pt>
                <c:pt idx="125">
                  <c:v>423.54</c:v>
                </c:pt>
                <c:pt idx="126">
                  <c:v>423.55900000000003</c:v>
                </c:pt>
                <c:pt idx="127">
                  <c:v>423.52499999999998</c:v>
                </c:pt>
                <c:pt idx="128">
                  <c:v>423.61399999999998</c:v>
                </c:pt>
                <c:pt idx="129">
                  <c:v>423.55900000000003</c:v>
                </c:pt>
                <c:pt idx="130">
                  <c:v>423.57100000000003</c:v>
                </c:pt>
                <c:pt idx="131">
                  <c:v>423.524</c:v>
                </c:pt>
                <c:pt idx="132">
                  <c:v>423.60500000000002</c:v>
                </c:pt>
                <c:pt idx="133">
                  <c:v>423.65</c:v>
                </c:pt>
                <c:pt idx="134">
                  <c:v>423.69299999999998</c:v>
                </c:pt>
                <c:pt idx="135">
                  <c:v>423.67</c:v>
                </c:pt>
                <c:pt idx="136" formatCode="0.000">
                  <c:v>423.69600000000003</c:v>
                </c:pt>
                <c:pt idx="137" formatCode="0.000">
                  <c:v>423.66500000000002</c:v>
                </c:pt>
                <c:pt idx="138" formatCode="0.000">
                  <c:v>423.32100000000003</c:v>
                </c:pt>
                <c:pt idx="139" formatCode="0.000">
                  <c:v>423.80799999999999</c:v>
                </c:pt>
                <c:pt idx="140" formatCode="0.000">
                  <c:v>423.64985248399881</c:v>
                </c:pt>
                <c:pt idx="141" formatCode="0.000">
                  <c:v>423.68900000000002</c:v>
                </c:pt>
                <c:pt idx="142" formatCode="0.000">
                  <c:v>423.83500000000004</c:v>
                </c:pt>
                <c:pt idx="143" formatCode="0.000">
                  <c:v>423.93299999999999</c:v>
                </c:pt>
                <c:pt idx="144" formatCode="0.000">
                  <c:v>423.96300000000002</c:v>
                </c:pt>
                <c:pt idx="145" formatCode="0.000">
                  <c:v>424</c:v>
                </c:pt>
                <c:pt idx="146" formatCode="0.000">
                  <c:v>423.92415909783603</c:v>
                </c:pt>
                <c:pt idx="147" formatCode="0.000">
                  <c:v>423.8540585187443</c:v>
                </c:pt>
                <c:pt idx="148" formatCode="0.000">
                  <c:v>423.78700579091742</c:v>
                </c:pt>
                <c:pt idx="149" formatCode="0.000">
                  <c:v>423.7290966168851</c:v>
                </c:pt>
                <c:pt idx="150" formatCode="0.000">
                  <c:v>423.67728314538249</c:v>
                </c:pt>
                <c:pt idx="151" formatCode="0.000">
                  <c:v>423.66509174032308</c:v>
                </c:pt>
                <c:pt idx="152" formatCode="0.000">
                  <c:v>423.65594818652852</c:v>
                </c:pt>
                <c:pt idx="153" formatCode="0.000">
                  <c:v>423.65899603779337</c:v>
                </c:pt>
                <c:pt idx="154" formatCode="0.000">
                  <c:v>423.64375678146905</c:v>
                </c:pt>
                <c:pt idx="155" formatCode="0.000">
                  <c:v>423.57060835111247</c:v>
                </c:pt>
                <c:pt idx="156" formatCode="0.000">
                  <c:v>423.54927339225844</c:v>
                </c:pt>
                <c:pt idx="157" formatCode="0.000">
                  <c:v>423.56146479731791</c:v>
                </c:pt>
                <c:pt idx="158" formatCode="0.000">
                  <c:v>423.57670405364217</c:v>
                </c:pt>
                <c:pt idx="159" formatCode="0.000">
                  <c:v>423.71995306309054</c:v>
                </c:pt>
                <c:pt idx="160" formatCode="0.000">
                  <c:v>423.77786223712286</c:v>
                </c:pt>
                <c:pt idx="161" formatCode="0.000">
                  <c:v>423.73824017067966</c:v>
                </c:pt>
                <c:pt idx="162" formatCode="0.000">
                  <c:v>423.69861810423652</c:v>
                </c:pt>
                <c:pt idx="163" formatCode="0.000">
                  <c:v>423.66813959158793</c:v>
                </c:pt>
                <c:pt idx="164" formatCode="0.000">
                  <c:v>423.74738372447428</c:v>
                </c:pt>
                <c:pt idx="165" formatCode="0.000">
                  <c:v>423.95463761048461</c:v>
                </c:pt>
                <c:pt idx="166" formatCode="0.000">
                  <c:v>424.10093447119783</c:v>
                </c:pt>
                <c:pt idx="167" formatCode="0.000">
                  <c:v>423.95768546174946</c:v>
                </c:pt>
                <c:pt idx="168" formatCode="0.000">
                  <c:v>423.87844132886318</c:v>
                </c:pt>
                <c:pt idx="169" formatCode="0.000">
                  <c:v>423.80529289850659</c:v>
                </c:pt>
                <c:pt idx="170" formatCode="0.000">
                  <c:v>423.75652727826883</c:v>
                </c:pt>
                <c:pt idx="171" formatCode="0.000">
                  <c:v>423.72604876562025</c:v>
                </c:pt>
                <c:pt idx="172" formatCode="0.000">
                  <c:v>423.70471380676622</c:v>
                </c:pt>
                <c:pt idx="173" formatCode="0.000">
                  <c:v>423.70776165803107</c:v>
                </c:pt>
                <c:pt idx="174" formatCode="0.000">
                  <c:v>423.65594818652852</c:v>
                </c:pt>
                <c:pt idx="175" formatCode="0.000">
                  <c:v>423.63461322767449</c:v>
                </c:pt>
                <c:pt idx="176" formatCode="0.000">
                  <c:v>423.60413471502591</c:v>
                </c:pt>
                <c:pt idx="177" formatCode="0.000">
                  <c:v>423.62851752514479</c:v>
                </c:pt>
                <c:pt idx="178" formatCode="0.000">
                  <c:v>423.66509174032308</c:v>
                </c:pt>
                <c:pt idx="179" formatCode="0.000">
                  <c:v>423.71385736056084</c:v>
                </c:pt>
                <c:pt idx="180" formatCode="0.000">
                  <c:v>423.73519231941481</c:v>
                </c:pt>
                <c:pt idx="181" formatCode="0.000">
                  <c:v>423.66204388905822</c:v>
                </c:pt>
                <c:pt idx="182" formatCode="0.000">
                  <c:v>423.60718256629076</c:v>
                </c:pt>
                <c:pt idx="183" formatCode="0.000">
                  <c:v>423.58889545870164</c:v>
                </c:pt>
                <c:pt idx="184" formatCode="0.000">
                  <c:v>423.58584760743679</c:v>
                </c:pt>
                <c:pt idx="185" formatCode="0.000">
                  <c:v>423.58584760743679</c:v>
                </c:pt>
                <c:pt idx="186" formatCode="0.000">
                  <c:v>423.57670405364217</c:v>
                </c:pt>
                <c:pt idx="187" formatCode="0.000">
                  <c:v>423.54622554099359</c:v>
                </c:pt>
                <c:pt idx="188" formatCode="0.000">
                  <c:v>423.48831636696133</c:v>
                </c:pt>
                <c:pt idx="189" formatCode="0.000">
                  <c:v>423.49136421822618</c:v>
                </c:pt>
                <c:pt idx="190" formatCode="0.000">
                  <c:v>423.49136421822618</c:v>
                </c:pt>
                <c:pt idx="191" formatCode="0.000">
                  <c:v>423.515747028345</c:v>
                </c:pt>
                <c:pt idx="192" formatCode="0.000">
                  <c:v>423.5096513258153</c:v>
                </c:pt>
                <c:pt idx="193" formatCode="0.000">
                  <c:v>423.51269917708015</c:v>
                </c:pt>
                <c:pt idx="194" formatCode="0.000">
                  <c:v>423.48526851569648</c:v>
                </c:pt>
                <c:pt idx="195" formatCode="0.000">
                  <c:v>423.48222066443157</c:v>
                </c:pt>
                <c:pt idx="196" formatCode="0.000">
                  <c:v>423.47002925937215</c:v>
                </c:pt>
                <c:pt idx="197" formatCode="0.000">
                  <c:v>423.46393355684245</c:v>
                </c:pt>
                <c:pt idx="198" formatCode="0.000">
                  <c:v>423.45783785431274</c:v>
                </c:pt>
                <c:pt idx="199" formatCode="0.000">
                  <c:v>423.4243114903993</c:v>
                </c:pt>
                <c:pt idx="200" formatCode="0.000">
                  <c:v>423.41212008533984</c:v>
                </c:pt>
                <c:pt idx="201" formatCode="0.000">
                  <c:v>423.4243114903993</c:v>
                </c:pt>
                <c:pt idx="202" formatCode="0.000">
                  <c:v>423.41212008533984</c:v>
                </c:pt>
                <c:pt idx="203" formatCode="0.000">
                  <c:v>423.45783785431274</c:v>
                </c:pt>
                <c:pt idx="204" formatCode="0.000">
                  <c:v>423.4608857055776</c:v>
                </c:pt>
                <c:pt idx="205" formatCode="0.000">
                  <c:v>423.4608857055776</c:v>
                </c:pt>
                <c:pt idx="206" formatCode="0.000">
                  <c:v>423.43650289545872</c:v>
                </c:pt>
                <c:pt idx="207" formatCode="0.000">
                  <c:v>423.45479000304789</c:v>
                </c:pt>
                <c:pt idx="208" formatCode="0.000">
                  <c:v>423.44869430051813</c:v>
                </c:pt>
                <c:pt idx="209" formatCode="0.000">
                  <c:v>423.43650289545872</c:v>
                </c:pt>
                <c:pt idx="210" formatCode="0.000">
                  <c:v>423.41821578786954</c:v>
                </c:pt>
                <c:pt idx="211" formatCode="0.000">
                  <c:v>423.39992868028042</c:v>
                </c:pt>
                <c:pt idx="212" formatCode="0.000">
                  <c:v>423.35725876257243</c:v>
                </c:pt>
                <c:pt idx="213" formatCode="0.000">
                  <c:v>423.33897165498325</c:v>
                </c:pt>
                <c:pt idx="214" formatCode="0.000">
                  <c:v>423.41821578786954</c:v>
                </c:pt>
                <c:pt idx="215" formatCode="0.000">
                  <c:v>423.56451264858276</c:v>
                </c:pt>
                <c:pt idx="216" formatCode="0.000">
                  <c:v>423.55841694605306</c:v>
                </c:pt>
                <c:pt idx="217" formatCode="0.000">
                  <c:v>423.45783785431274</c:v>
                </c:pt>
                <c:pt idx="218" formatCode="0.000">
                  <c:v>423.4608857055776</c:v>
                </c:pt>
                <c:pt idx="219" formatCode="0.000">
                  <c:v>423.43650289545872</c:v>
                </c:pt>
                <c:pt idx="220" formatCode="0.000">
                  <c:v>423.50355562328559</c:v>
                </c:pt>
                <c:pt idx="221" formatCode="0.000">
                  <c:v>423.52793843340447</c:v>
                </c:pt>
                <c:pt idx="222" formatCode="0.000">
                  <c:v>423.74433587320942</c:v>
                </c:pt>
                <c:pt idx="223" formatCode="0.000">
                  <c:v>423.75043157573913</c:v>
                </c:pt>
                <c:pt idx="224" formatCode="0.000">
                  <c:v>423.66509174032308</c:v>
                </c:pt>
                <c:pt idx="225" formatCode="0.000">
                  <c:v>423.5980390124962</c:v>
                </c:pt>
                <c:pt idx="226" formatCode="0.000">
                  <c:v>423.5553690947882</c:v>
                </c:pt>
                <c:pt idx="227" formatCode="0.000">
                  <c:v>423.54622554099359</c:v>
                </c:pt>
                <c:pt idx="228" formatCode="0.000">
                  <c:v>423.52793843340447</c:v>
                </c:pt>
                <c:pt idx="229" formatCode="0.000">
                  <c:v>423.49136421822618</c:v>
                </c:pt>
                <c:pt idx="230" formatCode="0.000">
                  <c:v>423.47307711063701</c:v>
                </c:pt>
                <c:pt idx="231" formatCode="0.000">
                  <c:v>423.45479000304789</c:v>
                </c:pt>
                <c:pt idx="232" formatCode="0.000">
                  <c:v>423.61327826882052</c:v>
                </c:pt>
                <c:pt idx="233" formatCode="0.000">
                  <c:v>423.64375678146905</c:v>
                </c:pt>
                <c:pt idx="234" formatCode="0.000">
                  <c:v>423.62851752514479</c:v>
                </c:pt>
                <c:pt idx="235" formatCode="0.000">
                  <c:v>423.54012983846388</c:v>
                </c:pt>
                <c:pt idx="236" formatCode="0.000">
                  <c:v>423.44869430051813</c:v>
                </c:pt>
                <c:pt idx="237" formatCode="0.000">
                  <c:v>423.4243114903993</c:v>
                </c:pt>
                <c:pt idx="238" formatCode="0.000">
                  <c:v>423.42126363913439</c:v>
                </c:pt>
                <c:pt idx="239" formatCode="0.000">
                  <c:v>423.39383297775072</c:v>
                </c:pt>
                <c:pt idx="240" formatCode="0.000">
                  <c:v>423.37249801889669</c:v>
                </c:pt>
                <c:pt idx="241" formatCode="0.000">
                  <c:v>423.35116306004267</c:v>
                </c:pt>
                <c:pt idx="242" formatCode="0.000">
                  <c:v>423.32678024992384</c:v>
                </c:pt>
                <c:pt idx="243" formatCode="0.000">
                  <c:v>423.35725876257243</c:v>
                </c:pt>
                <c:pt idx="244" formatCode="0.000">
                  <c:v>423.42735934166416</c:v>
                </c:pt>
                <c:pt idx="245" formatCode="0.000">
                  <c:v>423.47917281316671</c:v>
                </c:pt>
                <c:pt idx="246" formatCode="0.000">
                  <c:v>423.5096513258153</c:v>
                </c:pt>
                <c:pt idx="247" formatCode="0.000">
                  <c:v>423.48831636696133</c:v>
                </c:pt>
                <c:pt idx="248" formatCode="0.000">
                  <c:v>423.42735934166416</c:v>
                </c:pt>
                <c:pt idx="249" formatCode="0.000">
                  <c:v>423.40602438281013</c:v>
                </c:pt>
                <c:pt idx="250" formatCode="0.000">
                  <c:v>423.43040719292901</c:v>
                </c:pt>
                <c:pt idx="251" formatCode="0.000">
                  <c:v>423.48831636696133</c:v>
                </c:pt>
                <c:pt idx="252" formatCode="0.000">
                  <c:v>423.47917281316671</c:v>
                </c:pt>
                <c:pt idx="253" formatCode="0.000">
                  <c:v>423.44564644925327</c:v>
                </c:pt>
                <c:pt idx="254" formatCode="0.000">
                  <c:v>423.39078512648587</c:v>
                </c:pt>
                <c:pt idx="255" formatCode="0.000">
                  <c:v>423.36945016763184</c:v>
                </c:pt>
                <c:pt idx="256" formatCode="0.000">
                  <c:v>423.4243114903993</c:v>
                </c:pt>
                <c:pt idx="257" formatCode="0.000">
                  <c:v>423.49745992075589</c:v>
                </c:pt>
                <c:pt idx="258" formatCode="0.000">
                  <c:v>423.5980390124962</c:v>
                </c:pt>
                <c:pt idx="259" formatCode="0.000">
                  <c:v>423.59499116123135</c:v>
                </c:pt>
                <c:pt idx="260" formatCode="0.000">
                  <c:v>423.54317768972874</c:v>
                </c:pt>
                <c:pt idx="261" formatCode="0.000">
                  <c:v>423.62851752514479</c:v>
                </c:pt>
                <c:pt idx="262" formatCode="0.000">
                  <c:v>423.69861810423652</c:v>
                </c:pt>
                <c:pt idx="263" formatCode="0.000">
                  <c:v>423.67118744285278</c:v>
                </c:pt>
                <c:pt idx="264" formatCode="0.000">
                  <c:v>423.61632612008538</c:v>
                </c:pt>
                <c:pt idx="265" formatCode="0.000">
                  <c:v>423.67118744285278</c:v>
                </c:pt>
                <c:pt idx="266" formatCode="0.000">
                  <c:v>423.7717665345931</c:v>
                </c:pt>
                <c:pt idx="267" formatCode="0.000">
                  <c:v>423.86929777506862</c:v>
                </c:pt>
                <c:pt idx="268" formatCode="0.000">
                  <c:v>423.86929777506862</c:v>
                </c:pt>
                <c:pt idx="269" formatCode="0.000">
                  <c:v>423.71385736056084</c:v>
                </c:pt>
                <c:pt idx="270" formatCode="0.000">
                  <c:v>423.64375678146905</c:v>
                </c:pt>
                <c:pt idx="271" formatCode="0.000">
                  <c:v>423.58279975617194</c:v>
                </c:pt>
                <c:pt idx="272" formatCode="0.000">
                  <c:v>423.57975190490703</c:v>
                </c:pt>
                <c:pt idx="273" formatCode="0.000">
                  <c:v>423.54012983846388</c:v>
                </c:pt>
                <c:pt idx="274" formatCode="0.000">
                  <c:v>423.51269917708015</c:v>
                </c:pt>
                <c:pt idx="275" formatCode="0.000">
                  <c:v>423.47917281316671</c:v>
                </c:pt>
                <c:pt idx="276" formatCode="0.000">
                  <c:v>423.45479000304789</c:v>
                </c:pt>
                <c:pt idx="277" formatCode="0.000">
                  <c:v>423.50050777202074</c:v>
                </c:pt>
                <c:pt idx="278" formatCode="0.000">
                  <c:v>423.51117525144775</c:v>
                </c:pt>
                <c:pt idx="279" formatCode="0.000">
                  <c:v>423.60108686376105</c:v>
                </c:pt>
                <c:pt idx="280" formatCode="0.000">
                  <c:v>423.65290033526367</c:v>
                </c:pt>
                <c:pt idx="281" formatCode="0.000">
                  <c:v>423.73214446814995</c:v>
                </c:pt>
                <c:pt idx="282" formatCode="0.000">
                  <c:v>423.83881926242003</c:v>
                </c:pt>
                <c:pt idx="283" formatCode="0.000">
                  <c:v>423.96987686680893</c:v>
                </c:pt>
                <c:pt idx="284" formatCode="0.000">
                  <c:v>423.95463761048461</c:v>
                </c:pt>
                <c:pt idx="285" formatCode="0.000">
                  <c:v>423.87844132886318</c:v>
                </c:pt>
                <c:pt idx="286" formatCode="0.000">
                  <c:v>423.82358000609571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872"/>
        <c:axId val="87251136"/>
      </c:lineChart>
      <c:dateAx>
        <c:axId val="87375872"/>
        <c:scaling>
          <c:orientation val="minMax"/>
          <c:max val="40908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51136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87251136"/>
        <c:scaling>
          <c:orientation val="minMax"/>
          <c:max val="424.2"/>
          <c:min val="423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Oil Elevation (m)</a:t>
                </a:r>
              </a:p>
            </c:rich>
          </c:tx>
          <c:layout>
            <c:manualLayout>
              <c:xMode val="edge"/>
              <c:yMode val="edge"/>
              <c:x val="2.2573433300917066E-2"/>
              <c:y val="0.26415160540165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75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955B</a:t>
            </a:r>
          </a:p>
        </c:rich>
      </c:tx>
      <c:layout>
        <c:manualLayout>
          <c:xMode val="edge"/>
          <c:yMode val="edge"/>
          <c:x val="0.45615976033298872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621160409556314"/>
          <c:w val="0.86237373737373735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levels'!$B$3321:$B$3333</c:f>
              <c:numCache>
                <c:formatCode>mm/dd/yy</c:formatCode>
                <c:ptCount val="13"/>
                <c:pt idx="0">
                  <c:v>36160</c:v>
                </c:pt>
                <c:pt idx="1">
                  <c:v>36185</c:v>
                </c:pt>
                <c:pt idx="2">
                  <c:v>36216</c:v>
                </c:pt>
                <c:pt idx="3">
                  <c:v>36235</c:v>
                </c:pt>
                <c:pt idx="4">
                  <c:v>36277</c:v>
                </c:pt>
                <c:pt idx="5">
                  <c:v>36299</c:v>
                </c:pt>
                <c:pt idx="6">
                  <c:v>36328</c:v>
                </c:pt>
                <c:pt idx="7">
                  <c:v>36371</c:v>
                </c:pt>
                <c:pt idx="8">
                  <c:v>36399</c:v>
                </c:pt>
                <c:pt idx="9">
                  <c:v>36427</c:v>
                </c:pt>
                <c:pt idx="10">
                  <c:v>36458</c:v>
                </c:pt>
                <c:pt idx="11">
                  <c:v>36486</c:v>
                </c:pt>
                <c:pt idx="12">
                  <c:v>36521</c:v>
                </c:pt>
              </c:numCache>
            </c:numRef>
          </c:xVal>
          <c:yVal>
            <c:numRef>
              <c:f>'"900" wells'' water levels'!$G$3321:$G$3333</c:f>
              <c:numCache>
                <c:formatCode>General</c:formatCode>
                <c:ptCount val="13"/>
                <c:pt idx="0">
                  <c:v>10.974</c:v>
                </c:pt>
                <c:pt idx="1">
                  <c:v>10.839</c:v>
                </c:pt>
                <c:pt idx="2">
                  <c:v>10.853</c:v>
                </c:pt>
                <c:pt idx="3">
                  <c:v>10.856999999999999</c:v>
                </c:pt>
                <c:pt idx="4">
                  <c:v>10.694000000000001</c:v>
                </c:pt>
                <c:pt idx="5">
                  <c:v>10.603999999999999</c:v>
                </c:pt>
                <c:pt idx="6">
                  <c:v>10.423999999999999</c:v>
                </c:pt>
                <c:pt idx="7">
                  <c:v>10.345000000000001</c:v>
                </c:pt>
                <c:pt idx="8">
                  <c:v>10.324</c:v>
                </c:pt>
                <c:pt idx="9">
                  <c:v>10.295999999999999</c:v>
                </c:pt>
                <c:pt idx="10">
                  <c:v>10.351000000000001</c:v>
                </c:pt>
                <c:pt idx="11">
                  <c:v>10.425000000000001</c:v>
                </c:pt>
                <c:pt idx="12">
                  <c:v>10.497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22560"/>
        <c:axId val="82323136"/>
      </c:scatterChart>
      <c:valAx>
        <c:axId val="82322560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3136"/>
        <c:crosses val="autoZero"/>
        <c:crossBetween val="midCat"/>
      </c:valAx>
      <c:valAx>
        <c:axId val="82323136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2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927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70707070707072E-2"/>
          <c:y val="0.1621160409556314"/>
          <c:w val="0.87121212121212122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levels'!$B$2889:$B$2901</c:f>
              <c:numCache>
                <c:formatCode>mm/dd/yy</c:formatCode>
                <c:ptCount val="13"/>
                <c:pt idx="0">
                  <c:v>36160</c:v>
                </c:pt>
                <c:pt idx="1">
                  <c:v>36185</c:v>
                </c:pt>
                <c:pt idx="2">
                  <c:v>36216</c:v>
                </c:pt>
                <c:pt idx="3">
                  <c:v>36235</c:v>
                </c:pt>
                <c:pt idx="4">
                  <c:v>36277</c:v>
                </c:pt>
                <c:pt idx="5">
                  <c:v>36299</c:v>
                </c:pt>
                <c:pt idx="6">
                  <c:v>36328</c:v>
                </c:pt>
                <c:pt idx="7">
                  <c:v>36371</c:v>
                </c:pt>
                <c:pt idx="8">
                  <c:v>36399</c:v>
                </c:pt>
                <c:pt idx="9">
                  <c:v>36427</c:v>
                </c:pt>
                <c:pt idx="10">
                  <c:v>36458</c:v>
                </c:pt>
                <c:pt idx="11">
                  <c:v>36486</c:v>
                </c:pt>
                <c:pt idx="12">
                  <c:v>36521</c:v>
                </c:pt>
              </c:numCache>
            </c:numRef>
          </c:xVal>
          <c:yVal>
            <c:numRef>
              <c:f>'"900" wells'' water levels'!$G$2889:$G$2901</c:f>
              <c:numCache>
                <c:formatCode>General</c:formatCode>
                <c:ptCount val="13"/>
                <c:pt idx="0">
                  <c:v>8.298</c:v>
                </c:pt>
                <c:pt idx="1">
                  <c:v>8.3249999999999993</c:v>
                </c:pt>
                <c:pt idx="2">
                  <c:v>8.3450000000000006</c:v>
                </c:pt>
                <c:pt idx="3">
                  <c:v>8.3659999999999997</c:v>
                </c:pt>
                <c:pt idx="4">
                  <c:v>8.2149999999999999</c:v>
                </c:pt>
                <c:pt idx="5">
                  <c:v>8.0449999999999999</c:v>
                </c:pt>
                <c:pt idx="6">
                  <c:v>7.923</c:v>
                </c:pt>
                <c:pt idx="7">
                  <c:v>7.9320000000000004</c:v>
                </c:pt>
                <c:pt idx="8">
                  <c:v>7.9349999999999996</c:v>
                </c:pt>
                <c:pt idx="9">
                  <c:v>7.9459999999999997</c:v>
                </c:pt>
                <c:pt idx="10">
                  <c:v>7.9829999999999997</c:v>
                </c:pt>
                <c:pt idx="11">
                  <c:v>8.0470000000000006</c:v>
                </c:pt>
                <c:pt idx="12">
                  <c:v>8.0150000000000006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24864"/>
        <c:axId val="82325440"/>
      </c:scatterChart>
      <c:valAx>
        <c:axId val="82324864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5440"/>
        <c:crosses val="autoZero"/>
        <c:crossBetween val="midCat"/>
      </c:valAx>
      <c:valAx>
        <c:axId val="82325440"/>
        <c:scaling>
          <c:orientation val="maxMin"/>
          <c:max val="8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4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919</a:t>
            </a:r>
          </a:p>
        </c:rich>
      </c:tx>
      <c:layout>
        <c:manualLayout>
          <c:xMode val="edge"/>
          <c:yMode val="edge"/>
          <c:x val="0.4628191362443330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70707070707072E-2"/>
          <c:y val="0.1621160409556314"/>
          <c:w val="0.87121212121212122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levels'!$B$1498:$B$1510</c:f>
              <c:numCache>
                <c:formatCode>mm/dd/yy</c:formatCode>
                <c:ptCount val="13"/>
                <c:pt idx="0">
                  <c:v>36160</c:v>
                </c:pt>
                <c:pt idx="1">
                  <c:v>36185</c:v>
                </c:pt>
                <c:pt idx="2">
                  <c:v>36216</c:v>
                </c:pt>
                <c:pt idx="3">
                  <c:v>36235</c:v>
                </c:pt>
                <c:pt idx="4">
                  <c:v>36277</c:v>
                </c:pt>
                <c:pt idx="5">
                  <c:v>36299</c:v>
                </c:pt>
                <c:pt idx="6">
                  <c:v>36328</c:v>
                </c:pt>
                <c:pt idx="7">
                  <c:v>36371</c:v>
                </c:pt>
                <c:pt idx="8">
                  <c:v>36399</c:v>
                </c:pt>
                <c:pt idx="9">
                  <c:v>36427</c:v>
                </c:pt>
                <c:pt idx="10">
                  <c:v>36458</c:v>
                </c:pt>
                <c:pt idx="11">
                  <c:v>36486</c:v>
                </c:pt>
                <c:pt idx="12">
                  <c:v>36521</c:v>
                </c:pt>
              </c:numCache>
            </c:numRef>
          </c:xVal>
          <c:yVal>
            <c:numRef>
              <c:f>'"900" wells'' water levels'!$G$1498:$G$1510</c:f>
              <c:numCache>
                <c:formatCode>General</c:formatCode>
                <c:ptCount val="13"/>
                <c:pt idx="0">
                  <c:v>8.7460000000000004</c:v>
                </c:pt>
                <c:pt idx="1">
                  <c:v>8.7750000000000004</c:v>
                </c:pt>
                <c:pt idx="2">
                  <c:v>8.8040000000000003</c:v>
                </c:pt>
                <c:pt idx="3">
                  <c:v>8.8119999999999994</c:v>
                </c:pt>
                <c:pt idx="4">
                  <c:v>8.6210000000000004</c:v>
                </c:pt>
                <c:pt idx="5">
                  <c:v>8.52</c:v>
                </c:pt>
                <c:pt idx="6">
                  <c:v>8.3810000000000002</c:v>
                </c:pt>
                <c:pt idx="7">
                  <c:v>8.3610000000000007</c:v>
                </c:pt>
                <c:pt idx="8">
                  <c:v>8.3539999999999992</c:v>
                </c:pt>
                <c:pt idx="9">
                  <c:v>8.4469999999999992</c:v>
                </c:pt>
                <c:pt idx="10">
                  <c:v>8.4019999999999992</c:v>
                </c:pt>
                <c:pt idx="11">
                  <c:v>8.4580000000000002</c:v>
                </c:pt>
                <c:pt idx="12">
                  <c:v>8.5259999999999998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27168"/>
        <c:axId val="82327744"/>
      </c:scatterChart>
      <c:valAx>
        <c:axId val="82327168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7744"/>
        <c:crosses val="autoZero"/>
        <c:crossBetween val="midCat"/>
      </c:valAx>
      <c:valAx>
        <c:axId val="8232774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27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919-98</a:t>
            </a:r>
          </a:p>
        </c:rich>
      </c:tx>
      <c:layout>
        <c:manualLayout>
          <c:xMode val="edge"/>
          <c:yMode val="edge"/>
          <c:x val="0.4506104350592539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621160409556314"/>
          <c:w val="0.86237373737373735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levels'!$B$1490:$B$1498</c:f>
              <c:numCache>
                <c:formatCode>mm/dd/yy</c:formatCode>
                <c:ptCount val="9"/>
                <c:pt idx="0">
                  <c:v>35776</c:v>
                </c:pt>
                <c:pt idx="1">
                  <c:v>35817</c:v>
                </c:pt>
                <c:pt idx="2">
                  <c:v>35845</c:v>
                </c:pt>
                <c:pt idx="3">
                  <c:v>35871</c:v>
                </c:pt>
                <c:pt idx="4">
                  <c:v>35900</c:v>
                </c:pt>
                <c:pt idx="5">
                  <c:v>35956</c:v>
                </c:pt>
                <c:pt idx="6">
                  <c:v>36060</c:v>
                </c:pt>
                <c:pt idx="7">
                  <c:v>36082</c:v>
                </c:pt>
                <c:pt idx="8">
                  <c:v>36160</c:v>
                </c:pt>
              </c:numCache>
            </c:numRef>
          </c:xVal>
          <c:yVal>
            <c:numRef>
              <c:f>'"900" wells'' water levels'!$G$1490:$G$1498</c:f>
              <c:numCache>
                <c:formatCode>General</c:formatCode>
                <c:ptCount val="9"/>
                <c:pt idx="0">
                  <c:v>8.5730000000000004</c:v>
                </c:pt>
                <c:pt idx="1">
                  <c:v>8.7889999999999997</c:v>
                </c:pt>
                <c:pt idx="2">
                  <c:v>8.8109999999999999</c:v>
                </c:pt>
                <c:pt idx="3">
                  <c:v>8.8010000000000002</c:v>
                </c:pt>
                <c:pt idx="4">
                  <c:v>8.7870000000000008</c:v>
                </c:pt>
                <c:pt idx="5">
                  <c:v>8.5549999999999997</c:v>
                </c:pt>
                <c:pt idx="6">
                  <c:v>8.9109999999999996</c:v>
                </c:pt>
                <c:pt idx="7">
                  <c:v>8.7520000000000007</c:v>
                </c:pt>
                <c:pt idx="8">
                  <c:v>8.7460000000000004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2864"/>
        <c:axId val="83493440"/>
      </c:scatterChart>
      <c:valAx>
        <c:axId val="83492864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3440"/>
        <c:crosses val="autoZero"/>
        <c:crossBetween val="midCat"/>
      </c:valAx>
      <c:valAx>
        <c:axId val="8349344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2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926-98</a:t>
            </a:r>
          </a:p>
        </c:rich>
      </c:tx>
      <c:layout>
        <c:manualLayout>
          <c:xMode val="edge"/>
          <c:yMode val="edge"/>
          <c:x val="0.45061043505925397"/>
          <c:y val="1.9575931848109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621160409556314"/>
          <c:w val="0.86237373737373735"/>
          <c:h val="0.80034129692832767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'"900" wells'' water levels'!$B$2617:$B$2625</c:f>
              <c:numCache>
                <c:formatCode>mm/dd/yy</c:formatCode>
                <c:ptCount val="9"/>
                <c:pt idx="0">
                  <c:v>35776</c:v>
                </c:pt>
                <c:pt idx="1">
                  <c:v>35817</c:v>
                </c:pt>
                <c:pt idx="2">
                  <c:v>35845</c:v>
                </c:pt>
                <c:pt idx="3">
                  <c:v>35871</c:v>
                </c:pt>
                <c:pt idx="4">
                  <c:v>35900</c:v>
                </c:pt>
                <c:pt idx="5">
                  <c:v>35956</c:v>
                </c:pt>
                <c:pt idx="6">
                  <c:v>36060</c:v>
                </c:pt>
                <c:pt idx="7">
                  <c:v>36082</c:v>
                </c:pt>
                <c:pt idx="8">
                  <c:v>36160</c:v>
                </c:pt>
              </c:numCache>
            </c:numRef>
          </c:xVal>
          <c:yVal>
            <c:numRef>
              <c:f>'"900" wells'' water levels'!$G$2617:$G$2625</c:f>
              <c:numCache>
                <c:formatCode>General</c:formatCode>
                <c:ptCount val="9"/>
                <c:pt idx="0">
                  <c:v>9.7050000000000001</c:v>
                </c:pt>
                <c:pt idx="1">
                  <c:v>9.7430000000000003</c:v>
                </c:pt>
                <c:pt idx="2">
                  <c:v>9.7690000000000001</c:v>
                </c:pt>
                <c:pt idx="3">
                  <c:v>9.6910000000000007</c:v>
                </c:pt>
                <c:pt idx="4">
                  <c:v>9.7279999999999998</c:v>
                </c:pt>
                <c:pt idx="5">
                  <c:v>9.5340000000000007</c:v>
                </c:pt>
                <c:pt idx="6">
                  <c:v>9.718</c:v>
                </c:pt>
                <c:pt idx="7">
                  <c:v>9.7189999999999994</c:v>
                </c:pt>
                <c:pt idx="8">
                  <c:v>9.7560000000000002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5168"/>
        <c:axId val="83495744"/>
      </c:scatterChart>
      <c:valAx>
        <c:axId val="83495168"/>
        <c:scaling>
          <c:orientation val="minMax"/>
        </c:scaling>
        <c:delete val="0"/>
        <c:axPos val="t"/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5744"/>
        <c:crosses val="autoZero"/>
        <c:crossBetween val="midCat"/>
      </c:valAx>
      <c:valAx>
        <c:axId val="83495744"/>
        <c:scaling>
          <c:orientation val="maxMin"/>
          <c:max val="9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BMP (meters)</a:t>
                </a:r>
              </a:p>
            </c:rich>
          </c:tx>
          <c:layout>
            <c:manualLayout>
              <c:xMode val="edge"/>
              <c:yMode val="edge"/>
              <c:x val="1.2208701185079138E-2"/>
              <c:y val="0.4649266793869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5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18" Type="http://schemas.openxmlformats.org/officeDocument/2006/relationships/chart" Target="../charts/chart33.xml"/><Relationship Id="rId26" Type="http://schemas.openxmlformats.org/officeDocument/2006/relationships/chart" Target="../charts/chart41.xml"/><Relationship Id="rId3" Type="http://schemas.openxmlformats.org/officeDocument/2006/relationships/chart" Target="../charts/chart18.xml"/><Relationship Id="rId21" Type="http://schemas.openxmlformats.org/officeDocument/2006/relationships/chart" Target="../charts/chart36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5" Type="http://schemas.openxmlformats.org/officeDocument/2006/relationships/chart" Target="../charts/chart40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20" Type="http://schemas.openxmlformats.org/officeDocument/2006/relationships/chart" Target="../charts/chart35.xml"/><Relationship Id="rId29" Type="http://schemas.openxmlformats.org/officeDocument/2006/relationships/chart" Target="../charts/chart44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24" Type="http://schemas.openxmlformats.org/officeDocument/2006/relationships/chart" Target="../charts/chart39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23" Type="http://schemas.openxmlformats.org/officeDocument/2006/relationships/chart" Target="../charts/chart38.xml"/><Relationship Id="rId28" Type="http://schemas.openxmlformats.org/officeDocument/2006/relationships/chart" Target="../charts/chart43.xml"/><Relationship Id="rId10" Type="http://schemas.openxmlformats.org/officeDocument/2006/relationships/chart" Target="../charts/chart25.xml"/><Relationship Id="rId19" Type="http://schemas.openxmlformats.org/officeDocument/2006/relationships/chart" Target="../charts/chart34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Relationship Id="rId22" Type="http://schemas.openxmlformats.org/officeDocument/2006/relationships/chart" Target="../charts/chart37.xml"/><Relationship Id="rId27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3349</xdr:row>
      <xdr:rowOff>66675</xdr:rowOff>
    </xdr:from>
    <xdr:to>
      <xdr:col>19</xdr:col>
      <xdr:colOff>219075</xdr:colOff>
      <xdr:row>3368</xdr:row>
      <xdr:rowOff>123825</xdr:rowOff>
    </xdr:to>
    <xdr:graphicFrame macro="">
      <xdr:nvGraphicFramePr>
        <xdr:cNvPr id="20469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76200</xdr:colOff>
      <xdr:row>111</xdr:row>
      <xdr:rowOff>19050</xdr:rowOff>
    </xdr:from>
    <xdr:to>
      <xdr:col>19</xdr:col>
      <xdr:colOff>304800</xdr:colOff>
      <xdr:row>129</xdr:row>
      <xdr:rowOff>85725</xdr:rowOff>
    </xdr:to>
    <xdr:graphicFrame macro="">
      <xdr:nvGraphicFramePr>
        <xdr:cNvPr id="204698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</xdr:colOff>
      <xdr:row>227</xdr:row>
      <xdr:rowOff>38100</xdr:rowOff>
    </xdr:from>
    <xdr:to>
      <xdr:col>19</xdr:col>
      <xdr:colOff>190500</xdr:colOff>
      <xdr:row>245</xdr:row>
      <xdr:rowOff>0</xdr:rowOff>
    </xdr:to>
    <xdr:graphicFrame macro="">
      <xdr:nvGraphicFramePr>
        <xdr:cNvPr id="2046984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638175</xdr:colOff>
      <xdr:row>978</xdr:row>
      <xdr:rowOff>133350</xdr:rowOff>
    </xdr:from>
    <xdr:to>
      <xdr:col>20</xdr:col>
      <xdr:colOff>247650</xdr:colOff>
      <xdr:row>998</xdr:row>
      <xdr:rowOff>38100</xdr:rowOff>
    </xdr:to>
    <xdr:graphicFrame macro="">
      <xdr:nvGraphicFramePr>
        <xdr:cNvPr id="2046985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657225</xdr:colOff>
      <xdr:row>1251</xdr:row>
      <xdr:rowOff>66675</xdr:rowOff>
    </xdr:from>
    <xdr:to>
      <xdr:col>20</xdr:col>
      <xdr:colOff>47625</xdr:colOff>
      <xdr:row>1269</xdr:row>
      <xdr:rowOff>114300</xdr:rowOff>
    </xdr:to>
    <xdr:graphicFrame macro="">
      <xdr:nvGraphicFramePr>
        <xdr:cNvPr id="2046986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38100</xdr:colOff>
      <xdr:row>3650</xdr:row>
      <xdr:rowOff>38100</xdr:rowOff>
    </xdr:from>
    <xdr:to>
      <xdr:col>23</xdr:col>
      <xdr:colOff>28575</xdr:colOff>
      <xdr:row>3671</xdr:row>
      <xdr:rowOff>76200</xdr:rowOff>
    </xdr:to>
    <xdr:graphicFrame macro="">
      <xdr:nvGraphicFramePr>
        <xdr:cNvPr id="2046987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133350</xdr:colOff>
      <xdr:row>340</xdr:row>
      <xdr:rowOff>104775</xdr:rowOff>
    </xdr:from>
    <xdr:to>
      <xdr:col>19</xdr:col>
      <xdr:colOff>533400</xdr:colOff>
      <xdr:row>358</xdr:row>
      <xdr:rowOff>114300</xdr:rowOff>
    </xdr:to>
    <xdr:graphicFrame macro="">
      <xdr:nvGraphicFramePr>
        <xdr:cNvPr id="2046988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57150</xdr:colOff>
      <xdr:row>3135</xdr:row>
      <xdr:rowOff>19050</xdr:rowOff>
    </xdr:from>
    <xdr:to>
      <xdr:col>19</xdr:col>
      <xdr:colOff>352425</xdr:colOff>
      <xdr:row>3154</xdr:row>
      <xdr:rowOff>133350</xdr:rowOff>
    </xdr:to>
    <xdr:graphicFrame macro="">
      <xdr:nvGraphicFramePr>
        <xdr:cNvPr id="204698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171450</xdr:colOff>
      <xdr:row>679</xdr:row>
      <xdr:rowOff>152400</xdr:rowOff>
    </xdr:from>
    <xdr:to>
      <xdr:col>20</xdr:col>
      <xdr:colOff>133350</xdr:colOff>
      <xdr:row>696</xdr:row>
      <xdr:rowOff>28575</xdr:rowOff>
    </xdr:to>
    <xdr:graphicFrame macro="">
      <xdr:nvGraphicFramePr>
        <xdr:cNvPr id="2046990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456</xdr:row>
      <xdr:rowOff>76200</xdr:rowOff>
    </xdr:from>
    <xdr:to>
      <xdr:col>19</xdr:col>
      <xdr:colOff>600075</xdr:colOff>
      <xdr:row>475</xdr:row>
      <xdr:rowOff>0</xdr:rowOff>
    </xdr:to>
    <xdr:graphicFrame macro="">
      <xdr:nvGraphicFramePr>
        <xdr:cNvPr id="204699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57150</xdr:colOff>
      <xdr:row>1529</xdr:row>
      <xdr:rowOff>85725</xdr:rowOff>
    </xdr:from>
    <xdr:to>
      <xdr:col>19</xdr:col>
      <xdr:colOff>381000</xdr:colOff>
      <xdr:row>1545</xdr:row>
      <xdr:rowOff>123825</xdr:rowOff>
    </xdr:to>
    <xdr:graphicFrame macro="">
      <xdr:nvGraphicFramePr>
        <xdr:cNvPr id="204699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200025</xdr:colOff>
      <xdr:row>1837</xdr:row>
      <xdr:rowOff>28575</xdr:rowOff>
    </xdr:from>
    <xdr:to>
      <xdr:col>20</xdr:col>
      <xdr:colOff>104775</xdr:colOff>
      <xdr:row>1856</xdr:row>
      <xdr:rowOff>123825</xdr:rowOff>
    </xdr:to>
    <xdr:graphicFrame macro="">
      <xdr:nvGraphicFramePr>
        <xdr:cNvPr id="204699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123825</xdr:colOff>
      <xdr:row>2034</xdr:row>
      <xdr:rowOff>19050</xdr:rowOff>
    </xdr:from>
    <xdr:to>
      <xdr:col>19</xdr:col>
      <xdr:colOff>285750</xdr:colOff>
      <xdr:row>2053</xdr:row>
      <xdr:rowOff>28575</xdr:rowOff>
    </xdr:to>
    <xdr:graphicFrame macro="">
      <xdr:nvGraphicFramePr>
        <xdr:cNvPr id="204699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352425</xdr:colOff>
      <xdr:row>2402</xdr:row>
      <xdr:rowOff>19050</xdr:rowOff>
    </xdr:from>
    <xdr:to>
      <xdr:col>19</xdr:col>
      <xdr:colOff>561975</xdr:colOff>
      <xdr:row>2421</xdr:row>
      <xdr:rowOff>85725</xdr:rowOff>
    </xdr:to>
    <xdr:graphicFrame macro="">
      <xdr:nvGraphicFramePr>
        <xdr:cNvPr id="204699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133350</xdr:colOff>
      <xdr:row>2654</xdr:row>
      <xdr:rowOff>76200</xdr:rowOff>
    </xdr:from>
    <xdr:to>
      <xdr:col>19</xdr:col>
      <xdr:colOff>333375</xdr:colOff>
      <xdr:row>2671</xdr:row>
      <xdr:rowOff>142875</xdr:rowOff>
    </xdr:to>
    <xdr:graphicFrame macro="">
      <xdr:nvGraphicFramePr>
        <xdr:cNvPr id="204699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57150</xdr:colOff>
      <xdr:row>2917</xdr:row>
      <xdr:rowOff>38100</xdr:rowOff>
    </xdr:from>
    <xdr:to>
      <xdr:col>19</xdr:col>
      <xdr:colOff>409575</xdr:colOff>
      <xdr:row>2936</xdr:row>
      <xdr:rowOff>19050</xdr:rowOff>
    </xdr:to>
    <xdr:graphicFrame macro="">
      <xdr:nvGraphicFramePr>
        <xdr:cNvPr id="204699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152400</xdr:colOff>
      <xdr:row>3819</xdr:row>
      <xdr:rowOff>57150</xdr:rowOff>
    </xdr:from>
    <xdr:to>
      <xdr:col>22</xdr:col>
      <xdr:colOff>571500</xdr:colOff>
      <xdr:row>3836</xdr:row>
      <xdr:rowOff>9525</xdr:rowOff>
    </xdr:to>
    <xdr:graphicFrame macro="">
      <xdr:nvGraphicFramePr>
        <xdr:cNvPr id="204699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95250</xdr:colOff>
      <xdr:row>764</xdr:row>
      <xdr:rowOff>85725</xdr:rowOff>
    </xdr:from>
    <xdr:to>
      <xdr:col>20</xdr:col>
      <xdr:colOff>114300</xdr:colOff>
      <xdr:row>780</xdr:row>
      <xdr:rowOff>133350</xdr:rowOff>
    </xdr:to>
    <xdr:graphicFrame macro="">
      <xdr:nvGraphicFramePr>
        <xdr:cNvPr id="204699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161925</xdr:colOff>
      <xdr:row>1060</xdr:row>
      <xdr:rowOff>57150</xdr:rowOff>
    </xdr:from>
    <xdr:to>
      <xdr:col>20</xdr:col>
      <xdr:colOff>161925</xdr:colOff>
      <xdr:row>1076</xdr:row>
      <xdr:rowOff>95250</xdr:rowOff>
    </xdr:to>
    <xdr:graphicFrame macro="">
      <xdr:nvGraphicFramePr>
        <xdr:cNvPr id="204700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133350</xdr:colOff>
      <xdr:row>1607</xdr:row>
      <xdr:rowOff>85725</xdr:rowOff>
    </xdr:from>
    <xdr:to>
      <xdr:col>19</xdr:col>
      <xdr:colOff>533400</xdr:colOff>
      <xdr:row>1624</xdr:row>
      <xdr:rowOff>142875</xdr:rowOff>
    </xdr:to>
    <xdr:graphicFrame macro="">
      <xdr:nvGraphicFramePr>
        <xdr:cNvPr id="204700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171450</xdr:colOff>
      <xdr:row>1876</xdr:row>
      <xdr:rowOff>28575</xdr:rowOff>
    </xdr:from>
    <xdr:to>
      <xdr:col>20</xdr:col>
      <xdr:colOff>257175</xdr:colOff>
      <xdr:row>1892</xdr:row>
      <xdr:rowOff>123825</xdr:rowOff>
    </xdr:to>
    <xdr:graphicFrame macro="">
      <xdr:nvGraphicFramePr>
        <xdr:cNvPr id="204700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180975</xdr:colOff>
      <xdr:row>2115</xdr:row>
      <xdr:rowOff>152400</xdr:rowOff>
    </xdr:from>
    <xdr:to>
      <xdr:col>20</xdr:col>
      <xdr:colOff>104775</xdr:colOff>
      <xdr:row>2138</xdr:row>
      <xdr:rowOff>19050</xdr:rowOff>
    </xdr:to>
    <xdr:graphicFrame macro="">
      <xdr:nvGraphicFramePr>
        <xdr:cNvPr id="204700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133350</xdr:colOff>
      <xdr:row>2445</xdr:row>
      <xdr:rowOff>57150</xdr:rowOff>
    </xdr:from>
    <xdr:to>
      <xdr:col>19</xdr:col>
      <xdr:colOff>476250</xdr:colOff>
      <xdr:row>2463</xdr:row>
      <xdr:rowOff>57150</xdr:rowOff>
    </xdr:to>
    <xdr:graphicFrame macro="">
      <xdr:nvGraphicFramePr>
        <xdr:cNvPr id="2047004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200025</xdr:colOff>
      <xdr:row>2732</xdr:row>
      <xdr:rowOff>66675</xdr:rowOff>
    </xdr:from>
    <xdr:to>
      <xdr:col>20</xdr:col>
      <xdr:colOff>66675</xdr:colOff>
      <xdr:row>2749</xdr:row>
      <xdr:rowOff>85725</xdr:rowOff>
    </xdr:to>
    <xdr:graphicFrame macro="">
      <xdr:nvGraphicFramePr>
        <xdr:cNvPr id="2047005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171450</xdr:colOff>
      <xdr:row>3217</xdr:row>
      <xdr:rowOff>57150</xdr:rowOff>
    </xdr:from>
    <xdr:to>
      <xdr:col>20</xdr:col>
      <xdr:colOff>104775</xdr:colOff>
      <xdr:row>3233</xdr:row>
      <xdr:rowOff>152400</xdr:rowOff>
    </xdr:to>
    <xdr:graphicFrame macro="">
      <xdr:nvGraphicFramePr>
        <xdr:cNvPr id="204700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304800</xdr:colOff>
      <xdr:row>3430</xdr:row>
      <xdr:rowOff>152400</xdr:rowOff>
    </xdr:from>
    <xdr:to>
      <xdr:col>20</xdr:col>
      <xdr:colOff>38100</xdr:colOff>
      <xdr:row>3447</xdr:row>
      <xdr:rowOff>85725</xdr:rowOff>
    </xdr:to>
    <xdr:graphicFrame macro="">
      <xdr:nvGraphicFramePr>
        <xdr:cNvPr id="204700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152400</xdr:colOff>
      <xdr:row>3608</xdr:row>
      <xdr:rowOff>66675</xdr:rowOff>
    </xdr:from>
    <xdr:to>
      <xdr:col>20</xdr:col>
      <xdr:colOff>209550</xdr:colOff>
      <xdr:row>3623</xdr:row>
      <xdr:rowOff>133350</xdr:rowOff>
    </xdr:to>
    <xdr:graphicFrame macro="">
      <xdr:nvGraphicFramePr>
        <xdr:cNvPr id="204700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304800</xdr:colOff>
      <xdr:row>2998</xdr:row>
      <xdr:rowOff>57150</xdr:rowOff>
    </xdr:from>
    <xdr:to>
      <xdr:col>20</xdr:col>
      <xdr:colOff>457200</xdr:colOff>
      <xdr:row>3015</xdr:row>
      <xdr:rowOff>104775</xdr:rowOff>
    </xdr:to>
    <xdr:graphicFrame macro="">
      <xdr:nvGraphicFramePr>
        <xdr:cNvPr id="204700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454025</xdr:colOff>
      <xdr:row>1344</xdr:row>
      <xdr:rowOff>104775</xdr:rowOff>
    </xdr:from>
    <xdr:to>
      <xdr:col>22</xdr:col>
      <xdr:colOff>116417</xdr:colOff>
      <xdr:row>1367</xdr:row>
      <xdr:rowOff>60325</xdr:rowOff>
    </xdr:to>
    <xdr:graphicFrame macro="">
      <xdr:nvGraphicFramePr>
        <xdr:cNvPr id="2047010" name="Chart 12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0.2332</cdr:x>
      <cdr:y>0.27849</cdr:y>
    </cdr:from>
    <cdr:to>
      <cdr:x>0.4917</cdr:x>
      <cdr:y>0.34226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912" y="784958"/>
          <a:ext cx="1042030" cy="181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Oil thickness</a:t>
          </a:r>
        </a:p>
      </cdr:txBody>
    </cdr:sp>
  </cdr:relSizeAnchor>
  <cdr:relSizeAnchor xmlns:cdr="http://schemas.openxmlformats.org/drawingml/2006/chartDrawing">
    <cdr:from>
      <cdr:x>0.61522</cdr:x>
      <cdr:y>0.34154</cdr:y>
    </cdr:from>
    <cdr:to>
      <cdr:x>0.80952</cdr:x>
      <cdr:y>0.42391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7790" y="966114"/>
          <a:ext cx="784727" cy="232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Oil elevation</a:t>
          </a:r>
        </a:p>
      </cdr:txBody>
    </cdr:sp>
  </cdr:relSizeAnchor>
  <cdr:relSizeAnchor xmlns:cdr="http://schemas.openxmlformats.org/drawingml/2006/chartDrawing">
    <cdr:from>
      <cdr:x>0.27396</cdr:x>
      <cdr:y>0.70437</cdr:y>
    </cdr:from>
    <cdr:to>
      <cdr:x>0.5354</cdr:x>
      <cdr:y>0.76379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2547" y="1996524"/>
          <a:ext cx="1053860" cy="168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FF"/>
              </a:solidFill>
              <a:latin typeface="Arial"/>
              <a:cs typeface="Arial"/>
            </a:rPr>
            <a:t>Water elevation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75438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3"/>
  <sheetViews>
    <sheetView tabSelected="1" zoomScale="90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J3294" sqref="J3294"/>
    </sheetView>
  </sheetViews>
  <sheetFormatPr defaultRowHeight="12.75" x14ac:dyDescent="0.2"/>
  <cols>
    <col min="1" max="1" width="9.85546875" style="1" bestFit="1" customWidth="1"/>
    <col min="2" max="2" width="10.28515625" style="7" customWidth="1"/>
    <col min="3" max="3" width="41.5703125" style="7" bestFit="1" customWidth="1"/>
    <col min="6" max="6" width="9.140625" style="5"/>
    <col min="8" max="8" width="9.140625" style="5"/>
    <col min="10" max="10" width="17.140625" customWidth="1"/>
    <col min="11" max="11" width="9.85546875" customWidth="1"/>
    <col min="14" max="14" width="10.28515625" customWidth="1"/>
    <col min="16" max="16" width="12.7109375" customWidth="1"/>
    <col min="17" max="17" width="23.85546875" bestFit="1" customWidth="1"/>
  </cols>
  <sheetData>
    <row r="1" spans="1:17" x14ac:dyDescent="0.2">
      <c r="A1" s="1" t="s">
        <v>0</v>
      </c>
      <c r="F1" s="15" t="s">
        <v>1</v>
      </c>
    </row>
    <row r="2" spans="1:17" x14ac:dyDescent="0.2">
      <c r="A2" s="1" t="s">
        <v>2</v>
      </c>
    </row>
    <row r="3" spans="1:17" x14ac:dyDescent="0.2">
      <c r="A3" s="1" t="s">
        <v>3</v>
      </c>
    </row>
    <row r="5" spans="1:17" s="2" customFormat="1" x14ac:dyDescent="0.2">
      <c r="B5" s="8"/>
      <c r="C5" s="8" t="s">
        <v>174</v>
      </c>
      <c r="D5" s="2" t="s">
        <v>4</v>
      </c>
      <c r="E5" s="2" t="s">
        <v>5</v>
      </c>
      <c r="F5" s="6" t="s">
        <v>6</v>
      </c>
      <c r="G5" s="2" t="s">
        <v>6</v>
      </c>
      <c r="H5" s="6" t="s">
        <v>7</v>
      </c>
      <c r="I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59</v>
      </c>
    </row>
    <row r="6" spans="1:17" s="2" customFormat="1" x14ac:dyDescent="0.2">
      <c r="A6" s="2" t="s">
        <v>13</v>
      </c>
      <c r="B6" s="8" t="s">
        <v>14</v>
      </c>
      <c r="C6" s="8" t="s">
        <v>175</v>
      </c>
      <c r="D6" s="4" t="s">
        <v>15</v>
      </c>
      <c r="E6" s="4" t="s">
        <v>15</v>
      </c>
      <c r="F6" s="6" t="s">
        <v>15</v>
      </c>
      <c r="G6" s="2" t="s">
        <v>16</v>
      </c>
      <c r="H6" s="6" t="s">
        <v>15</v>
      </c>
      <c r="I6" s="2" t="s">
        <v>16</v>
      </c>
      <c r="J6" s="2" t="s">
        <v>17</v>
      </c>
      <c r="K6" s="2" t="s">
        <v>16</v>
      </c>
      <c r="L6" s="2" t="s">
        <v>16</v>
      </c>
      <c r="M6" s="2" t="s">
        <v>16</v>
      </c>
      <c r="N6" s="2" t="s">
        <v>18</v>
      </c>
      <c r="O6" s="2" t="s">
        <v>18</v>
      </c>
      <c r="P6" s="2" t="s">
        <v>60</v>
      </c>
      <c r="Q6" s="2" t="s">
        <v>198</v>
      </c>
    </row>
    <row r="7" spans="1:17" s="11" customFormat="1" x14ac:dyDescent="0.2">
      <c r="A7" s="9">
        <v>910</v>
      </c>
      <c r="B7" s="10">
        <v>30461</v>
      </c>
      <c r="C7" s="16" t="str">
        <f t="shared" ref="C7:C70" si="0">IF(ISBLANK(D7),"V","S")</f>
        <v>V</v>
      </c>
      <c r="F7" s="13">
        <v>27</v>
      </c>
      <c r="G7" s="11">
        <v>8.23</v>
      </c>
      <c r="H7" s="13"/>
      <c r="L7" s="11">
        <v>423.80099999999999</v>
      </c>
      <c r="N7" s="11">
        <v>7.649</v>
      </c>
    </row>
    <row r="8" spans="1:17" x14ac:dyDescent="0.2">
      <c r="A8" s="1">
        <v>910</v>
      </c>
      <c r="B8" s="7">
        <v>30468</v>
      </c>
      <c r="C8" s="16" t="str">
        <f t="shared" si="0"/>
        <v>S</v>
      </c>
      <c r="D8">
        <v>28</v>
      </c>
      <c r="E8">
        <v>0.99</v>
      </c>
      <c r="F8" s="5">
        <v>27.01</v>
      </c>
      <c r="G8">
        <v>8.2330000000000005</v>
      </c>
      <c r="J8" t="s">
        <v>19</v>
      </c>
      <c r="L8">
        <v>423.798</v>
      </c>
      <c r="N8">
        <v>7.6520000000000001</v>
      </c>
    </row>
    <row r="9" spans="1:17" x14ac:dyDescent="0.2">
      <c r="A9" s="1">
        <v>910</v>
      </c>
      <c r="B9" s="7">
        <v>30473</v>
      </c>
      <c r="C9" s="16" t="str">
        <f t="shared" si="0"/>
        <v>S</v>
      </c>
      <c r="D9">
        <v>28</v>
      </c>
      <c r="E9">
        <v>0.95</v>
      </c>
      <c r="F9" s="5">
        <v>27.05</v>
      </c>
      <c r="G9">
        <v>8.2449999999999992</v>
      </c>
      <c r="L9">
        <v>423.78500000000003</v>
      </c>
      <c r="N9">
        <v>7.6639999999999997</v>
      </c>
    </row>
    <row r="10" spans="1:17" x14ac:dyDescent="0.2">
      <c r="A10" s="1">
        <v>910</v>
      </c>
      <c r="B10" s="7">
        <v>30483</v>
      </c>
      <c r="C10" s="16" t="str">
        <f t="shared" si="0"/>
        <v>S</v>
      </c>
      <c r="D10">
        <v>28</v>
      </c>
      <c r="E10">
        <v>1.03</v>
      </c>
      <c r="F10" s="5">
        <v>26.97</v>
      </c>
      <c r="G10">
        <v>8.2210000000000001</v>
      </c>
      <c r="L10">
        <v>423.81</v>
      </c>
      <c r="N10">
        <v>7.64</v>
      </c>
    </row>
    <row r="11" spans="1:17" x14ac:dyDescent="0.2">
      <c r="A11" s="1">
        <v>910</v>
      </c>
      <c r="B11" s="7">
        <v>30488</v>
      </c>
      <c r="C11" s="16" t="str">
        <f t="shared" si="0"/>
        <v>S</v>
      </c>
      <c r="D11">
        <v>28</v>
      </c>
      <c r="E11">
        <v>1.04</v>
      </c>
      <c r="F11" s="5">
        <v>26.96</v>
      </c>
      <c r="G11">
        <v>8.218</v>
      </c>
      <c r="L11">
        <v>423.81299999999999</v>
      </c>
      <c r="N11">
        <v>7.6369999999999996</v>
      </c>
    </row>
    <row r="12" spans="1:17" x14ac:dyDescent="0.2">
      <c r="A12" s="1">
        <v>910</v>
      </c>
      <c r="B12" s="7">
        <v>30509</v>
      </c>
      <c r="C12" s="16" t="str">
        <f t="shared" si="0"/>
        <v>S</v>
      </c>
      <c r="D12">
        <v>28</v>
      </c>
      <c r="E12">
        <v>1.34</v>
      </c>
      <c r="F12" s="5">
        <v>26.66</v>
      </c>
      <c r="G12">
        <v>8.1259999999999994</v>
      </c>
      <c r="L12">
        <v>423.904</v>
      </c>
      <c r="N12">
        <v>7.5449999999999999</v>
      </c>
    </row>
    <row r="13" spans="1:17" x14ac:dyDescent="0.2">
      <c r="A13" s="1">
        <v>910</v>
      </c>
      <c r="B13" s="7">
        <v>30519</v>
      </c>
      <c r="C13" s="16" t="str">
        <f t="shared" si="0"/>
        <v>S</v>
      </c>
      <c r="D13">
        <v>28</v>
      </c>
      <c r="E13">
        <v>1.38</v>
      </c>
      <c r="F13" s="5">
        <v>26.62</v>
      </c>
      <c r="G13">
        <v>8.1140000000000008</v>
      </c>
      <c r="L13">
        <v>423.916</v>
      </c>
      <c r="N13">
        <v>7.5330000000000004</v>
      </c>
    </row>
    <row r="14" spans="1:17" x14ac:dyDescent="0.2">
      <c r="A14" s="1">
        <v>910</v>
      </c>
      <c r="B14" s="7">
        <v>30566</v>
      </c>
      <c r="C14" s="16" t="str">
        <f t="shared" si="0"/>
        <v>S</v>
      </c>
      <c r="D14">
        <v>28</v>
      </c>
      <c r="E14">
        <v>1.24</v>
      </c>
      <c r="F14" s="5">
        <v>26.76</v>
      </c>
      <c r="G14">
        <v>8.157</v>
      </c>
      <c r="L14">
        <v>423.87400000000002</v>
      </c>
      <c r="N14">
        <v>7.5759999999999996</v>
      </c>
    </row>
    <row r="15" spans="1:17" x14ac:dyDescent="0.2">
      <c r="A15" s="1">
        <v>910</v>
      </c>
      <c r="B15" s="7">
        <v>30610</v>
      </c>
      <c r="C15" s="16" t="str">
        <f t="shared" si="0"/>
        <v>S</v>
      </c>
      <c r="D15">
        <v>28</v>
      </c>
      <c r="E15">
        <v>1.2</v>
      </c>
      <c r="F15" s="5">
        <v>26.8</v>
      </c>
      <c r="G15">
        <v>8.1690000000000005</v>
      </c>
      <c r="L15">
        <v>423.86200000000002</v>
      </c>
      <c r="N15">
        <v>7.5880000000000001</v>
      </c>
    </row>
    <row r="16" spans="1:17" x14ac:dyDescent="0.2">
      <c r="A16" s="1">
        <v>910</v>
      </c>
      <c r="B16" s="7">
        <v>30739</v>
      </c>
      <c r="C16" s="16" t="str">
        <f t="shared" si="0"/>
        <v>S</v>
      </c>
      <c r="D16">
        <v>28</v>
      </c>
      <c r="E16">
        <v>0.76</v>
      </c>
      <c r="F16" s="5">
        <v>27.24</v>
      </c>
      <c r="G16">
        <v>8.3030000000000008</v>
      </c>
      <c r="L16">
        <v>423.72699999999998</v>
      </c>
      <c r="N16">
        <v>7.7220000000000004</v>
      </c>
    </row>
    <row r="17" spans="1:14" x14ac:dyDescent="0.2">
      <c r="A17" s="1">
        <v>910</v>
      </c>
      <c r="B17" s="7">
        <v>30778</v>
      </c>
      <c r="C17" s="16" t="str">
        <f t="shared" si="0"/>
        <v>S</v>
      </c>
      <c r="D17">
        <v>30</v>
      </c>
      <c r="E17">
        <v>2.78</v>
      </c>
      <c r="F17" s="5">
        <v>27.22</v>
      </c>
      <c r="G17">
        <v>8.2970000000000006</v>
      </c>
      <c r="L17">
        <v>423.73399999999998</v>
      </c>
      <c r="N17">
        <v>7.7160000000000002</v>
      </c>
    </row>
    <row r="18" spans="1:14" x14ac:dyDescent="0.2">
      <c r="A18" s="1">
        <v>910</v>
      </c>
      <c r="B18" s="7">
        <v>30785</v>
      </c>
      <c r="C18" s="16" t="str">
        <f t="shared" si="0"/>
        <v>S</v>
      </c>
      <c r="D18">
        <v>30</v>
      </c>
      <c r="E18">
        <v>3.81</v>
      </c>
      <c r="F18" s="5">
        <v>26.19</v>
      </c>
      <c r="G18">
        <v>7.9829999999999997</v>
      </c>
      <c r="L18">
        <v>424.04700000000003</v>
      </c>
      <c r="N18">
        <v>7.4020000000000001</v>
      </c>
    </row>
    <row r="19" spans="1:14" x14ac:dyDescent="0.2">
      <c r="A19" s="1">
        <v>910</v>
      </c>
      <c r="B19" s="7">
        <v>30799</v>
      </c>
      <c r="C19" s="16" t="str">
        <f t="shared" si="0"/>
        <v>S</v>
      </c>
      <c r="D19">
        <v>30</v>
      </c>
      <c r="E19">
        <v>3.87</v>
      </c>
      <c r="F19" s="5">
        <v>26.13</v>
      </c>
      <c r="G19">
        <v>7.9649999999999999</v>
      </c>
      <c r="L19">
        <v>424.06599999999997</v>
      </c>
      <c r="N19">
        <v>7.3840000000000003</v>
      </c>
    </row>
    <row r="20" spans="1:14" x14ac:dyDescent="0.2">
      <c r="A20" s="1">
        <v>910</v>
      </c>
      <c r="B20" s="7">
        <v>30806</v>
      </c>
      <c r="C20" s="16" t="str">
        <f t="shared" si="0"/>
        <v>S</v>
      </c>
      <c r="D20">
        <v>30</v>
      </c>
      <c r="E20">
        <v>3.03</v>
      </c>
      <c r="F20" s="5">
        <v>26.97</v>
      </c>
      <c r="G20">
        <v>8.2210000000000001</v>
      </c>
      <c r="L20">
        <v>423.81</v>
      </c>
      <c r="N20">
        <v>7.64</v>
      </c>
    </row>
    <row r="21" spans="1:14" x14ac:dyDescent="0.2">
      <c r="A21" s="1">
        <v>910</v>
      </c>
      <c r="B21" s="7">
        <v>30830</v>
      </c>
      <c r="C21" s="16" t="str">
        <f t="shared" si="0"/>
        <v>S</v>
      </c>
      <c r="D21">
        <v>30</v>
      </c>
      <c r="E21">
        <v>3.06</v>
      </c>
      <c r="F21" s="5">
        <v>26.94</v>
      </c>
      <c r="G21">
        <v>8.2110000000000003</v>
      </c>
      <c r="L21">
        <v>423.81900000000002</v>
      </c>
      <c r="N21">
        <v>7.63</v>
      </c>
    </row>
    <row r="22" spans="1:14" x14ac:dyDescent="0.2">
      <c r="A22" s="1">
        <v>910</v>
      </c>
      <c r="B22" s="7">
        <v>30839</v>
      </c>
      <c r="C22" s="16" t="str">
        <f t="shared" si="0"/>
        <v>S</v>
      </c>
      <c r="D22">
        <v>30</v>
      </c>
      <c r="E22">
        <v>3.11</v>
      </c>
      <c r="F22" s="5">
        <v>26.89</v>
      </c>
      <c r="G22">
        <v>8.1959999999999997</v>
      </c>
      <c r="L22">
        <v>423.834</v>
      </c>
      <c r="N22">
        <v>7.6150000000000002</v>
      </c>
    </row>
    <row r="23" spans="1:14" x14ac:dyDescent="0.2">
      <c r="A23" s="1">
        <v>910</v>
      </c>
      <c r="B23" s="7">
        <v>30848</v>
      </c>
      <c r="C23" s="16" t="str">
        <f t="shared" si="0"/>
        <v>S</v>
      </c>
      <c r="D23">
        <v>27</v>
      </c>
      <c r="E23">
        <v>0.36</v>
      </c>
      <c r="F23" s="5">
        <v>26.64</v>
      </c>
      <c r="G23">
        <v>8.1199999999999992</v>
      </c>
      <c r="L23">
        <v>423.91</v>
      </c>
      <c r="N23">
        <v>7.5389999999999997</v>
      </c>
    </row>
    <row r="24" spans="1:14" x14ac:dyDescent="0.2">
      <c r="A24" s="1">
        <v>910</v>
      </c>
      <c r="B24" s="7">
        <v>30854</v>
      </c>
      <c r="C24" s="16" t="str">
        <f t="shared" si="0"/>
        <v>S</v>
      </c>
      <c r="D24">
        <v>29</v>
      </c>
      <c r="E24">
        <v>2.6</v>
      </c>
      <c r="F24" s="5">
        <v>26.4</v>
      </c>
      <c r="G24">
        <v>8.0470000000000006</v>
      </c>
      <c r="L24">
        <v>423.983</v>
      </c>
      <c r="N24">
        <v>7.4660000000000002</v>
      </c>
    </row>
    <row r="25" spans="1:14" x14ac:dyDescent="0.2">
      <c r="A25" s="1">
        <v>910</v>
      </c>
      <c r="B25" s="7">
        <v>30861</v>
      </c>
      <c r="C25" s="16" t="str">
        <f t="shared" si="0"/>
        <v>S</v>
      </c>
      <c r="D25">
        <v>29</v>
      </c>
      <c r="E25">
        <v>2.65</v>
      </c>
      <c r="F25" s="5">
        <v>26.35</v>
      </c>
      <c r="G25">
        <v>8.032</v>
      </c>
      <c r="L25">
        <v>423.99900000000002</v>
      </c>
      <c r="N25">
        <v>7.4509999999999996</v>
      </c>
    </row>
    <row r="26" spans="1:14" x14ac:dyDescent="0.2">
      <c r="A26" s="1">
        <v>910</v>
      </c>
      <c r="B26" s="7">
        <v>30869</v>
      </c>
      <c r="C26" s="16" t="str">
        <f t="shared" si="0"/>
        <v>S</v>
      </c>
      <c r="D26">
        <v>28</v>
      </c>
      <c r="E26">
        <v>1.66</v>
      </c>
      <c r="F26" s="5">
        <v>26.34</v>
      </c>
      <c r="G26">
        <v>8.0289999999999999</v>
      </c>
      <c r="L26">
        <v>424.00200000000001</v>
      </c>
      <c r="N26">
        <v>7.4480000000000004</v>
      </c>
    </row>
    <row r="27" spans="1:14" x14ac:dyDescent="0.2">
      <c r="A27" s="1">
        <v>910</v>
      </c>
      <c r="B27" s="7">
        <v>30881</v>
      </c>
      <c r="C27" s="16" t="str">
        <f t="shared" si="0"/>
        <v>S</v>
      </c>
      <c r="D27">
        <v>30</v>
      </c>
      <c r="E27">
        <v>3.6</v>
      </c>
      <c r="F27" s="5">
        <v>26.4</v>
      </c>
      <c r="G27">
        <v>8.0470000000000006</v>
      </c>
      <c r="L27">
        <v>423.983</v>
      </c>
      <c r="N27">
        <v>7.4660000000000002</v>
      </c>
    </row>
    <row r="28" spans="1:14" x14ac:dyDescent="0.2">
      <c r="A28" s="1">
        <v>910</v>
      </c>
      <c r="B28" s="7">
        <v>30888</v>
      </c>
      <c r="C28" s="16" t="str">
        <f t="shared" si="0"/>
        <v>S</v>
      </c>
      <c r="D28">
        <v>30</v>
      </c>
      <c r="E28">
        <v>3.49</v>
      </c>
      <c r="F28" s="5">
        <v>26.51</v>
      </c>
      <c r="G28">
        <v>8.08</v>
      </c>
      <c r="L28">
        <v>423.95</v>
      </c>
      <c r="N28">
        <v>7.4989999999999997</v>
      </c>
    </row>
    <row r="29" spans="1:14" x14ac:dyDescent="0.2">
      <c r="A29" s="1">
        <v>910</v>
      </c>
      <c r="B29" s="7">
        <v>30897</v>
      </c>
      <c r="C29" s="16" t="str">
        <f t="shared" si="0"/>
        <v>S</v>
      </c>
      <c r="D29">
        <v>27</v>
      </c>
      <c r="E29">
        <v>0.42</v>
      </c>
      <c r="F29" s="5">
        <v>26.58</v>
      </c>
      <c r="G29">
        <v>8.1020000000000003</v>
      </c>
      <c r="L29">
        <v>423.92899999999997</v>
      </c>
      <c r="N29">
        <v>7.5209999999999999</v>
      </c>
    </row>
    <row r="30" spans="1:14" x14ac:dyDescent="0.2">
      <c r="A30" s="1">
        <v>910</v>
      </c>
      <c r="B30" s="7">
        <v>30904</v>
      </c>
      <c r="C30" s="16" t="str">
        <f t="shared" si="0"/>
        <v>S</v>
      </c>
      <c r="D30">
        <v>27</v>
      </c>
      <c r="E30">
        <v>0.37</v>
      </c>
      <c r="F30" s="5">
        <v>26.63</v>
      </c>
      <c r="G30">
        <v>8.1170000000000009</v>
      </c>
      <c r="L30">
        <v>423.91300000000001</v>
      </c>
      <c r="N30">
        <v>7.5359999999999996</v>
      </c>
    </row>
    <row r="31" spans="1:14" x14ac:dyDescent="0.2">
      <c r="A31" s="1">
        <v>910</v>
      </c>
      <c r="B31" s="7">
        <v>30911</v>
      </c>
      <c r="C31" s="16" t="str">
        <f t="shared" si="0"/>
        <v>S</v>
      </c>
      <c r="D31">
        <v>27</v>
      </c>
      <c r="E31">
        <v>0.3</v>
      </c>
      <c r="F31" s="5">
        <v>26.7</v>
      </c>
      <c r="G31">
        <v>8.1379999999999999</v>
      </c>
      <c r="L31">
        <v>423.892</v>
      </c>
      <c r="N31">
        <v>7.5570000000000004</v>
      </c>
    </row>
    <row r="32" spans="1:14" x14ac:dyDescent="0.2">
      <c r="A32" s="1">
        <v>910</v>
      </c>
      <c r="B32" s="7">
        <v>30917</v>
      </c>
      <c r="C32" s="16" t="str">
        <f t="shared" si="0"/>
        <v>S</v>
      </c>
      <c r="D32">
        <v>27</v>
      </c>
      <c r="E32">
        <v>0.28999999999999998</v>
      </c>
      <c r="F32" s="5">
        <v>26.71</v>
      </c>
      <c r="G32">
        <v>8.141</v>
      </c>
      <c r="L32">
        <v>423.88900000000001</v>
      </c>
      <c r="N32">
        <v>7.56</v>
      </c>
    </row>
    <row r="33" spans="1:14" x14ac:dyDescent="0.2">
      <c r="A33" s="1">
        <v>910</v>
      </c>
      <c r="B33" s="7">
        <v>30925</v>
      </c>
      <c r="C33" s="16" t="str">
        <f t="shared" si="0"/>
        <v>S</v>
      </c>
      <c r="D33">
        <v>28</v>
      </c>
      <c r="E33">
        <v>1.2</v>
      </c>
      <c r="F33" s="5">
        <v>26.8</v>
      </c>
      <c r="G33">
        <v>8.1690000000000005</v>
      </c>
      <c r="L33">
        <v>423.86200000000002</v>
      </c>
      <c r="N33">
        <v>7.5880000000000001</v>
      </c>
    </row>
    <row r="34" spans="1:14" x14ac:dyDescent="0.2">
      <c r="A34" s="1">
        <v>910</v>
      </c>
      <c r="B34" s="7">
        <v>30934</v>
      </c>
      <c r="C34" s="16" t="str">
        <f t="shared" si="0"/>
        <v>S</v>
      </c>
      <c r="D34">
        <v>28</v>
      </c>
      <c r="E34">
        <v>1.1299999999999999</v>
      </c>
      <c r="F34" s="5">
        <v>26.87</v>
      </c>
      <c r="G34">
        <v>8.19</v>
      </c>
      <c r="L34">
        <v>423.84</v>
      </c>
      <c r="N34">
        <v>7.609</v>
      </c>
    </row>
    <row r="35" spans="1:14" x14ac:dyDescent="0.2">
      <c r="A35" s="1">
        <v>910</v>
      </c>
      <c r="B35" s="7">
        <v>30945</v>
      </c>
      <c r="C35" s="16" t="str">
        <f t="shared" si="0"/>
        <v>S</v>
      </c>
      <c r="D35">
        <v>28</v>
      </c>
      <c r="E35">
        <v>1.08</v>
      </c>
      <c r="F35" s="5">
        <v>26.92</v>
      </c>
      <c r="G35">
        <v>8.2050000000000001</v>
      </c>
      <c r="L35">
        <v>423.82499999999999</v>
      </c>
      <c r="N35">
        <v>7.6239999999999997</v>
      </c>
    </row>
    <row r="36" spans="1:14" x14ac:dyDescent="0.2">
      <c r="A36" s="1">
        <v>910</v>
      </c>
      <c r="B36" s="7">
        <v>30970</v>
      </c>
      <c r="C36" s="16" t="str">
        <f t="shared" si="0"/>
        <v>S</v>
      </c>
      <c r="D36">
        <v>29</v>
      </c>
      <c r="E36">
        <v>2.0299999999999998</v>
      </c>
      <c r="F36" s="5">
        <v>26.97</v>
      </c>
      <c r="G36">
        <v>8.2210000000000001</v>
      </c>
      <c r="L36">
        <v>423.81</v>
      </c>
      <c r="N36">
        <v>7.64</v>
      </c>
    </row>
    <row r="37" spans="1:14" x14ac:dyDescent="0.2">
      <c r="A37" s="1">
        <v>910</v>
      </c>
      <c r="B37" s="7">
        <v>30979</v>
      </c>
      <c r="C37" s="16" t="str">
        <f t="shared" si="0"/>
        <v>S</v>
      </c>
      <c r="D37">
        <v>27</v>
      </c>
      <c r="E37">
        <v>0.26</v>
      </c>
      <c r="F37" s="5">
        <v>26.74</v>
      </c>
      <c r="G37">
        <v>8.15</v>
      </c>
      <c r="L37">
        <v>423.88</v>
      </c>
      <c r="N37">
        <v>7.569</v>
      </c>
    </row>
    <row r="38" spans="1:14" x14ac:dyDescent="0.2">
      <c r="A38" s="1">
        <v>910</v>
      </c>
      <c r="B38" s="7">
        <v>30986</v>
      </c>
      <c r="C38" s="16" t="str">
        <f t="shared" si="0"/>
        <v>S</v>
      </c>
      <c r="D38">
        <v>28</v>
      </c>
      <c r="E38">
        <v>1.2</v>
      </c>
      <c r="F38" s="5">
        <v>26.8</v>
      </c>
      <c r="G38">
        <v>8.1690000000000005</v>
      </c>
      <c r="L38">
        <v>423.86200000000002</v>
      </c>
      <c r="N38">
        <v>7.5880000000000001</v>
      </c>
    </row>
    <row r="39" spans="1:14" x14ac:dyDescent="0.2">
      <c r="A39" s="1">
        <v>910</v>
      </c>
      <c r="B39" s="7">
        <v>30993</v>
      </c>
      <c r="C39" s="16" t="str">
        <f t="shared" si="0"/>
        <v>S</v>
      </c>
      <c r="D39">
        <v>27</v>
      </c>
      <c r="E39">
        <v>0.17</v>
      </c>
      <c r="F39" s="5">
        <v>26.83</v>
      </c>
      <c r="G39">
        <v>8.1780000000000008</v>
      </c>
      <c r="L39">
        <v>423.85199999999998</v>
      </c>
      <c r="N39">
        <v>7.5970000000000004</v>
      </c>
    </row>
    <row r="40" spans="1:14" x14ac:dyDescent="0.2">
      <c r="A40" s="1">
        <v>910</v>
      </c>
      <c r="B40" s="7">
        <v>31002</v>
      </c>
      <c r="C40" s="16" t="str">
        <f t="shared" si="0"/>
        <v>S</v>
      </c>
      <c r="D40">
        <v>28</v>
      </c>
      <c r="E40">
        <v>1.29</v>
      </c>
      <c r="F40" s="5">
        <v>26.71</v>
      </c>
      <c r="G40">
        <v>8.141</v>
      </c>
      <c r="L40">
        <v>423.88900000000001</v>
      </c>
      <c r="N40">
        <v>7.56</v>
      </c>
    </row>
    <row r="41" spans="1:14" x14ac:dyDescent="0.2">
      <c r="A41" s="1">
        <v>910</v>
      </c>
      <c r="B41" s="7">
        <v>31007</v>
      </c>
      <c r="C41" s="16" t="str">
        <f t="shared" si="0"/>
        <v>S</v>
      </c>
      <c r="D41">
        <v>28</v>
      </c>
      <c r="E41">
        <v>1.28</v>
      </c>
      <c r="F41" s="5">
        <v>26.72</v>
      </c>
      <c r="G41">
        <v>8.1440000000000001</v>
      </c>
      <c r="L41">
        <v>423.88600000000002</v>
      </c>
      <c r="N41">
        <v>7.5629999999999997</v>
      </c>
    </row>
    <row r="42" spans="1:14" x14ac:dyDescent="0.2">
      <c r="A42" s="1">
        <v>910</v>
      </c>
      <c r="B42" s="7">
        <v>31016</v>
      </c>
      <c r="C42" s="16" t="str">
        <f t="shared" si="0"/>
        <v>S</v>
      </c>
      <c r="D42">
        <v>28</v>
      </c>
      <c r="E42">
        <v>1.25</v>
      </c>
      <c r="F42" s="5">
        <v>26.75</v>
      </c>
      <c r="G42">
        <v>8.1530000000000005</v>
      </c>
      <c r="L42">
        <v>423.87700000000001</v>
      </c>
      <c r="N42">
        <v>7.5720000000000001</v>
      </c>
    </row>
    <row r="43" spans="1:14" x14ac:dyDescent="0.2">
      <c r="A43" s="1">
        <v>910</v>
      </c>
      <c r="B43" s="7">
        <v>31021</v>
      </c>
      <c r="C43" s="16" t="str">
        <f t="shared" si="0"/>
        <v>S</v>
      </c>
      <c r="D43">
        <v>28</v>
      </c>
      <c r="E43">
        <v>1.22</v>
      </c>
      <c r="F43" s="5">
        <v>26.78</v>
      </c>
      <c r="G43">
        <v>8.1630000000000003</v>
      </c>
      <c r="L43">
        <v>423.86799999999999</v>
      </c>
      <c r="N43">
        <v>7.5819999999999999</v>
      </c>
    </row>
    <row r="44" spans="1:14" x14ac:dyDescent="0.2">
      <c r="A44" s="1">
        <v>910</v>
      </c>
      <c r="B44" s="7">
        <v>31029</v>
      </c>
      <c r="C44" s="16" t="str">
        <f t="shared" si="0"/>
        <v>S</v>
      </c>
      <c r="D44">
        <v>28</v>
      </c>
      <c r="E44">
        <v>1.17</v>
      </c>
      <c r="F44" s="5">
        <v>26.83</v>
      </c>
      <c r="G44">
        <v>8.1780000000000008</v>
      </c>
      <c r="L44">
        <v>423.85199999999998</v>
      </c>
      <c r="N44">
        <v>7.5970000000000004</v>
      </c>
    </row>
    <row r="45" spans="1:14" x14ac:dyDescent="0.2">
      <c r="A45" s="1">
        <v>910</v>
      </c>
      <c r="B45" s="7">
        <v>31039</v>
      </c>
      <c r="C45" s="16" t="str">
        <f t="shared" si="0"/>
        <v>S</v>
      </c>
      <c r="D45">
        <v>28</v>
      </c>
      <c r="E45">
        <v>1</v>
      </c>
      <c r="F45" s="5">
        <v>27</v>
      </c>
      <c r="G45">
        <v>8.23</v>
      </c>
      <c r="L45">
        <v>423.80099999999999</v>
      </c>
      <c r="N45">
        <v>7.649</v>
      </c>
    </row>
    <row r="46" spans="1:14" x14ac:dyDescent="0.2">
      <c r="A46" s="1">
        <v>910</v>
      </c>
      <c r="B46" s="7">
        <v>31046</v>
      </c>
      <c r="C46" s="16" t="str">
        <f t="shared" si="0"/>
        <v>S</v>
      </c>
      <c r="D46">
        <v>28</v>
      </c>
      <c r="E46">
        <v>1.05</v>
      </c>
      <c r="F46" s="5">
        <v>26.95</v>
      </c>
      <c r="G46">
        <v>8.2140000000000004</v>
      </c>
      <c r="L46">
        <v>423.81599999999997</v>
      </c>
      <c r="N46">
        <v>7.633</v>
      </c>
    </row>
    <row r="47" spans="1:14" x14ac:dyDescent="0.2">
      <c r="A47" s="1">
        <v>910</v>
      </c>
      <c r="B47" s="7">
        <v>31053</v>
      </c>
      <c r="C47" s="16" t="str">
        <f t="shared" si="0"/>
        <v>S</v>
      </c>
      <c r="D47">
        <v>28</v>
      </c>
      <c r="E47">
        <v>1.03</v>
      </c>
      <c r="F47" s="5">
        <v>26.97</v>
      </c>
      <c r="G47">
        <v>8.2210000000000001</v>
      </c>
      <c r="L47">
        <v>423.81</v>
      </c>
      <c r="N47">
        <v>7.64</v>
      </c>
    </row>
    <row r="48" spans="1:14" x14ac:dyDescent="0.2">
      <c r="A48" s="1">
        <v>910</v>
      </c>
      <c r="B48" s="7">
        <v>31060</v>
      </c>
      <c r="C48" s="16" t="str">
        <f t="shared" si="0"/>
        <v>S</v>
      </c>
      <c r="D48">
        <v>28</v>
      </c>
      <c r="E48">
        <v>0.99</v>
      </c>
      <c r="F48" s="5">
        <v>27.01</v>
      </c>
      <c r="G48">
        <v>8.2330000000000005</v>
      </c>
      <c r="L48">
        <v>423.798</v>
      </c>
      <c r="N48">
        <v>7.6520000000000001</v>
      </c>
    </row>
    <row r="49" spans="1:14" x14ac:dyDescent="0.2">
      <c r="A49" s="1">
        <v>910</v>
      </c>
      <c r="B49" s="7">
        <v>31076</v>
      </c>
      <c r="C49" s="16" t="str">
        <f t="shared" si="0"/>
        <v>S</v>
      </c>
      <c r="D49">
        <v>28</v>
      </c>
      <c r="E49">
        <v>0.89</v>
      </c>
      <c r="F49" s="5">
        <v>27.11</v>
      </c>
      <c r="G49">
        <v>8.2629999999999999</v>
      </c>
      <c r="L49">
        <v>423.767</v>
      </c>
      <c r="N49">
        <v>7.6820000000000004</v>
      </c>
    </row>
    <row r="50" spans="1:14" x14ac:dyDescent="0.2">
      <c r="A50" s="1">
        <v>910</v>
      </c>
      <c r="B50" s="7">
        <v>31081</v>
      </c>
      <c r="C50" s="16" t="str">
        <f t="shared" si="0"/>
        <v>S</v>
      </c>
      <c r="D50">
        <v>28</v>
      </c>
      <c r="E50">
        <v>0.84</v>
      </c>
      <c r="F50" s="5">
        <v>27.16</v>
      </c>
      <c r="G50">
        <v>8.2780000000000005</v>
      </c>
      <c r="L50">
        <v>423.75200000000001</v>
      </c>
      <c r="N50">
        <v>7.6970000000000001</v>
      </c>
    </row>
    <row r="51" spans="1:14" x14ac:dyDescent="0.2">
      <c r="A51" s="1">
        <v>910</v>
      </c>
      <c r="B51" s="7">
        <v>31088</v>
      </c>
      <c r="C51" s="16" t="str">
        <f t="shared" si="0"/>
        <v>S</v>
      </c>
      <c r="D51">
        <v>28</v>
      </c>
      <c r="E51">
        <v>0.81</v>
      </c>
      <c r="F51" s="5">
        <v>27.19</v>
      </c>
      <c r="G51">
        <v>8.2880000000000003</v>
      </c>
      <c r="L51">
        <v>423.74299999999999</v>
      </c>
      <c r="N51">
        <v>7.7069999999999999</v>
      </c>
    </row>
    <row r="52" spans="1:14" x14ac:dyDescent="0.2">
      <c r="A52" s="1">
        <v>910</v>
      </c>
      <c r="B52" s="7">
        <v>31095</v>
      </c>
      <c r="C52" s="16" t="str">
        <f t="shared" si="0"/>
        <v>S</v>
      </c>
      <c r="D52">
        <v>28</v>
      </c>
      <c r="E52">
        <v>0.79</v>
      </c>
      <c r="F52" s="5">
        <v>27.21</v>
      </c>
      <c r="G52">
        <v>8.2940000000000005</v>
      </c>
      <c r="L52">
        <v>423.73700000000002</v>
      </c>
      <c r="N52">
        <v>7.7130000000000001</v>
      </c>
    </row>
    <row r="53" spans="1:14" x14ac:dyDescent="0.2">
      <c r="A53" s="1">
        <v>910</v>
      </c>
      <c r="B53" s="7">
        <v>31102</v>
      </c>
      <c r="C53" s="16" t="str">
        <f t="shared" si="0"/>
        <v>S</v>
      </c>
      <c r="D53">
        <v>28</v>
      </c>
      <c r="E53">
        <v>0.75</v>
      </c>
      <c r="F53" s="5">
        <v>27.25</v>
      </c>
      <c r="G53">
        <v>8.3059999999999992</v>
      </c>
      <c r="L53">
        <v>423.72399999999999</v>
      </c>
      <c r="N53">
        <v>7.7249999999999996</v>
      </c>
    </row>
    <row r="54" spans="1:14" x14ac:dyDescent="0.2">
      <c r="A54" s="1">
        <v>910</v>
      </c>
      <c r="B54" s="7">
        <v>31109</v>
      </c>
      <c r="C54" s="16" t="str">
        <f t="shared" si="0"/>
        <v>S</v>
      </c>
      <c r="D54">
        <v>28</v>
      </c>
      <c r="E54">
        <v>0.73</v>
      </c>
      <c r="F54" s="5">
        <v>27.27</v>
      </c>
      <c r="G54">
        <v>8.3119999999999994</v>
      </c>
      <c r="L54">
        <v>423.71800000000002</v>
      </c>
      <c r="N54">
        <v>7.7309999999999999</v>
      </c>
    </row>
    <row r="55" spans="1:14" x14ac:dyDescent="0.2">
      <c r="A55" s="1">
        <v>910</v>
      </c>
      <c r="B55" s="7">
        <v>31116</v>
      </c>
      <c r="C55" s="16" t="str">
        <f t="shared" si="0"/>
        <v>S</v>
      </c>
      <c r="D55">
        <v>28</v>
      </c>
      <c r="E55">
        <v>0.73</v>
      </c>
      <c r="F55" s="5">
        <v>27.27</v>
      </c>
      <c r="G55">
        <v>8.3119999999999994</v>
      </c>
      <c r="L55">
        <v>423.71800000000002</v>
      </c>
      <c r="N55">
        <v>7.7309999999999999</v>
      </c>
    </row>
    <row r="56" spans="1:14" x14ac:dyDescent="0.2">
      <c r="A56" s="1">
        <v>910</v>
      </c>
      <c r="B56" s="7">
        <v>31123</v>
      </c>
      <c r="C56" s="16" t="str">
        <f t="shared" si="0"/>
        <v>S</v>
      </c>
      <c r="D56">
        <v>28</v>
      </c>
      <c r="E56">
        <v>0.71</v>
      </c>
      <c r="F56" s="5">
        <v>27.29</v>
      </c>
      <c r="G56">
        <v>8.3179999999999996</v>
      </c>
      <c r="L56">
        <v>423.71199999999999</v>
      </c>
      <c r="N56">
        <v>7.7370000000000001</v>
      </c>
    </row>
    <row r="57" spans="1:14" x14ac:dyDescent="0.2">
      <c r="A57" s="1">
        <v>910</v>
      </c>
      <c r="B57" s="7">
        <v>31130</v>
      </c>
      <c r="C57" s="16" t="str">
        <f t="shared" si="0"/>
        <v>S</v>
      </c>
      <c r="D57">
        <v>28</v>
      </c>
      <c r="E57">
        <v>0.81</v>
      </c>
      <c r="F57" s="5">
        <v>27.19</v>
      </c>
      <c r="G57">
        <v>8.2880000000000003</v>
      </c>
      <c r="L57">
        <v>423.74299999999999</v>
      </c>
      <c r="N57">
        <v>7.7069999999999999</v>
      </c>
    </row>
    <row r="58" spans="1:14" x14ac:dyDescent="0.2">
      <c r="A58" s="1">
        <v>910</v>
      </c>
      <c r="B58" s="7">
        <v>31137</v>
      </c>
      <c r="C58" s="16" t="str">
        <f t="shared" si="0"/>
        <v>S</v>
      </c>
      <c r="D58">
        <v>28</v>
      </c>
      <c r="E58">
        <v>0.81</v>
      </c>
      <c r="F58" s="5">
        <v>27.19</v>
      </c>
      <c r="G58">
        <v>8.2880000000000003</v>
      </c>
      <c r="L58">
        <v>423.74299999999999</v>
      </c>
      <c r="N58">
        <v>7.7069999999999999</v>
      </c>
    </row>
    <row r="59" spans="1:14" x14ac:dyDescent="0.2">
      <c r="A59" s="1">
        <v>910</v>
      </c>
      <c r="B59" s="7">
        <v>31144</v>
      </c>
      <c r="C59" s="16" t="str">
        <f t="shared" si="0"/>
        <v>S</v>
      </c>
      <c r="D59">
        <v>28</v>
      </c>
      <c r="E59">
        <v>0.83</v>
      </c>
      <c r="F59" s="5">
        <v>27.17</v>
      </c>
      <c r="G59">
        <v>8.282</v>
      </c>
      <c r="L59">
        <v>423.74900000000002</v>
      </c>
      <c r="N59">
        <v>7.7009999999999996</v>
      </c>
    </row>
    <row r="60" spans="1:14" x14ac:dyDescent="0.2">
      <c r="A60" s="1">
        <v>910</v>
      </c>
      <c r="B60" s="7">
        <v>31151</v>
      </c>
      <c r="C60" s="16" t="str">
        <f t="shared" si="0"/>
        <v>S</v>
      </c>
      <c r="D60">
        <v>28</v>
      </c>
      <c r="E60">
        <v>0.83</v>
      </c>
      <c r="F60" s="5">
        <v>27.17</v>
      </c>
      <c r="G60">
        <v>8.282</v>
      </c>
      <c r="L60">
        <v>423.74900000000002</v>
      </c>
      <c r="N60">
        <v>7.7009999999999996</v>
      </c>
    </row>
    <row r="61" spans="1:14" x14ac:dyDescent="0.2">
      <c r="A61" s="1">
        <v>910</v>
      </c>
      <c r="B61" s="7">
        <v>31158</v>
      </c>
      <c r="C61" s="16" t="str">
        <f t="shared" si="0"/>
        <v>S</v>
      </c>
      <c r="D61">
        <v>28</v>
      </c>
      <c r="E61">
        <v>0.83</v>
      </c>
      <c r="F61" s="5">
        <v>27.17</v>
      </c>
      <c r="G61">
        <v>8.282</v>
      </c>
      <c r="L61">
        <v>423.74900000000002</v>
      </c>
      <c r="N61">
        <v>7.7009999999999996</v>
      </c>
    </row>
    <row r="62" spans="1:14" x14ac:dyDescent="0.2">
      <c r="A62" s="1">
        <v>910</v>
      </c>
      <c r="B62" s="7">
        <v>31165</v>
      </c>
      <c r="C62" s="16" t="str">
        <f t="shared" si="0"/>
        <v>S</v>
      </c>
      <c r="D62">
        <v>28</v>
      </c>
      <c r="E62">
        <v>0.94</v>
      </c>
      <c r="F62" s="5">
        <v>27.06</v>
      </c>
      <c r="G62">
        <v>8.2479999999999993</v>
      </c>
      <c r="L62">
        <v>423.78199999999998</v>
      </c>
      <c r="N62">
        <v>7.6669999999999998</v>
      </c>
    </row>
    <row r="63" spans="1:14" x14ac:dyDescent="0.2">
      <c r="A63" s="1">
        <v>910</v>
      </c>
      <c r="B63" s="7">
        <v>31172</v>
      </c>
      <c r="C63" s="16" t="str">
        <f t="shared" si="0"/>
        <v>S</v>
      </c>
      <c r="D63">
        <v>28</v>
      </c>
      <c r="E63">
        <v>1.1100000000000001</v>
      </c>
      <c r="F63" s="5">
        <v>26.89</v>
      </c>
      <c r="G63">
        <v>8.1959999999999997</v>
      </c>
      <c r="L63">
        <v>423.834</v>
      </c>
      <c r="N63">
        <v>7.6150000000000002</v>
      </c>
    </row>
    <row r="64" spans="1:14" x14ac:dyDescent="0.2">
      <c r="A64" s="1">
        <v>910</v>
      </c>
      <c r="B64" s="7">
        <v>31179</v>
      </c>
      <c r="C64" s="16" t="str">
        <f t="shared" si="0"/>
        <v>S</v>
      </c>
      <c r="D64">
        <v>28</v>
      </c>
      <c r="E64">
        <v>1.37</v>
      </c>
      <c r="F64" s="5">
        <v>26.63</v>
      </c>
      <c r="G64">
        <v>8.1170000000000009</v>
      </c>
      <c r="L64">
        <v>423.91300000000001</v>
      </c>
      <c r="N64">
        <v>7.5359999999999996</v>
      </c>
    </row>
    <row r="65" spans="1:14" x14ac:dyDescent="0.2">
      <c r="A65" s="1">
        <v>910</v>
      </c>
      <c r="B65" s="7">
        <v>31186</v>
      </c>
      <c r="C65" s="16" t="str">
        <f t="shared" si="0"/>
        <v>S</v>
      </c>
      <c r="D65">
        <v>28</v>
      </c>
      <c r="E65">
        <v>1.44</v>
      </c>
      <c r="F65" s="5">
        <v>26.56</v>
      </c>
      <c r="G65">
        <v>8.0960000000000001</v>
      </c>
      <c r="L65">
        <v>423.935</v>
      </c>
      <c r="N65">
        <v>7.5149999999999997</v>
      </c>
    </row>
    <row r="66" spans="1:14" x14ac:dyDescent="0.2">
      <c r="A66" s="1">
        <v>910</v>
      </c>
      <c r="B66" s="7">
        <v>31193</v>
      </c>
      <c r="C66" s="16" t="str">
        <f t="shared" si="0"/>
        <v>S</v>
      </c>
      <c r="D66">
        <v>28</v>
      </c>
      <c r="E66">
        <v>1.51</v>
      </c>
      <c r="F66" s="5">
        <v>26.49</v>
      </c>
      <c r="G66">
        <v>8.0739999999999998</v>
      </c>
      <c r="L66">
        <v>423.95600000000002</v>
      </c>
      <c r="N66">
        <v>7.4930000000000003</v>
      </c>
    </row>
    <row r="67" spans="1:14" x14ac:dyDescent="0.2">
      <c r="A67" s="1">
        <v>910</v>
      </c>
      <c r="B67" s="7">
        <v>31200</v>
      </c>
      <c r="C67" s="16" t="str">
        <f t="shared" si="0"/>
        <v>S</v>
      </c>
      <c r="D67">
        <v>28</v>
      </c>
      <c r="E67">
        <v>1.67</v>
      </c>
      <c r="F67" s="5">
        <v>26.33</v>
      </c>
      <c r="G67">
        <v>8.0250000000000004</v>
      </c>
      <c r="L67">
        <v>424.005</v>
      </c>
      <c r="N67">
        <v>7.444</v>
      </c>
    </row>
    <row r="68" spans="1:14" x14ac:dyDescent="0.2">
      <c r="A68" s="1">
        <v>910</v>
      </c>
      <c r="B68" s="7">
        <v>31207</v>
      </c>
      <c r="C68" s="16" t="str">
        <f t="shared" si="0"/>
        <v>S</v>
      </c>
      <c r="D68">
        <v>28</v>
      </c>
      <c r="E68">
        <v>1.71</v>
      </c>
      <c r="F68" s="5">
        <v>26.29</v>
      </c>
      <c r="G68">
        <v>8.0129999999999999</v>
      </c>
      <c r="L68">
        <v>424.017</v>
      </c>
      <c r="N68">
        <v>7.4320000000000004</v>
      </c>
    </row>
    <row r="69" spans="1:14" x14ac:dyDescent="0.2">
      <c r="A69" s="1">
        <v>910</v>
      </c>
      <c r="B69" s="7">
        <v>31214</v>
      </c>
      <c r="C69" s="16" t="str">
        <f t="shared" si="0"/>
        <v>S</v>
      </c>
      <c r="D69">
        <v>28</v>
      </c>
      <c r="E69">
        <v>1.72</v>
      </c>
      <c r="F69" s="5">
        <v>26.28</v>
      </c>
      <c r="G69">
        <v>8.01</v>
      </c>
      <c r="L69">
        <v>424.02</v>
      </c>
      <c r="N69">
        <v>7.4290000000000003</v>
      </c>
    </row>
    <row r="70" spans="1:14" x14ac:dyDescent="0.2">
      <c r="A70" s="1">
        <v>910</v>
      </c>
      <c r="B70" s="7">
        <v>31228</v>
      </c>
      <c r="C70" s="16" t="str">
        <f t="shared" si="0"/>
        <v>S</v>
      </c>
      <c r="D70">
        <v>28</v>
      </c>
      <c r="E70">
        <v>1.81</v>
      </c>
      <c r="F70" s="5">
        <v>26.19</v>
      </c>
      <c r="G70">
        <v>7.9829999999999997</v>
      </c>
      <c r="L70">
        <v>424.04700000000003</v>
      </c>
      <c r="N70">
        <v>7.4020000000000001</v>
      </c>
    </row>
    <row r="71" spans="1:14" x14ac:dyDescent="0.2">
      <c r="A71" s="1">
        <v>910</v>
      </c>
      <c r="B71" s="7">
        <v>31235</v>
      </c>
      <c r="C71" s="16" t="str">
        <f t="shared" ref="C71:C134" si="1">IF(ISBLANK(D71),"V","S")</f>
        <v>S</v>
      </c>
      <c r="D71">
        <v>28</v>
      </c>
      <c r="E71">
        <v>1.79</v>
      </c>
      <c r="F71" s="5">
        <v>26.21</v>
      </c>
      <c r="G71">
        <v>7.9889999999999999</v>
      </c>
      <c r="L71">
        <v>424.041</v>
      </c>
      <c r="N71">
        <v>7.4080000000000004</v>
      </c>
    </row>
    <row r="72" spans="1:14" x14ac:dyDescent="0.2">
      <c r="A72" s="1">
        <v>910</v>
      </c>
      <c r="B72" s="7">
        <v>31242</v>
      </c>
      <c r="C72" s="16" t="str">
        <f t="shared" si="1"/>
        <v>S</v>
      </c>
      <c r="D72">
        <v>28</v>
      </c>
      <c r="E72">
        <v>1.75</v>
      </c>
      <c r="F72" s="5">
        <v>26.25</v>
      </c>
      <c r="G72">
        <v>8.0009999999999994</v>
      </c>
      <c r="L72">
        <v>424.029</v>
      </c>
      <c r="N72">
        <v>7.42</v>
      </c>
    </row>
    <row r="73" spans="1:14" x14ac:dyDescent="0.2">
      <c r="A73" s="1">
        <v>910</v>
      </c>
      <c r="B73" s="7">
        <v>31249</v>
      </c>
      <c r="C73" s="16" t="str">
        <f t="shared" si="1"/>
        <v>S</v>
      </c>
      <c r="D73">
        <v>28</v>
      </c>
      <c r="E73">
        <v>1.82</v>
      </c>
      <c r="F73" s="5">
        <v>26.18</v>
      </c>
      <c r="G73">
        <v>7.98</v>
      </c>
      <c r="L73">
        <v>424.05099999999999</v>
      </c>
      <c r="N73">
        <v>7.399</v>
      </c>
    </row>
    <row r="74" spans="1:14" x14ac:dyDescent="0.2">
      <c r="A74" s="1">
        <v>910</v>
      </c>
      <c r="B74" s="7">
        <v>31256</v>
      </c>
      <c r="C74" s="16" t="str">
        <f t="shared" si="1"/>
        <v>S</v>
      </c>
      <c r="D74">
        <v>28</v>
      </c>
      <c r="E74">
        <v>1.8</v>
      </c>
      <c r="F74" s="5">
        <v>26.2</v>
      </c>
      <c r="G74">
        <v>7.9859999999999998</v>
      </c>
      <c r="L74">
        <v>424.04399999999998</v>
      </c>
      <c r="N74">
        <v>7.4050000000000002</v>
      </c>
    </row>
    <row r="75" spans="1:14" x14ac:dyDescent="0.2">
      <c r="A75" s="1">
        <v>910</v>
      </c>
      <c r="B75" s="7">
        <v>31263</v>
      </c>
      <c r="C75" s="16" t="str">
        <f t="shared" si="1"/>
        <v>S</v>
      </c>
      <c r="D75">
        <v>28</v>
      </c>
      <c r="E75">
        <v>1.77</v>
      </c>
      <c r="F75" s="5">
        <v>26.23</v>
      </c>
      <c r="G75">
        <v>7.9950000000000001</v>
      </c>
      <c r="L75">
        <v>424.03500000000003</v>
      </c>
      <c r="N75">
        <v>7.4139999999999997</v>
      </c>
    </row>
    <row r="76" spans="1:14" x14ac:dyDescent="0.2">
      <c r="A76" s="1">
        <v>910</v>
      </c>
      <c r="B76" s="7">
        <v>31270</v>
      </c>
      <c r="C76" s="16" t="str">
        <f t="shared" si="1"/>
        <v>S</v>
      </c>
      <c r="D76">
        <v>28</v>
      </c>
      <c r="E76">
        <v>1.75</v>
      </c>
      <c r="F76" s="5">
        <v>26.25</v>
      </c>
      <c r="G76">
        <v>8.0009999999999994</v>
      </c>
      <c r="L76">
        <v>424.029</v>
      </c>
      <c r="N76">
        <v>7.42</v>
      </c>
    </row>
    <row r="77" spans="1:14" x14ac:dyDescent="0.2">
      <c r="A77" s="1">
        <v>910</v>
      </c>
      <c r="B77" s="7">
        <v>31272</v>
      </c>
      <c r="C77" s="16" t="str">
        <f t="shared" si="1"/>
        <v>S</v>
      </c>
      <c r="D77">
        <v>28</v>
      </c>
      <c r="E77">
        <v>1.8</v>
      </c>
      <c r="F77" s="5">
        <v>26.2</v>
      </c>
      <c r="G77">
        <v>7.9859999999999998</v>
      </c>
      <c r="L77">
        <v>424.04399999999998</v>
      </c>
      <c r="N77">
        <v>7.4050000000000002</v>
      </c>
    </row>
    <row r="78" spans="1:14" x14ac:dyDescent="0.2">
      <c r="A78" s="1">
        <v>910</v>
      </c>
      <c r="B78" s="7">
        <v>31277</v>
      </c>
      <c r="C78" s="16" t="str">
        <f t="shared" si="1"/>
        <v>S</v>
      </c>
      <c r="D78">
        <v>28</v>
      </c>
      <c r="E78">
        <v>1.76</v>
      </c>
      <c r="F78" s="5">
        <v>26.24</v>
      </c>
      <c r="G78">
        <v>7.9980000000000002</v>
      </c>
      <c r="L78">
        <v>424.03199999999998</v>
      </c>
      <c r="N78">
        <v>7.4169999999999998</v>
      </c>
    </row>
    <row r="79" spans="1:14" x14ac:dyDescent="0.2">
      <c r="A79" s="1">
        <v>910</v>
      </c>
      <c r="B79" s="7">
        <v>31284</v>
      </c>
      <c r="C79" s="16" t="str">
        <f t="shared" si="1"/>
        <v>S</v>
      </c>
      <c r="D79">
        <v>28</v>
      </c>
      <c r="E79">
        <v>1.7</v>
      </c>
      <c r="F79" s="5">
        <v>26.3</v>
      </c>
      <c r="G79">
        <v>8.016</v>
      </c>
      <c r="L79">
        <v>424.01400000000001</v>
      </c>
      <c r="N79">
        <v>7.4349999999999996</v>
      </c>
    </row>
    <row r="80" spans="1:14" x14ac:dyDescent="0.2">
      <c r="A80" s="1">
        <v>910</v>
      </c>
      <c r="B80" s="7">
        <v>31291</v>
      </c>
      <c r="C80" s="16" t="str">
        <f t="shared" si="1"/>
        <v>S</v>
      </c>
      <c r="D80">
        <v>28</v>
      </c>
      <c r="E80">
        <v>1.68</v>
      </c>
      <c r="F80" s="5">
        <v>26.32</v>
      </c>
      <c r="G80">
        <v>8.0220000000000002</v>
      </c>
      <c r="L80">
        <v>424.00799999999998</v>
      </c>
      <c r="N80">
        <v>7.4409999999999998</v>
      </c>
    </row>
    <row r="81" spans="1:14" x14ac:dyDescent="0.2">
      <c r="A81" s="1">
        <v>910</v>
      </c>
      <c r="B81" s="7">
        <v>31298</v>
      </c>
      <c r="C81" s="16" t="str">
        <f t="shared" si="1"/>
        <v>S</v>
      </c>
      <c r="D81">
        <v>28</v>
      </c>
      <c r="E81">
        <v>1.64</v>
      </c>
      <c r="F81" s="5">
        <v>26.36</v>
      </c>
      <c r="G81">
        <v>8.0350000000000001</v>
      </c>
      <c r="L81">
        <v>423.99599999999998</v>
      </c>
      <c r="N81">
        <v>7.4539999999999997</v>
      </c>
    </row>
    <row r="82" spans="1:14" x14ac:dyDescent="0.2">
      <c r="A82" s="1">
        <v>910</v>
      </c>
      <c r="B82" s="7">
        <v>31305</v>
      </c>
      <c r="C82" s="16" t="str">
        <f t="shared" si="1"/>
        <v>S</v>
      </c>
      <c r="D82">
        <v>28</v>
      </c>
      <c r="E82">
        <v>1.6</v>
      </c>
      <c r="F82" s="5">
        <v>26.4</v>
      </c>
      <c r="G82">
        <v>8.0470000000000006</v>
      </c>
      <c r="L82">
        <v>423.983</v>
      </c>
      <c r="N82">
        <v>7.4660000000000002</v>
      </c>
    </row>
    <row r="83" spans="1:14" x14ac:dyDescent="0.2">
      <c r="A83" s="1">
        <v>910</v>
      </c>
      <c r="B83" s="7">
        <v>31312</v>
      </c>
      <c r="C83" s="16" t="str">
        <f t="shared" si="1"/>
        <v>S</v>
      </c>
      <c r="D83">
        <v>28</v>
      </c>
      <c r="E83">
        <v>1.57</v>
      </c>
      <c r="F83" s="5">
        <v>26.43</v>
      </c>
      <c r="G83">
        <v>8.0559999999999992</v>
      </c>
      <c r="L83">
        <v>423.97399999999999</v>
      </c>
      <c r="N83">
        <v>7.4749999999999996</v>
      </c>
    </row>
    <row r="84" spans="1:14" x14ac:dyDescent="0.2">
      <c r="A84" s="1">
        <v>910</v>
      </c>
      <c r="B84" s="7">
        <v>31317</v>
      </c>
      <c r="C84" s="16" t="str">
        <f t="shared" si="1"/>
        <v>S</v>
      </c>
      <c r="D84">
        <v>28</v>
      </c>
      <c r="E84">
        <v>1.56</v>
      </c>
      <c r="F84" s="5">
        <v>26.44</v>
      </c>
      <c r="G84">
        <v>8.0589999999999993</v>
      </c>
      <c r="L84">
        <v>423.971</v>
      </c>
      <c r="N84">
        <v>7.4779999999999998</v>
      </c>
    </row>
    <row r="85" spans="1:14" x14ac:dyDescent="0.2">
      <c r="A85" s="1">
        <v>910</v>
      </c>
      <c r="B85" s="7">
        <v>31326</v>
      </c>
      <c r="C85" s="16" t="str">
        <f t="shared" si="1"/>
        <v>S</v>
      </c>
      <c r="D85">
        <v>28</v>
      </c>
      <c r="E85">
        <v>1.51</v>
      </c>
      <c r="F85" s="5">
        <v>26.49</v>
      </c>
      <c r="G85">
        <v>8.0739999999999998</v>
      </c>
      <c r="L85">
        <v>423.95600000000002</v>
      </c>
      <c r="N85">
        <v>7.4930000000000003</v>
      </c>
    </row>
    <row r="86" spans="1:14" x14ac:dyDescent="0.2">
      <c r="A86" s="1">
        <v>910</v>
      </c>
      <c r="B86" s="7">
        <v>31333</v>
      </c>
      <c r="C86" s="16" t="str">
        <f t="shared" si="1"/>
        <v>S</v>
      </c>
      <c r="D86">
        <v>28</v>
      </c>
      <c r="E86">
        <v>1.51</v>
      </c>
      <c r="F86" s="5">
        <v>26.49</v>
      </c>
      <c r="G86">
        <v>8.0739999999999998</v>
      </c>
      <c r="L86">
        <v>423.95600000000002</v>
      </c>
      <c r="N86">
        <v>7.4930000000000003</v>
      </c>
    </row>
    <row r="87" spans="1:14" x14ac:dyDescent="0.2">
      <c r="A87" s="1">
        <v>910</v>
      </c>
      <c r="B87" s="7">
        <v>31340</v>
      </c>
      <c r="C87" s="16" t="str">
        <f t="shared" si="1"/>
        <v>S</v>
      </c>
      <c r="D87">
        <v>28</v>
      </c>
      <c r="E87">
        <v>1.44</v>
      </c>
      <c r="F87" s="5">
        <v>26.56</v>
      </c>
      <c r="G87">
        <v>8.0960000000000001</v>
      </c>
      <c r="L87">
        <v>423.935</v>
      </c>
      <c r="N87">
        <v>7.5149999999999997</v>
      </c>
    </row>
    <row r="88" spans="1:14" x14ac:dyDescent="0.2">
      <c r="A88" s="1">
        <v>910</v>
      </c>
      <c r="B88" s="7">
        <v>31347</v>
      </c>
      <c r="C88" s="16" t="str">
        <f t="shared" si="1"/>
        <v>S</v>
      </c>
      <c r="D88">
        <v>28</v>
      </c>
      <c r="E88">
        <v>1.46</v>
      </c>
      <c r="F88" s="5">
        <v>26.54</v>
      </c>
      <c r="G88">
        <v>8.0890000000000004</v>
      </c>
      <c r="L88">
        <v>423.94099999999997</v>
      </c>
      <c r="N88">
        <v>7.508</v>
      </c>
    </row>
    <row r="89" spans="1:14" x14ac:dyDescent="0.2">
      <c r="A89" s="1">
        <v>910</v>
      </c>
      <c r="B89" s="7">
        <v>31431</v>
      </c>
      <c r="C89" s="16" t="str">
        <f t="shared" si="1"/>
        <v>S</v>
      </c>
      <c r="D89">
        <v>28</v>
      </c>
      <c r="E89">
        <v>1.35</v>
      </c>
      <c r="F89" s="5">
        <v>26.65</v>
      </c>
      <c r="G89">
        <v>8.1229999999999993</v>
      </c>
      <c r="L89">
        <v>423.90699999999998</v>
      </c>
      <c r="N89">
        <v>7.5419999999999998</v>
      </c>
    </row>
    <row r="90" spans="1:14" x14ac:dyDescent="0.2">
      <c r="A90" s="1">
        <v>910</v>
      </c>
      <c r="B90" s="7">
        <v>31437</v>
      </c>
      <c r="C90" s="16" t="str">
        <f t="shared" si="1"/>
        <v>S</v>
      </c>
      <c r="D90">
        <v>28</v>
      </c>
      <c r="E90">
        <v>1.27</v>
      </c>
      <c r="F90" s="5">
        <v>26.73</v>
      </c>
      <c r="G90">
        <v>8.1470000000000002</v>
      </c>
      <c r="L90">
        <v>423.88299999999998</v>
      </c>
      <c r="N90">
        <v>7.5659999999999998</v>
      </c>
    </row>
    <row r="91" spans="1:14" x14ac:dyDescent="0.2">
      <c r="A91" s="1">
        <v>910</v>
      </c>
      <c r="B91" s="7">
        <v>31445</v>
      </c>
      <c r="C91" s="16" t="str">
        <f t="shared" si="1"/>
        <v>S</v>
      </c>
      <c r="D91">
        <v>28</v>
      </c>
      <c r="E91">
        <v>1.23</v>
      </c>
      <c r="F91" s="5">
        <v>26.77</v>
      </c>
      <c r="G91">
        <v>8.16</v>
      </c>
      <c r="L91">
        <v>423.87099999999998</v>
      </c>
      <c r="N91">
        <v>7.5789999999999997</v>
      </c>
    </row>
    <row r="92" spans="1:14" x14ac:dyDescent="0.2">
      <c r="A92" s="1">
        <v>910</v>
      </c>
      <c r="B92" s="7">
        <v>31451</v>
      </c>
      <c r="C92" s="16" t="str">
        <f t="shared" si="1"/>
        <v>S</v>
      </c>
      <c r="D92">
        <v>28</v>
      </c>
      <c r="E92">
        <v>1.2</v>
      </c>
      <c r="F92" s="5">
        <v>26.8</v>
      </c>
      <c r="G92">
        <v>8.1690000000000005</v>
      </c>
      <c r="L92">
        <v>423.86200000000002</v>
      </c>
      <c r="N92">
        <v>7.5880000000000001</v>
      </c>
    </row>
    <row r="93" spans="1:14" x14ac:dyDescent="0.2">
      <c r="A93" s="1">
        <v>910</v>
      </c>
      <c r="B93" s="7">
        <v>31458</v>
      </c>
      <c r="C93" s="16" t="str">
        <f t="shared" si="1"/>
        <v>S</v>
      </c>
      <c r="D93">
        <v>28</v>
      </c>
      <c r="E93">
        <v>1.1499999999999999</v>
      </c>
      <c r="F93" s="5">
        <v>26.85</v>
      </c>
      <c r="G93">
        <v>8.1839999999999993</v>
      </c>
      <c r="L93">
        <v>423.846</v>
      </c>
      <c r="N93">
        <v>7.6029999999999998</v>
      </c>
    </row>
    <row r="94" spans="1:14" x14ac:dyDescent="0.2">
      <c r="A94" s="1">
        <v>910</v>
      </c>
      <c r="B94" s="7">
        <v>31465</v>
      </c>
      <c r="C94" s="16" t="str">
        <f t="shared" si="1"/>
        <v>S</v>
      </c>
      <c r="D94">
        <v>28</v>
      </c>
      <c r="E94">
        <v>1.1499999999999999</v>
      </c>
      <c r="F94" s="5">
        <v>26.85</v>
      </c>
      <c r="G94">
        <v>8.1839999999999993</v>
      </c>
      <c r="L94">
        <v>423.846</v>
      </c>
      <c r="N94">
        <v>7.6029999999999998</v>
      </c>
    </row>
    <row r="95" spans="1:14" x14ac:dyDescent="0.2">
      <c r="A95" s="1">
        <v>910</v>
      </c>
      <c r="B95" s="7">
        <v>31473</v>
      </c>
      <c r="C95" s="16" t="str">
        <f t="shared" si="1"/>
        <v>S</v>
      </c>
      <c r="D95">
        <v>28</v>
      </c>
      <c r="E95">
        <v>1.1100000000000001</v>
      </c>
      <c r="F95" s="5">
        <v>26.89</v>
      </c>
      <c r="G95">
        <v>8.1959999999999997</v>
      </c>
      <c r="L95">
        <v>423.834</v>
      </c>
      <c r="N95">
        <v>7.6150000000000002</v>
      </c>
    </row>
    <row r="96" spans="1:14" x14ac:dyDescent="0.2">
      <c r="A96" s="1">
        <v>910</v>
      </c>
      <c r="B96" s="7">
        <v>31480</v>
      </c>
      <c r="C96" s="16" t="str">
        <f t="shared" si="1"/>
        <v>S</v>
      </c>
      <c r="D96">
        <v>28</v>
      </c>
      <c r="E96">
        <v>1.1000000000000001</v>
      </c>
      <c r="F96" s="5">
        <v>26.9</v>
      </c>
      <c r="G96">
        <v>8.1989999999999998</v>
      </c>
      <c r="L96">
        <v>423.83100000000002</v>
      </c>
      <c r="N96">
        <v>7.6180000000000003</v>
      </c>
    </row>
    <row r="97" spans="1:14" x14ac:dyDescent="0.2">
      <c r="A97" s="1">
        <v>910</v>
      </c>
      <c r="B97" s="7">
        <v>31487</v>
      </c>
      <c r="C97" s="16" t="str">
        <f t="shared" si="1"/>
        <v>S</v>
      </c>
      <c r="D97">
        <v>28</v>
      </c>
      <c r="E97">
        <v>1.06</v>
      </c>
      <c r="F97" s="5">
        <v>26.94</v>
      </c>
      <c r="G97">
        <v>8.2110000000000003</v>
      </c>
      <c r="L97">
        <v>423.81900000000002</v>
      </c>
      <c r="N97">
        <v>7.63</v>
      </c>
    </row>
    <row r="98" spans="1:14" x14ac:dyDescent="0.2">
      <c r="A98" s="1">
        <v>910</v>
      </c>
      <c r="B98" s="7">
        <v>31493</v>
      </c>
      <c r="C98" s="16" t="str">
        <f t="shared" si="1"/>
        <v>S</v>
      </c>
      <c r="D98">
        <v>28</v>
      </c>
      <c r="E98">
        <v>1.04</v>
      </c>
      <c r="F98" s="5">
        <v>26.96</v>
      </c>
      <c r="G98">
        <v>8.218</v>
      </c>
      <c r="L98">
        <v>423.81299999999999</v>
      </c>
      <c r="N98">
        <v>7.6369999999999996</v>
      </c>
    </row>
    <row r="99" spans="1:14" x14ac:dyDescent="0.2">
      <c r="A99" s="1">
        <v>910</v>
      </c>
      <c r="B99" s="7">
        <v>31500</v>
      </c>
      <c r="C99" s="16" t="str">
        <f t="shared" si="1"/>
        <v>S</v>
      </c>
      <c r="D99">
        <v>28</v>
      </c>
      <c r="E99">
        <v>1.23</v>
      </c>
      <c r="F99" s="5">
        <v>26.77</v>
      </c>
      <c r="G99">
        <v>8.16</v>
      </c>
      <c r="L99">
        <v>423.87099999999998</v>
      </c>
      <c r="N99">
        <v>7.5789999999999997</v>
      </c>
    </row>
    <row r="100" spans="1:14" x14ac:dyDescent="0.2">
      <c r="A100" s="1">
        <v>910</v>
      </c>
      <c r="B100" s="7">
        <v>31507</v>
      </c>
      <c r="C100" s="16" t="str">
        <f t="shared" si="1"/>
        <v>S</v>
      </c>
      <c r="D100">
        <v>28</v>
      </c>
      <c r="E100">
        <v>1.27</v>
      </c>
      <c r="F100" s="5">
        <v>26.73</v>
      </c>
      <c r="G100">
        <v>8.1470000000000002</v>
      </c>
      <c r="L100">
        <v>423.88299999999998</v>
      </c>
      <c r="N100">
        <v>7.5659999999999998</v>
      </c>
    </row>
    <row r="101" spans="1:14" x14ac:dyDescent="0.2">
      <c r="A101" s="1">
        <v>910</v>
      </c>
      <c r="B101" s="7">
        <v>31515</v>
      </c>
      <c r="C101" s="16" t="str">
        <f t="shared" si="1"/>
        <v>S</v>
      </c>
      <c r="D101">
        <v>28</v>
      </c>
      <c r="E101">
        <v>1.32</v>
      </c>
      <c r="F101" s="5">
        <v>26.68</v>
      </c>
      <c r="G101">
        <v>8.1319999999999997</v>
      </c>
      <c r="L101">
        <v>423.89800000000002</v>
      </c>
      <c r="N101">
        <v>7.5510000000000002</v>
      </c>
    </row>
    <row r="102" spans="1:14" x14ac:dyDescent="0.2">
      <c r="A102" s="1">
        <v>910</v>
      </c>
      <c r="B102" s="7">
        <v>31522</v>
      </c>
      <c r="C102" s="16" t="str">
        <f t="shared" si="1"/>
        <v>S</v>
      </c>
      <c r="D102">
        <v>28</v>
      </c>
      <c r="E102">
        <v>1.36</v>
      </c>
      <c r="F102" s="5">
        <v>26.64</v>
      </c>
      <c r="G102">
        <v>8.1199999999999992</v>
      </c>
      <c r="L102">
        <v>423.91</v>
      </c>
      <c r="N102">
        <v>7.5389999999999997</v>
      </c>
    </row>
    <row r="103" spans="1:14" x14ac:dyDescent="0.2">
      <c r="A103" s="1">
        <v>910</v>
      </c>
      <c r="B103" s="7">
        <v>31529</v>
      </c>
      <c r="C103" s="16" t="str">
        <f t="shared" si="1"/>
        <v>S</v>
      </c>
      <c r="D103">
        <v>28</v>
      </c>
      <c r="E103">
        <v>1.41</v>
      </c>
      <c r="F103" s="5">
        <v>26.59</v>
      </c>
      <c r="G103">
        <v>8.1050000000000004</v>
      </c>
      <c r="L103">
        <v>423.92599999999999</v>
      </c>
      <c r="N103">
        <v>7.524</v>
      </c>
    </row>
    <row r="104" spans="1:14" x14ac:dyDescent="0.2">
      <c r="A104" s="1">
        <v>910</v>
      </c>
      <c r="B104" s="7">
        <v>31537</v>
      </c>
      <c r="C104" s="16" t="str">
        <f t="shared" si="1"/>
        <v>S</v>
      </c>
      <c r="D104">
        <v>28</v>
      </c>
      <c r="E104">
        <v>1.54</v>
      </c>
      <c r="F104" s="5">
        <v>26.46</v>
      </c>
      <c r="G104">
        <v>8.0649999999999995</v>
      </c>
      <c r="L104">
        <v>423.96499999999997</v>
      </c>
      <c r="N104">
        <v>7.484</v>
      </c>
    </row>
    <row r="105" spans="1:14" x14ac:dyDescent="0.2">
      <c r="A105" s="1">
        <v>910</v>
      </c>
      <c r="B105" s="7">
        <v>31543</v>
      </c>
      <c r="C105" s="16" t="str">
        <f t="shared" si="1"/>
        <v>S</v>
      </c>
      <c r="D105">
        <v>28</v>
      </c>
      <c r="E105">
        <v>1.61</v>
      </c>
      <c r="F105" s="5">
        <v>26.39</v>
      </c>
      <c r="G105">
        <v>8.0440000000000005</v>
      </c>
      <c r="L105">
        <v>423.98700000000002</v>
      </c>
      <c r="N105">
        <v>7.4630000000000001</v>
      </c>
    </row>
    <row r="106" spans="1:14" x14ac:dyDescent="0.2">
      <c r="A106" s="1">
        <v>910</v>
      </c>
      <c r="B106" s="7">
        <v>31551</v>
      </c>
      <c r="C106" s="16" t="str">
        <f t="shared" si="1"/>
        <v>S</v>
      </c>
      <c r="D106">
        <v>28</v>
      </c>
      <c r="E106">
        <v>1.66</v>
      </c>
      <c r="F106" s="5">
        <v>26.34</v>
      </c>
      <c r="G106">
        <v>8.0289999999999999</v>
      </c>
      <c r="L106">
        <v>424.00200000000001</v>
      </c>
      <c r="N106">
        <v>7.4480000000000004</v>
      </c>
    </row>
    <row r="107" spans="1:14" x14ac:dyDescent="0.2">
      <c r="A107" s="1">
        <v>910</v>
      </c>
      <c r="B107" s="7">
        <v>31578</v>
      </c>
      <c r="C107" s="16" t="str">
        <f t="shared" si="1"/>
        <v>S</v>
      </c>
      <c r="D107">
        <v>28</v>
      </c>
      <c r="E107">
        <v>1.66</v>
      </c>
      <c r="F107" s="5">
        <v>26.34</v>
      </c>
      <c r="G107">
        <v>8.0289999999999999</v>
      </c>
      <c r="J107" t="s">
        <v>20</v>
      </c>
      <c r="L107">
        <v>424.00200000000001</v>
      </c>
      <c r="N107">
        <v>7.4480000000000004</v>
      </c>
    </row>
    <row r="108" spans="1:14" x14ac:dyDescent="0.2">
      <c r="A108" s="1">
        <v>910</v>
      </c>
      <c r="B108" s="7">
        <v>31592</v>
      </c>
      <c r="C108" s="16" t="str">
        <f t="shared" si="1"/>
        <v>S</v>
      </c>
      <c r="D108">
        <v>28</v>
      </c>
      <c r="E108">
        <v>1.67</v>
      </c>
      <c r="F108" s="5">
        <v>26.33</v>
      </c>
      <c r="G108">
        <v>8.0250000000000004</v>
      </c>
      <c r="L108">
        <v>424.005</v>
      </c>
      <c r="N108">
        <v>7.444</v>
      </c>
    </row>
    <row r="109" spans="1:14" x14ac:dyDescent="0.2">
      <c r="A109" s="1">
        <v>910</v>
      </c>
      <c r="B109" s="7">
        <v>31602</v>
      </c>
      <c r="C109" s="16" t="str">
        <f t="shared" si="1"/>
        <v>S</v>
      </c>
      <c r="D109">
        <v>28</v>
      </c>
      <c r="E109">
        <v>1.37</v>
      </c>
      <c r="F109" s="5">
        <v>26.63</v>
      </c>
      <c r="G109">
        <v>8.1170000000000009</v>
      </c>
      <c r="L109">
        <v>423.91300000000001</v>
      </c>
      <c r="N109">
        <v>7.5359999999999996</v>
      </c>
    </row>
    <row r="110" spans="1:14" x14ac:dyDescent="0.2">
      <c r="A110" s="1">
        <v>910</v>
      </c>
      <c r="B110" s="7">
        <v>31606</v>
      </c>
      <c r="C110" s="16" t="str">
        <f t="shared" si="1"/>
        <v>S</v>
      </c>
      <c r="D110">
        <v>28</v>
      </c>
      <c r="E110">
        <v>1.58</v>
      </c>
      <c r="F110" s="5">
        <v>26.42</v>
      </c>
      <c r="G110">
        <v>8.0530000000000008</v>
      </c>
      <c r="L110">
        <v>423.97699999999998</v>
      </c>
      <c r="N110">
        <v>7.4720000000000004</v>
      </c>
    </row>
    <row r="111" spans="1:14" x14ac:dyDescent="0.2">
      <c r="A111" s="1">
        <v>910</v>
      </c>
      <c r="B111" s="7">
        <v>31614</v>
      </c>
      <c r="C111" s="16" t="str">
        <f t="shared" si="1"/>
        <v>S</v>
      </c>
      <c r="D111">
        <v>28</v>
      </c>
      <c r="E111">
        <v>1.56</v>
      </c>
      <c r="F111" s="5">
        <v>26.44</v>
      </c>
      <c r="G111">
        <v>8.0589999999999993</v>
      </c>
      <c r="L111">
        <v>423.971</v>
      </c>
      <c r="N111">
        <v>7.4779999999999998</v>
      </c>
    </row>
    <row r="112" spans="1:14" x14ac:dyDescent="0.2">
      <c r="A112" s="1">
        <v>910</v>
      </c>
      <c r="B112" s="7">
        <v>31719</v>
      </c>
      <c r="C112" s="16" t="str">
        <f t="shared" si="1"/>
        <v>S</v>
      </c>
      <c r="D112">
        <v>28</v>
      </c>
      <c r="E112">
        <v>1.1599999999999999</v>
      </c>
      <c r="F112" s="5">
        <v>26.84</v>
      </c>
      <c r="G112">
        <v>8.1809999999999992</v>
      </c>
      <c r="L112">
        <v>423.84899999999999</v>
      </c>
      <c r="N112">
        <v>7.6</v>
      </c>
    </row>
    <row r="113" spans="1:14" x14ac:dyDescent="0.2">
      <c r="A113" s="1">
        <v>910</v>
      </c>
      <c r="B113" s="7">
        <v>31760</v>
      </c>
      <c r="C113" s="16" t="str">
        <f t="shared" si="1"/>
        <v>S</v>
      </c>
      <c r="D113">
        <v>28</v>
      </c>
      <c r="E113">
        <v>1.1399999999999999</v>
      </c>
      <c r="F113" s="5">
        <v>26.86</v>
      </c>
      <c r="G113">
        <v>8.1869999999999994</v>
      </c>
      <c r="L113">
        <v>423.84300000000002</v>
      </c>
      <c r="N113">
        <v>7.6059999999999999</v>
      </c>
    </row>
    <row r="114" spans="1:14" x14ac:dyDescent="0.2">
      <c r="A114" s="1">
        <v>910</v>
      </c>
      <c r="B114" s="7">
        <v>31774</v>
      </c>
      <c r="C114" s="16" t="str">
        <f t="shared" si="1"/>
        <v>S</v>
      </c>
      <c r="D114">
        <v>28</v>
      </c>
      <c r="E114">
        <v>1.01</v>
      </c>
      <c r="F114" s="5">
        <v>26.99</v>
      </c>
      <c r="G114">
        <v>8.2270000000000003</v>
      </c>
      <c r="L114">
        <v>423.80399999999997</v>
      </c>
      <c r="N114">
        <v>7.6459999999999999</v>
      </c>
    </row>
    <row r="115" spans="1:14" x14ac:dyDescent="0.2">
      <c r="A115" s="1">
        <v>910</v>
      </c>
      <c r="B115" s="7">
        <v>31780</v>
      </c>
      <c r="C115" s="16" t="str">
        <f t="shared" si="1"/>
        <v>S</v>
      </c>
      <c r="D115">
        <v>28</v>
      </c>
      <c r="E115">
        <v>0.99</v>
      </c>
      <c r="F115" s="5">
        <v>27.01</v>
      </c>
      <c r="G115">
        <v>8.2330000000000005</v>
      </c>
      <c r="L115">
        <v>423.798</v>
      </c>
      <c r="N115">
        <v>7.6520000000000001</v>
      </c>
    </row>
    <row r="116" spans="1:14" x14ac:dyDescent="0.2">
      <c r="A116" s="1">
        <v>910</v>
      </c>
      <c r="B116" s="7">
        <v>31788</v>
      </c>
      <c r="C116" s="16" t="str">
        <f t="shared" si="1"/>
        <v>S</v>
      </c>
      <c r="D116">
        <v>28</v>
      </c>
      <c r="E116">
        <v>0.95</v>
      </c>
      <c r="F116" s="5">
        <v>27.05</v>
      </c>
      <c r="G116">
        <v>8.2449999999999992</v>
      </c>
      <c r="L116">
        <v>423.78500000000003</v>
      </c>
      <c r="N116">
        <v>7.6639999999999997</v>
      </c>
    </row>
    <row r="117" spans="1:14" x14ac:dyDescent="0.2">
      <c r="A117" s="1">
        <v>910</v>
      </c>
      <c r="B117" s="7">
        <v>31903</v>
      </c>
      <c r="C117" s="16" t="str">
        <f t="shared" si="1"/>
        <v>S</v>
      </c>
      <c r="D117">
        <v>28</v>
      </c>
      <c r="E117">
        <v>0.8</v>
      </c>
      <c r="F117" s="5">
        <v>27.2</v>
      </c>
      <c r="G117">
        <v>8.2910000000000004</v>
      </c>
      <c r="L117">
        <v>423.74</v>
      </c>
      <c r="N117">
        <v>7.71</v>
      </c>
    </row>
    <row r="118" spans="1:14" x14ac:dyDescent="0.2">
      <c r="A118" s="1">
        <v>910</v>
      </c>
      <c r="B118" s="7">
        <v>31986</v>
      </c>
      <c r="C118" s="16" t="str">
        <f t="shared" si="1"/>
        <v>S</v>
      </c>
      <c r="D118">
        <v>28</v>
      </c>
      <c r="E118">
        <v>1.52</v>
      </c>
      <c r="F118" s="5">
        <v>26.48</v>
      </c>
      <c r="G118">
        <v>8.0709999999999997</v>
      </c>
      <c r="J118" t="s">
        <v>21</v>
      </c>
      <c r="L118">
        <v>423.959</v>
      </c>
      <c r="N118">
        <v>7.49</v>
      </c>
    </row>
    <row r="119" spans="1:14" x14ac:dyDescent="0.2">
      <c r="A119" s="1">
        <v>910</v>
      </c>
      <c r="B119" s="7">
        <v>31999</v>
      </c>
      <c r="C119" s="16" t="str">
        <f t="shared" si="1"/>
        <v>S</v>
      </c>
      <c r="D119">
        <v>28</v>
      </c>
      <c r="E119">
        <v>1.53</v>
      </c>
      <c r="F119" s="5">
        <v>26.47</v>
      </c>
      <c r="G119">
        <v>8.0679999999999996</v>
      </c>
      <c r="L119">
        <v>423.96199999999999</v>
      </c>
      <c r="N119">
        <v>7.4870000000000001</v>
      </c>
    </row>
    <row r="120" spans="1:14" x14ac:dyDescent="0.2">
      <c r="A120" s="1">
        <v>910</v>
      </c>
      <c r="B120" s="7">
        <v>32060</v>
      </c>
      <c r="C120" s="16" t="str">
        <f t="shared" si="1"/>
        <v>S</v>
      </c>
      <c r="D120">
        <v>27</v>
      </c>
      <c r="E120">
        <v>0.84</v>
      </c>
      <c r="F120" s="5">
        <v>26.16</v>
      </c>
      <c r="G120">
        <v>7.9740000000000002</v>
      </c>
      <c r="L120">
        <v>424.05700000000002</v>
      </c>
      <c r="N120">
        <v>7.3929999999999998</v>
      </c>
    </row>
    <row r="121" spans="1:14" x14ac:dyDescent="0.2">
      <c r="A121" s="1">
        <v>910</v>
      </c>
      <c r="B121" s="7">
        <v>32231</v>
      </c>
      <c r="C121" s="16" t="str">
        <f t="shared" si="1"/>
        <v>S</v>
      </c>
      <c r="D121">
        <v>29</v>
      </c>
      <c r="E121">
        <v>0.68</v>
      </c>
      <c r="F121" s="5">
        <v>28.32</v>
      </c>
      <c r="G121">
        <v>8.6319999999999997</v>
      </c>
      <c r="L121">
        <v>423.39800000000002</v>
      </c>
      <c r="N121">
        <v>8.0510000000000002</v>
      </c>
    </row>
    <row r="122" spans="1:14" x14ac:dyDescent="0.2">
      <c r="A122" s="1">
        <v>910</v>
      </c>
      <c r="B122" s="7">
        <v>32321</v>
      </c>
      <c r="C122" s="16" t="str">
        <f t="shared" si="1"/>
        <v>S</v>
      </c>
      <c r="D122">
        <v>27</v>
      </c>
      <c r="E122">
        <v>0.06</v>
      </c>
      <c r="F122" s="5">
        <v>26.94</v>
      </c>
      <c r="G122">
        <v>8.2110000000000003</v>
      </c>
      <c r="L122">
        <v>423.81900000000002</v>
      </c>
      <c r="N122">
        <v>7.63</v>
      </c>
    </row>
    <row r="123" spans="1:14" x14ac:dyDescent="0.2">
      <c r="A123" s="1">
        <v>910</v>
      </c>
      <c r="B123" s="7">
        <v>32641</v>
      </c>
      <c r="C123" s="16" t="str">
        <f t="shared" si="1"/>
        <v>S</v>
      </c>
      <c r="D123">
        <v>0</v>
      </c>
      <c r="E123">
        <v>0</v>
      </c>
      <c r="F123" s="5">
        <f t="shared" ref="F123:F130" si="2">G123*3.281</f>
        <v>26.973101</v>
      </c>
      <c r="G123">
        <v>8.2210000000000001</v>
      </c>
      <c r="L123">
        <v>423.80900000000003</v>
      </c>
      <c r="N123">
        <v>7.64</v>
      </c>
    </row>
    <row r="124" spans="1:14" x14ac:dyDescent="0.2">
      <c r="A124" s="1">
        <v>910</v>
      </c>
      <c r="B124" s="7">
        <v>32660</v>
      </c>
      <c r="C124" s="16" t="str">
        <f t="shared" si="1"/>
        <v>V</v>
      </c>
      <c r="F124" s="5">
        <f t="shared" si="2"/>
        <v>26.914042999999999</v>
      </c>
      <c r="G124">
        <v>8.2029999999999994</v>
      </c>
      <c r="L124">
        <v>423.827</v>
      </c>
      <c r="N124">
        <v>7.6219999999999999</v>
      </c>
    </row>
    <row r="125" spans="1:14" x14ac:dyDescent="0.2">
      <c r="A125" s="1">
        <v>910</v>
      </c>
      <c r="B125" s="7">
        <v>32723</v>
      </c>
      <c r="C125" s="16" t="str">
        <f t="shared" si="1"/>
        <v>V</v>
      </c>
      <c r="F125" s="5">
        <f t="shared" si="2"/>
        <v>27.025597000000001</v>
      </c>
      <c r="G125">
        <v>8.2370000000000001</v>
      </c>
      <c r="L125">
        <v>423.79300000000001</v>
      </c>
      <c r="N125">
        <v>7.6559999999999997</v>
      </c>
    </row>
    <row r="126" spans="1:14" x14ac:dyDescent="0.2">
      <c r="A126" s="1">
        <v>910</v>
      </c>
      <c r="B126" s="7">
        <v>32808</v>
      </c>
      <c r="C126" s="16" t="str">
        <f t="shared" si="1"/>
        <v>V</v>
      </c>
      <c r="F126" s="5">
        <f t="shared" si="2"/>
        <v>27.274953000000004</v>
      </c>
      <c r="G126">
        <v>8.3130000000000006</v>
      </c>
      <c r="L126">
        <v>423.71699999999998</v>
      </c>
      <c r="N126">
        <v>7.7320000000000002</v>
      </c>
    </row>
    <row r="127" spans="1:14" x14ac:dyDescent="0.2">
      <c r="A127" s="1">
        <v>910</v>
      </c>
      <c r="B127" s="7">
        <v>33306</v>
      </c>
      <c r="C127" s="16" t="str">
        <f t="shared" si="1"/>
        <v>V</v>
      </c>
      <c r="F127" s="5">
        <f t="shared" si="2"/>
        <v>28.032864000000004</v>
      </c>
      <c r="G127">
        <v>8.5440000000000005</v>
      </c>
      <c r="L127">
        <v>423.48599999999999</v>
      </c>
      <c r="N127">
        <v>7.9630000000000001</v>
      </c>
    </row>
    <row r="128" spans="1:14" x14ac:dyDescent="0.2">
      <c r="A128" s="1">
        <v>910</v>
      </c>
      <c r="B128" s="7">
        <v>33403</v>
      </c>
      <c r="C128" s="16" t="str">
        <f t="shared" si="1"/>
        <v>S</v>
      </c>
      <c r="D128">
        <v>28</v>
      </c>
      <c r="E128">
        <v>0.55000000000000004</v>
      </c>
      <c r="F128" s="5">
        <f t="shared" si="2"/>
        <v>27.452127000000004</v>
      </c>
      <c r="G128">
        <v>8.3670000000000009</v>
      </c>
      <c r="L128">
        <v>423.66300000000001</v>
      </c>
      <c r="N128">
        <v>7.7859999999999996</v>
      </c>
    </row>
    <row r="129" spans="1:14" x14ac:dyDescent="0.2">
      <c r="A129" s="1">
        <v>910</v>
      </c>
      <c r="B129" s="7">
        <v>33679</v>
      </c>
      <c r="C129" s="16" t="str">
        <f t="shared" si="1"/>
        <v>V</v>
      </c>
      <c r="F129" s="5">
        <f t="shared" si="2"/>
        <v>27.776945999999999</v>
      </c>
      <c r="G129">
        <v>8.4659999999999993</v>
      </c>
      <c r="L129">
        <v>423.56</v>
      </c>
      <c r="N129">
        <v>7.89</v>
      </c>
    </row>
    <row r="130" spans="1:14" x14ac:dyDescent="0.2">
      <c r="A130" s="1">
        <v>910</v>
      </c>
      <c r="B130" s="7">
        <v>33771</v>
      </c>
      <c r="C130" s="16" t="str">
        <f t="shared" si="1"/>
        <v>V</v>
      </c>
      <c r="F130" s="5">
        <f t="shared" si="2"/>
        <v>27.488218</v>
      </c>
      <c r="G130">
        <v>8.3780000000000001</v>
      </c>
      <c r="L130">
        <v>423.65</v>
      </c>
      <c r="N130">
        <v>7.8</v>
      </c>
    </row>
    <row r="131" spans="1:14" x14ac:dyDescent="0.2">
      <c r="C131" s="16"/>
    </row>
    <row r="132" spans="1:14" s="11" customFormat="1" x14ac:dyDescent="0.2">
      <c r="A132" s="9">
        <v>911</v>
      </c>
      <c r="B132" s="10">
        <v>30461</v>
      </c>
      <c r="C132" s="16" t="str">
        <f t="shared" si="1"/>
        <v>V</v>
      </c>
      <c r="F132" s="13">
        <v>29.2</v>
      </c>
      <c r="G132" s="11">
        <v>8.9</v>
      </c>
      <c r="H132" s="13"/>
      <c r="J132" s="11" t="s">
        <v>22</v>
      </c>
      <c r="L132" s="11">
        <v>423.13</v>
      </c>
      <c r="N132" s="11">
        <v>8.0180000000000007</v>
      </c>
    </row>
    <row r="133" spans="1:14" x14ac:dyDescent="0.2">
      <c r="A133" s="1">
        <v>911</v>
      </c>
      <c r="B133" s="7">
        <v>30468</v>
      </c>
      <c r="C133" s="16" t="str">
        <f t="shared" si="1"/>
        <v>S</v>
      </c>
      <c r="D133">
        <v>30</v>
      </c>
      <c r="E133">
        <v>0.8</v>
      </c>
      <c r="F133" s="5">
        <v>29.2</v>
      </c>
      <c r="G133">
        <v>8.9</v>
      </c>
      <c r="L133">
        <v>423.13</v>
      </c>
      <c r="N133">
        <v>8.0180000000000007</v>
      </c>
    </row>
    <row r="134" spans="1:14" x14ac:dyDescent="0.2">
      <c r="A134" s="1">
        <v>911</v>
      </c>
      <c r="B134" s="7">
        <v>30473</v>
      </c>
      <c r="C134" s="16" t="str">
        <f t="shared" si="1"/>
        <v>S</v>
      </c>
      <c r="D134">
        <v>30</v>
      </c>
      <c r="E134">
        <v>0.83</v>
      </c>
      <c r="F134" s="5">
        <v>29.17</v>
      </c>
      <c r="G134">
        <v>8.891</v>
      </c>
      <c r="L134">
        <v>423.13900000000001</v>
      </c>
      <c r="N134">
        <v>8.0090000000000003</v>
      </c>
    </row>
    <row r="135" spans="1:14" x14ac:dyDescent="0.2">
      <c r="A135" s="1">
        <v>911</v>
      </c>
      <c r="B135" s="7">
        <v>30483</v>
      </c>
      <c r="C135" s="16" t="str">
        <f t="shared" ref="C135:C198" si="3">IF(ISBLANK(D135),"V","S")</f>
        <v>V</v>
      </c>
      <c r="F135" s="5">
        <v>29.17</v>
      </c>
      <c r="G135">
        <v>8.891</v>
      </c>
      <c r="L135">
        <v>423.13900000000001</v>
      </c>
      <c r="N135">
        <v>8.0090000000000003</v>
      </c>
    </row>
    <row r="136" spans="1:14" x14ac:dyDescent="0.2">
      <c r="A136" s="1">
        <v>911</v>
      </c>
      <c r="B136" s="7">
        <v>30488</v>
      </c>
      <c r="C136" s="16" t="str">
        <f t="shared" si="3"/>
        <v>S</v>
      </c>
      <c r="D136">
        <v>30</v>
      </c>
      <c r="E136">
        <v>0.89</v>
      </c>
      <c r="F136" s="5">
        <v>29.11</v>
      </c>
      <c r="G136">
        <v>8.8729999999999993</v>
      </c>
      <c r="L136">
        <v>423.15699999999998</v>
      </c>
      <c r="N136">
        <v>7.9909999999999997</v>
      </c>
    </row>
    <row r="137" spans="1:14" x14ac:dyDescent="0.2">
      <c r="A137" s="1">
        <v>911</v>
      </c>
      <c r="B137" s="7">
        <v>30509</v>
      </c>
      <c r="C137" s="16" t="str">
        <f t="shared" si="3"/>
        <v>S</v>
      </c>
      <c r="D137">
        <v>30</v>
      </c>
      <c r="E137">
        <v>1.1599999999999999</v>
      </c>
      <c r="F137" s="5">
        <v>28.84</v>
      </c>
      <c r="G137">
        <v>8.7910000000000004</v>
      </c>
      <c r="L137">
        <v>423.24</v>
      </c>
      <c r="N137">
        <v>7.9089999999999998</v>
      </c>
    </row>
    <row r="138" spans="1:14" x14ac:dyDescent="0.2">
      <c r="A138" s="1">
        <v>911</v>
      </c>
      <c r="B138" s="7">
        <v>30519</v>
      </c>
      <c r="C138" s="16" t="str">
        <f t="shared" si="3"/>
        <v>S</v>
      </c>
      <c r="D138">
        <v>30</v>
      </c>
      <c r="E138">
        <v>1.17</v>
      </c>
      <c r="F138" s="5">
        <v>28.83</v>
      </c>
      <c r="G138">
        <v>8.7870000000000008</v>
      </c>
      <c r="L138">
        <v>423.24299999999999</v>
      </c>
      <c r="N138">
        <v>7.9050000000000002</v>
      </c>
    </row>
    <row r="139" spans="1:14" x14ac:dyDescent="0.2">
      <c r="A139" s="1">
        <v>911</v>
      </c>
      <c r="B139" s="7">
        <v>30566</v>
      </c>
      <c r="C139" s="16" t="str">
        <f t="shared" si="3"/>
        <v>S</v>
      </c>
      <c r="D139">
        <v>30</v>
      </c>
      <c r="E139">
        <v>1.07</v>
      </c>
      <c r="F139" s="5">
        <v>28.93</v>
      </c>
      <c r="G139">
        <v>8.8179999999999996</v>
      </c>
      <c r="L139">
        <v>423.21199999999999</v>
      </c>
      <c r="N139">
        <v>7.9359999999999999</v>
      </c>
    </row>
    <row r="140" spans="1:14" x14ac:dyDescent="0.2">
      <c r="A140" s="1">
        <v>911</v>
      </c>
      <c r="B140" s="7">
        <v>30610</v>
      </c>
      <c r="C140" s="16" t="str">
        <f t="shared" si="3"/>
        <v>S</v>
      </c>
      <c r="D140">
        <v>30</v>
      </c>
      <c r="E140">
        <v>0.99</v>
      </c>
      <c r="F140" s="5">
        <v>29.01</v>
      </c>
      <c r="G140">
        <v>8.8420000000000005</v>
      </c>
      <c r="L140">
        <v>423.18799999999999</v>
      </c>
      <c r="N140">
        <v>7.96</v>
      </c>
    </row>
    <row r="141" spans="1:14" x14ac:dyDescent="0.2">
      <c r="A141" s="1">
        <v>911</v>
      </c>
      <c r="B141" s="7">
        <v>30715</v>
      </c>
      <c r="C141" s="16" t="str">
        <f t="shared" si="3"/>
        <v>S</v>
      </c>
      <c r="D141">
        <v>30</v>
      </c>
      <c r="E141">
        <v>0.95</v>
      </c>
      <c r="F141" s="5">
        <v>29.05</v>
      </c>
      <c r="G141">
        <v>8.8550000000000004</v>
      </c>
      <c r="J141" t="s">
        <v>23</v>
      </c>
      <c r="L141">
        <v>423.17599999999999</v>
      </c>
      <c r="N141">
        <v>7.9729999999999999</v>
      </c>
    </row>
    <row r="142" spans="1:14" x14ac:dyDescent="0.2">
      <c r="A142" s="1">
        <v>911</v>
      </c>
      <c r="B142" s="7">
        <v>30739</v>
      </c>
      <c r="C142" s="16" t="str">
        <f t="shared" si="3"/>
        <v>S</v>
      </c>
      <c r="D142">
        <v>30</v>
      </c>
      <c r="E142">
        <v>0.59</v>
      </c>
      <c r="F142" s="5">
        <v>29.41</v>
      </c>
      <c r="G142">
        <v>8.9640000000000004</v>
      </c>
      <c r="L142">
        <v>423.06599999999997</v>
      </c>
      <c r="N142">
        <v>8.0820000000000007</v>
      </c>
    </row>
    <row r="143" spans="1:14" x14ac:dyDescent="0.2">
      <c r="A143" s="1">
        <v>911</v>
      </c>
      <c r="B143" s="7">
        <v>30778</v>
      </c>
      <c r="C143" s="16" t="str">
        <f t="shared" si="3"/>
        <v>S</v>
      </c>
      <c r="D143">
        <v>30</v>
      </c>
      <c r="E143">
        <v>0.61</v>
      </c>
      <c r="F143" s="5">
        <v>29.39</v>
      </c>
      <c r="G143">
        <v>8.9580000000000002</v>
      </c>
      <c r="L143">
        <v>423.072</v>
      </c>
      <c r="N143">
        <v>8.0760000000000005</v>
      </c>
    </row>
    <row r="144" spans="1:14" x14ac:dyDescent="0.2">
      <c r="A144" s="1">
        <v>911</v>
      </c>
      <c r="B144" s="7">
        <v>30785</v>
      </c>
      <c r="C144" s="16" t="str">
        <f t="shared" si="3"/>
        <v>S</v>
      </c>
      <c r="D144">
        <v>30</v>
      </c>
      <c r="E144">
        <v>0.65</v>
      </c>
      <c r="F144" s="5">
        <v>29.35</v>
      </c>
      <c r="G144">
        <v>8.9459999999999997</v>
      </c>
      <c r="L144">
        <v>423.084</v>
      </c>
      <c r="N144">
        <v>8.0640000000000001</v>
      </c>
    </row>
    <row r="145" spans="1:14" x14ac:dyDescent="0.2">
      <c r="A145" s="1">
        <v>911</v>
      </c>
      <c r="B145" s="7">
        <v>30799</v>
      </c>
      <c r="C145" s="16" t="str">
        <f t="shared" si="3"/>
        <v>S</v>
      </c>
      <c r="D145">
        <v>30</v>
      </c>
      <c r="E145">
        <v>0.7</v>
      </c>
      <c r="F145" s="5">
        <v>29.3</v>
      </c>
      <c r="G145">
        <v>8.9309999999999992</v>
      </c>
      <c r="L145">
        <v>423.1</v>
      </c>
      <c r="N145">
        <v>8.0489999999999995</v>
      </c>
    </row>
    <row r="146" spans="1:14" x14ac:dyDescent="0.2">
      <c r="A146" s="1">
        <v>911</v>
      </c>
      <c r="B146" s="7">
        <v>30806</v>
      </c>
      <c r="C146" s="16" t="str">
        <f t="shared" si="3"/>
        <v>S</v>
      </c>
      <c r="D146">
        <v>30</v>
      </c>
      <c r="E146">
        <v>0.85</v>
      </c>
      <c r="F146" s="5">
        <v>29.15</v>
      </c>
      <c r="G146">
        <v>8.8849999999999998</v>
      </c>
      <c r="L146">
        <v>423.14499999999998</v>
      </c>
      <c r="N146">
        <v>8.0030000000000001</v>
      </c>
    </row>
    <row r="147" spans="1:14" x14ac:dyDescent="0.2">
      <c r="A147" s="1">
        <v>911</v>
      </c>
      <c r="B147" s="7">
        <v>30830</v>
      </c>
      <c r="C147" s="16" t="str">
        <f t="shared" si="3"/>
        <v>S</v>
      </c>
      <c r="D147">
        <v>30</v>
      </c>
      <c r="E147">
        <v>0.86</v>
      </c>
      <c r="F147" s="5">
        <v>29.14</v>
      </c>
      <c r="G147">
        <v>8.8819999999999997</v>
      </c>
      <c r="L147">
        <v>423.14800000000002</v>
      </c>
      <c r="N147">
        <v>8</v>
      </c>
    </row>
    <row r="148" spans="1:14" x14ac:dyDescent="0.2">
      <c r="A148" s="1">
        <v>911</v>
      </c>
      <c r="B148" s="7">
        <v>30839</v>
      </c>
      <c r="C148" s="16" t="str">
        <f t="shared" si="3"/>
        <v>S</v>
      </c>
      <c r="D148">
        <v>30</v>
      </c>
      <c r="E148">
        <v>0.92</v>
      </c>
      <c r="F148" s="5">
        <v>29.08</v>
      </c>
      <c r="G148">
        <v>8.8640000000000008</v>
      </c>
      <c r="L148">
        <v>423.16699999999997</v>
      </c>
      <c r="N148">
        <v>7.9820000000000002</v>
      </c>
    </row>
    <row r="149" spans="1:14" x14ac:dyDescent="0.2">
      <c r="A149" s="1">
        <v>911</v>
      </c>
      <c r="B149" s="7">
        <v>30848</v>
      </c>
      <c r="C149" s="16" t="str">
        <f t="shared" si="3"/>
        <v>S</v>
      </c>
      <c r="D149">
        <v>30</v>
      </c>
      <c r="E149">
        <v>1.1100000000000001</v>
      </c>
      <c r="F149" s="5">
        <v>28.89</v>
      </c>
      <c r="G149">
        <v>8.8059999999999992</v>
      </c>
      <c r="L149">
        <v>423.22500000000002</v>
      </c>
      <c r="N149">
        <v>7.9240000000000004</v>
      </c>
    </row>
    <row r="150" spans="1:14" x14ac:dyDescent="0.2">
      <c r="A150" s="1">
        <v>911</v>
      </c>
      <c r="B150" s="7">
        <v>30854</v>
      </c>
      <c r="C150" s="16" t="str">
        <f t="shared" si="3"/>
        <v>S</v>
      </c>
      <c r="D150">
        <v>30</v>
      </c>
      <c r="E150">
        <v>1.45</v>
      </c>
      <c r="F150" s="5">
        <v>28.55</v>
      </c>
      <c r="G150">
        <v>8.702</v>
      </c>
      <c r="L150">
        <v>423.32799999999997</v>
      </c>
      <c r="N150">
        <v>7.82</v>
      </c>
    </row>
    <row r="151" spans="1:14" x14ac:dyDescent="0.2">
      <c r="A151" s="1">
        <v>911</v>
      </c>
      <c r="B151" s="7">
        <v>30861</v>
      </c>
      <c r="C151" s="16" t="str">
        <f t="shared" si="3"/>
        <v>S</v>
      </c>
      <c r="D151">
        <v>30</v>
      </c>
      <c r="E151">
        <v>1.45</v>
      </c>
      <c r="F151" s="5">
        <v>28.55</v>
      </c>
      <c r="G151">
        <v>8.702</v>
      </c>
      <c r="L151">
        <v>423.32799999999997</v>
      </c>
      <c r="N151">
        <v>7.82</v>
      </c>
    </row>
    <row r="152" spans="1:14" x14ac:dyDescent="0.2">
      <c r="A152" s="1">
        <v>911</v>
      </c>
      <c r="B152" s="7">
        <v>30869</v>
      </c>
      <c r="C152" s="16" t="str">
        <f t="shared" si="3"/>
        <v>S</v>
      </c>
      <c r="D152">
        <v>30</v>
      </c>
      <c r="E152">
        <v>1.45</v>
      </c>
      <c r="F152" s="5">
        <v>28.55</v>
      </c>
      <c r="G152">
        <v>8.702</v>
      </c>
      <c r="L152">
        <v>423.32799999999997</v>
      </c>
      <c r="N152">
        <v>7.82</v>
      </c>
    </row>
    <row r="153" spans="1:14" x14ac:dyDescent="0.2">
      <c r="A153" s="1">
        <v>911</v>
      </c>
      <c r="B153" s="7">
        <v>30881</v>
      </c>
      <c r="C153" s="16" t="str">
        <f t="shared" si="3"/>
        <v>S</v>
      </c>
      <c r="D153">
        <v>29</v>
      </c>
      <c r="E153">
        <v>0.4</v>
      </c>
      <c r="F153" s="5">
        <v>28.6</v>
      </c>
      <c r="G153">
        <v>8.7170000000000005</v>
      </c>
      <c r="L153">
        <v>423.31299999999999</v>
      </c>
      <c r="N153">
        <v>7.835</v>
      </c>
    </row>
    <row r="154" spans="1:14" x14ac:dyDescent="0.2">
      <c r="A154" s="1">
        <v>911</v>
      </c>
      <c r="B154" s="7">
        <v>30888</v>
      </c>
      <c r="C154" s="16" t="str">
        <f t="shared" si="3"/>
        <v>S</v>
      </c>
      <c r="D154">
        <v>30</v>
      </c>
      <c r="E154">
        <v>1.31</v>
      </c>
      <c r="F154" s="5">
        <v>28.69</v>
      </c>
      <c r="G154">
        <v>8.7449999999999992</v>
      </c>
      <c r="L154">
        <v>423.28500000000003</v>
      </c>
      <c r="N154">
        <v>7.8630000000000004</v>
      </c>
    </row>
    <row r="155" spans="1:14" x14ac:dyDescent="0.2">
      <c r="A155" s="1">
        <v>911</v>
      </c>
      <c r="B155" s="7">
        <v>30897</v>
      </c>
      <c r="C155" s="16" t="str">
        <f t="shared" si="3"/>
        <v>S</v>
      </c>
      <c r="D155">
        <v>30</v>
      </c>
      <c r="E155">
        <v>1.22</v>
      </c>
      <c r="F155" s="5">
        <v>28.78</v>
      </c>
      <c r="G155">
        <v>8.7720000000000002</v>
      </c>
      <c r="L155">
        <v>423.25799999999998</v>
      </c>
      <c r="N155">
        <v>7.89</v>
      </c>
    </row>
    <row r="156" spans="1:14" x14ac:dyDescent="0.2">
      <c r="A156" s="1">
        <v>911</v>
      </c>
      <c r="B156" s="7">
        <v>30904</v>
      </c>
      <c r="C156" s="16" t="str">
        <f t="shared" si="3"/>
        <v>S</v>
      </c>
      <c r="D156">
        <v>30</v>
      </c>
      <c r="E156">
        <v>1.17</v>
      </c>
      <c r="F156" s="5">
        <v>28.83</v>
      </c>
      <c r="G156">
        <v>8.7870000000000008</v>
      </c>
      <c r="L156">
        <v>423.24299999999999</v>
      </c>
      <c r="N156">
        <v>7.9050000000000002</v>
      </c>
    </row>
    <row r="157" spans="1:14" x14ac:dyDescent="0.2">
      <c r="A157" s="1">
        <v>911</v>
      </c>
      <c r="B157" s="7">
        <v>30911</v>
      </c>
      <c r="C157" s="16" t="str">
        <f t="shared" si="3"/>
        <v>S</v>
      </c>
      <c r="D157">
        <v>30</v>
      </c>
      <c r="E157">
        <v>1.1100000000000001</v>
      </c>
      <c r="F157" s="5">
        <v>28.89</v>
      </c>
      <c r="G157">
        <v>8.8059999999999992</v>
      </c>
      <c r="L157">
        <v>423.22500000000002</v>
      </c>
      <c r="N157">
        <v>7.9240000000000004</v>
      </c>
    </row>
    <row r="158" spans="1:14" x14ac:dyDescent="0.2">
      <c r="A158" s="1">
        <v>911</v>
      </c>
      <c r="B158" s="7">
        <v>30917</v>
      </c>
      <c r="C158" s="16" t="str">
        <f t="shared" si="3"/>
        <v>S</v>
      </c>
      <c r="D158">
        <v>30</v>
      </c>
      <c r="E158">
        <v>1.1200000000000001</v>
      </c>
      <c r="F158" s="5">
        <v>28.88</v>
      </c>
      <c r="G158">
        <v>8.8030000000000008</v>
      </c>
      <c r="L158">
        <v>423.22800000000001</v>
      </c>
      <c r="N158">
        <v>7.9210000000000003</v>
      </c>
    </row>
    <row r="159" spans="1:14" x14ac:dyDescent="0.2">
      <c r="A159" s="1">
        <v>911</v>
      </c>
      <c r="B159" s="7">
        <v>30925</v>
      </c>
      <c r="C159" s="16" t="str">
        <f t="shared" si="3"/>
        <v>S</v>
      </c>
      <c r="D159">
        <v>30</v>
      </c>
      <c r="E159">
        <v>1</v>
      </c>
      <c r="F159" s="5">
        <v>29</v>
      </c>
      <c r="G159">
        <v>8.8390000000000004</v>
      </c>
      <c r="L159">
        <v>423.19099999999997</v>
      </c>
      <c r="N159">
        <v>7.9569999999999999</v>
      </c>
    </row>
    <row r="160" spans="1:14" x14ac:dyDescent="0.2">
      <c r="A160" s="1">
        <v>911</v>
      </c>
      <c r="B160" s="7">
        <v>30934</v>
      </c>
      <c r="C160" s="16" t="str">
        <f t="shared" si="3"/>
        <v>S</v>
      </c>
      <c r="D160">
        <v>30</v>
      </c>
      <c r="E160">
        <v>0.96</v>
      </c>
      <c r="F160" s="5">
        <v>29.04</v>
      </c>
      <c r="G160">
        <v>8.8510000000000009</v>
      </c>
      <c r="L160">
        <v>423.17899999999997</v>
      </c>
      <c r="N160">
        <v>7.9690000000000003</v>
      </c>
    </row>
    <row r="161" spans="1:14" x14ac:dyDescent="0.2">
      <c r="A161" s="1">
        <v>911</v>
      </c>
      <c r="B161" s="7">
        <v>30945</v>
      </c>
      <c r="C161" s="16" t="str">
        <f t="shared" si="3"/>
        <v>S</v>
      </c>
      <c r="D161">
        <v>30</v>
      </c>
      <c r="E161">
        <v>0.88</v>
      </c>
      <c r="F161" s="5">
        <v>29.12</v>
      </c>
      <c r="G161">
        <v>8.8759999999999994</v>
      </c>
      <c r="L161">
        <v>423.154</v>
      </c>
      <c r="N161">
        <v>7.9939999999999998</v>
      </c>
    </row>
    <row r="162" spans="1:14" x14ac:dyDescent="0.2">
      <c r="A162" s="1">
        <v>911</v>
      </c>
      <c r="B162" s="7">
        <v>30986</v>
      </c>
      <c r="C162" s="16" t="str">
        <f t="shared" si="3"/>
        <v>S</v>
      </c>
      <c r="D162">
        <v>30</v>
      </c>
      <c r="E162">
        <v>1.1100000000000001</v>
      </c>
      <c r="F162" s="5">
        <v>28.89</v>
      </c>
      <c r="G162">
        <v>8.8059999999999992</v>
      </c>
      <c r="L162">
        <v>423.22500000000002</v>
      </c>
      <c r="N162">
        <v>7.9240000000000004</v>
      </c>
    </row>
    <row r="163" spans="1:14" x14ac:dyDescent="0.2">
      <c r="A163" s="1">
        <v>911</v>
      </c>
      <c r="B163" s="7">
        <v>30993</v>
      </c>
      <c r="C163" s="16" t="str">
        <f t="shared" si="3"/>
        <v>S</v>
      </c>
      <c r="D163">
        <v>30</v>
      </c>
      <c r="E163">
        <v>1.1299999999999999</v>
      </c>
      <c r="F163" s="5">
        <v>28.87</v>
      </c>
      <c r="G163">
        <v>8.8000000000000007</v>
      </c>
      <c r="L163">
        <v>423.23099999999999</v>
      </c>
      <c r="N163">
        <v>7.9180000000000001</v>
      </c>
    </row>
    <row r="164" spans="1:14" x14ac:dyDescent="0.2">
      <c r="A164" s="1">
        <v>911</v>
      </c>
      <c r="B164" s="7">
        <v>31002</v>
      </c>
      <c r="C164" s="16" t="str">
        <f t="shared" si="3"/>
        <v>S</v>
      </c>
      <c r="D164">
        <v>30</v>
      </c>
      <c r="E164">
        <v>1.1299999999999999</v>
      </c>
      <c r="F164" s="5">
        <v>28.87</v>
      </c>
      <c r="G164">
        <v>8.8000000000000007</v>
      </c>
      <c r="L164">
        <v>423.23099999999999</v>
      </c>
      <c r="N164">
        <v>7.9180000000000001</v>
      </c>
    </row>
    <row r="165" spans="1:14" x14ac:dyDescent="0.2">
      <c r="A165" s="1">
        <v>911</v>
      </c>
      <c r="B165" s="7">
        <v>31007</v>
      </c>
      <c r="C165" s="16" t="str">
        <f t="shared" si="3"/>
        <v>S</v>
      </c>
      <c r="D165">
        <v>30</v>
      </c>
      <c r="E165">
        <v>1.1100000000000001</v>
      </c>
      <c r="F165" s="5">
        <v>28.89</v>
      </c>
      <c r="G165">
        <v>8.8059999999999992</v>
      </c>
      <c r="L165">
        <v>423.22500000000002</v>
      </c>
      <c r="N165">
        <v>7.9240000000000004</v>
      </c>
    </row>
    <row r="166" spans="1:14" x14ac:dyDescent="0.2">
      <c r="A166" s="1">
        <v>911</v>
      </c>
      <c r="B166" s="7">
        <v>31016</v>
      </c>
      <c r="C166" s="16" t="str">
        <f t="shared" si="3"/>
        <v>S</v>
      </c>
      <c r="D166">
        <v>30</v>
      </c>
      <c r="E166">
        <v>1.18</v>
      </c>
      <c r="F166" s="5">
        <v>28.82</v>
      </c>
      <c r="G166">
        <v>8.7840000000000007</v>
      </c>
      <c r="L166">
        <v>423.24599999999998</v>
      </c>
      <c r="N166">
        <v>7.9020000000000001</v>
      </c>
    </row>
    <row r="167" spans="1:14" x14ac:dyDescent="0.2">
      <c r="A167" s="1">
        <v>911</v>
      </c>
      <c r="B167" s="7">
        <v>31021</v>
      </c>
      <c r="C167" s="16" t="str">
        <f t="shared" si="3"/>
        <v>S</v>
      </c>
      <c r="D167">
        <v>30</v>
      </c>
      <c r="E167">
        <v>1.1200000000000001</v>
      </c>
      <c r="F167" s="5">
        <v>28.88</v>
      </c>
      <c r="G167">
        <v>8.8030000000000008</v>
      </c>
      <c r="L167">
        <v>423.22800000000001</v>
      </c>
      <c r="N167">
        <v>7.9210000000000003</v>
      </c>
    </row>
    <row r="168" spans="1:14" x14ac:dyDescent="0.2">
      <c r="A168" s="1">
        <v>911</v>
      </c>
      <c r="B168" s="7">
        <v>31029</v>
      </c>
      <c r="C168" s="16" t="str">
        <f t="shared" si="3"/>
        <v>S</v>
      </c>
      <c r="D168">
        <v>30</v>
      </c>
      <c r="E168">
        <v>0.99</v>
      </c>
      <c r="F168" s="5">
        <v>29.01</v>
      </c>
      <c r="G168">
        <v>8.8420000000000005</v>
      </c>
      <c r="L168">
        <v>423.18799999999999</v>
      </c>
      <c r="N168">
        <v>7.96</v>
      </c>
    </row>
    <row r="169" spans="1:14" x14ac:dyDescent="0.2">
      <c r="A169" s="1">
        <v>911</v>
      </c>
      <c r="B169" s="7">
        <v>31039</v>
      </c>
      <c r="C169" s="16" t="str">
        <f t="shared" si="3"/>
        <v>S</v>
      </c>
      <c r="D169">
        <v>30</v>
      </c>
      <c r="E169">
        <v>0.93</v>
      </c>
      <c r="F169" s="5">
        <v>29.07</v>
      </c>
      <c r="G169">
        <v>8.8610000000000007</v>
      </c>
      <c r="L169">
        <v>423.17</v>
      </c>
      <c r="N169">
        <v>7.9790000000000001</v>
      </c>
    </row>
    <row r="170" spans="1:14" x14ac:dyDescent="0.2">
      <c r="A170" s="1">
        <v>911</v>
      </c>
      <c r="B170" s="7">
        <v>31046</v>
      </c>
      <c r="C170" s="16" t="str">
        <f t="shared" si="3"/>
        <v>S</v>
      </c>
      <c r="D170">
        <v>30</v>
      </c>
      <c r="E170">
        <v>0.89</v>
      </c>
      <c r="F170" s="5">
        <v>29.11</v>
      </c>
      <c r="G170">
        <v>8.8729999999999993</v>
      </c>
      <c r="L170">
        <v>423.15699999999998</v>
      </c>
      <c r="N170">
        <v>7.9909999999999997</v>
      </c>
    </row>
    <row r="171" spans="1:14" x14ac:dyDescent="0.2">
      <c r="A171" s="1">
        <v>911</v>
      </c>
      <c r="B171" s="7">
        <v>31053</v>
      </c>
      <c r="C171" s="16" t="str">
        <f t="shared" si="3"/>
        <v>S</v>
      </c>
      <c r="D171">
        <v>30</v>
      </c>
      <c r="E171">
        <v>0.86</v>
      </c>
      <c r="F171" s="5">
        <v>29.14</v>
      </c>
      <c r="G171">
        <v>8.8819999999999997</v>
      </c>
      <c r="L171">
        <v>423.14800000000002</v>
      </c>
      <c r="N171">
        <v>8</v>
      </c>
    </row>
    <row r="172" spans="1:14" x14ac:dyDescent="0.2">
      <c r="A172" s="1">
        <v>911</v>
      </c>
      <c r="B172" s="7">
        <v>31060</v>
      </c>
      <c r="C172" s="16" t="str">
        <f t="shared" si="3"/>
        <v>S</v>
      </c>
      <c r="D172">
        <v>30</v>
      </c>
      <c r="E172">
        <v>0.82</v>
      </c>
      <c r="F172" s="5">
        <v>29.18</v>
      </c>
      <c r="G172">
        <v>8.8940000000000001</v>
      </c>
      <c r="L172">
        <v>423.13600000000002</v>
      </c>
      <c r="N172">
        <v>8.0120000000000005</v>
      </c>
    </row>
    <row r="173" spans="1:14" x14ac:dyDescent="0.2">
      <c r="A173" s="1">
        <v>911</v>
      </c>
      <c r="B173" s="7">
        <v>31076</v>
      </c>
      <c r="C173" s="16" t="str">
        <f t="shared" si="3"/>
        <v>S</v>
      </c>
      <c r="D173">
        <v>30</v>
      </c>
      <c r="E173">
        <v>0.75</v>
      </c>
      <c r="F173" s="5">
        <v>29.25</v>
      </c>
      <c r="G173">
        <v>8.9160000000000004</v>
      </c>
      <c r="L173">
        <v>423.11500000000001</v>
      </c>
      <c r="N173">
        <v>8.0340000000000007</v>
      </c>
    </row>
    <row r="174" spans="1:14" x14ac:dyDescent="0.2">
      <c r="A174" s="1">
        <v>911</v>
      </c>
      <c r="B174" s="7">
        <v>31081</v>
      </c>
      <c r="C174" s="16" t="str">
        <f t="shared" si="3"/>
        <v>S</v>
      </c>
      <c r="D174">
        <v>30</v>
      </c>
      <c r="E174">
        <v>0.69</v>
      </c>
      <c r="F174" s="5">
        <v>29.31</v>
      </c>
      <c r="G174">
        <v>8.9339999999999993</v>
      </c>
      <c r="L174">
        <v>423.09699999999998</v>
      </c>
      <c r="N174">
        <v>8.0519999999999996</v>
      </c>
    </row>
    <row r="175" spans="1:14" x14ac:dyDescent="0.2">
      <c r="A175" s="1">
        <v>911</v>
      </c>
      <c r="B175" s="7">
        <v>31088</v>
      </c>
      <c r="C175" s="16" t="str">
        <f t="shared" si="3"/>
        <v>S</v>
      </c>
      <c r="D175">
        <v>30</v>
      </c>
      <c r="E175">
        <v>0.64</v>
      </c>
      <c r="F175" s="5">
        <v>29.36</v>
      </c>
      <c r="G175">
        <v>8.9489999999999998</v>
      </c>
      <c r="L175">
        <v>423.08100000000002</v>
      </c>
      <c r="N175">
        <v>8.0670000000000002</v>
      </c>
    </row>
    <row r="176" spans="1:14" x14ac:dyDescent="0.2">
      <c r="A176" s="1">
        <v>911</v>
      </c>
      <c r="B176" s="7">
        <v>31095</v>
      </c>
      <c r="C176" s="16" t="str">
        <f t="shared" si="3"/>
        <v>S</v>
      </c>
      <c r="D176">
        <v>30</v>
      </c>
      <c r="E176">
        <v>0.6</v>
      </c>
      <c r="F176" s="5">
        <v>29.4</v>
      </c>
      <c r="G176">
        <v>8.9610000000000003</v>
      </c>
      <c r="L176">
        <v>423.06900000000002</v>
      </c>
      <c r="N176">
        <v>8.0790000000000006</v>
      </c>
    </row>
    <row r="177" spans="1:14" x14ac:dyDescent="0.2">
      <c r="A177" s="1">
        <v>911</v>
      </c>
      <c r="B177" s="7">
        <v>31102</v>
      </c>
      <c r="C177" s="16" t="str">
        <f t="shared" si="3"/>
        <v>S</v>
      </c>
      <c r="D177">
        <v>30</v>
      </c>
      <c r="E177">
        <v>0.57999999999999996</v>
      </c>
      <c r="F177" s="5">
        <v>29.42</v>
      </c>
      <c r="G177">
        <v>8.9670000000000005</v>
      </c>
      <c r="L177">
        <v>423.06299999999999</v>
      </c>
      <c r="N177">
        <v>8.0850000000000009</v>
      </c>
    </row>
    <row r="178" spans="1:14" x14ac:dyDescent="0.2">
      <c r="A178" s="1">
        <v>911</v>
      </c>
      <c r="B178" s="7">
        <v>31109</v>
      </c>
      <c r="C178" s="16" t="str">
        <f t="shared" si="3"/>
        <v>S</v>
      </c>
      <c r="D178">
        <v>30</v>
      </c>
      <c r="E178">
        <v>0.56999999999999995</v>
      </c>
      <c r="F178" s="5">
        <v>29.43</v>
      </c>
      <c r="G178">
        <v>8.9700000000000006</v>
      </c>
      <c r="L178">
        <v>423.06</v>
      </c>
      <c r="N178">
        <v>8.0879999999999992</v>
      </c>
    </row>
    <row r="179" spans="1:14" x14ac:dyDescent="0.2">
      <c r="A179" s="1">
        <v>911</v>
      </c>
      <c r="B179" s="7">
        <v>31116</v>
      </c>
      <c r="C179" s="16" t="str">
        <f t="shared" si="3"/>
        <v>S</v>
      </c>
      <c r="D179">
        <v>30</v>
      </c>
      <c r="E179">
        <v>0.56999999999999995</v>
      </c>
      <c r="F179" s="5">
        <v>29.43</v>
      </c>
      <c r="G179">
        <v>8.9700000000000006</v>
      </c>
      <c r="L179">
        <v>423.06</v>
      </c>
      <c r="N179">
        <v>8.0879999999999992</v>
      </c>
    </row>
    <row r="180" spans="1:14" x14ac:dyDescent="0.2">
      <c r="A180" s="1">
        <v>911</v>
      </c>
      <c r="B180" s="7">
        <v>31123</v>
      </c>
      <c r="C180" s="16" t="str">
        <f t="shared" si="3"/>
        <v>S</v>
      </c>
      <c r="D180">
        <v>30</v>
      </c>
      <c r="E180">
        <v>0.57999999999999996</v>
      </c>
      <c r="F180" s="5">
        <v>29.42</v>
      </c>
      <c r="G180">
        <v>8.9670000000000005</v>
      </c>
      <c r="L180">
        <v>423.06299999999999</v>
      </c>
      <c r="N180">
        <v>8.0850000000000009</v>
      </c>
    </row>
    <row r="181" spans="1:14" x14ac:dyDescent="0.2">
      <c r="A181" s="1">
        <v>911</v>
      </c>
      <c r="B181" s="7">
        <v>31130</v>
      </c>
      <c r="C181" s="16" t="str">
        <f t="shared" si="3"/>
        <v>S</v>
      </c>
      <c r="D181">
        <v>30</v>
      </c>
      <c r="E181">
        <v>0.6</v>
      </c>
      <c r="F181" s="5">
        <v>29.4</v>
      </c>
      <c r="G181">
        <v>8.9610000000000003</v>
      </c>
      <c r="L181">
        <v>423.06900000000002</v>
      </c>
      <c r="N181">
        <v>8.0790000000000006</v>
      </c>
    </row>
    <row r="182" spans="1:14" x14ac:dyDescent="0.2">
      <c r="A182" s="1">
        <v>911</v>
      </c>
      <c r="B182" s="7">
        <v>31137</v>
      </c>
      <c r="C182" s="16" t="str">
        <f t="shared" si="3"/>
        <v>S</v>
      </c>
      <c r="D182">
        <v>30</v>
      </c>
      <c r="E182">
        <v>0.62</v>
      </c>
      <c r="F182" s="5">
        <v>29.38</v>
      </c>
      <c r="G182">
        <v>8.9550000000000001</v>
      </c>
      <c r="L182">
        <v>423.07499999999999</v>
      </c>
      <c r="N182">
        <v>8.0730000000000004</v>
      </c>
    </row>
    <row r="183" spans="1:14" x14ac:dyDescent="0.2">
      <c r="A183" s="1">
        <v>911</v>
      </c>
      <c r="B183" s="7">
        <v>31144</v>
      </c>
      <c r="C183" s="16" t="str">
        <f t="shared" si="3"/>
        <v>S</v>
      </c>
      <c r="D183">
        <v>30</v>
      </c>
      <c r="E183">
        <v>0.64</v>
      </c>
      <c r="F183" s="5">
        <v>29.36</v>
      </c>
      <c r="G183">
        <v>8.9489999999999998</v>
      </c>
      <c r="L183">
        <v>423.08100000000002</v>
      </c>
      <c r="N183">
        <v>8.0670000000000002</v>
      </c>
    </row>
    <row r="184" spans="1:14" x14ac:dyDescent="0.2">
      <c r="A184" s="1">
        <v>911</v>
      </c>
      <c r="B184" s="7">
        <v>31151</v>
      </c>
      <c r="C184" s="16" t="str">
        <f t="shared" si="3"/>
        <v>S</v>
      </c>
      <c r="D184">
        <v>30</v>
      </c>
      <c r="E184">
        <v>0.64</v>
      </c>
      <c r="F184" s="5">
        <v>29.36</v>
      </c>
      <c r="G184">
        <v>8.9489999999999998</v>
      </c>
      <c r="L184">
        <v>423.08100000000002</v>
      </c>
      <c r="N184">
        <v>8.0670000000000002</v>
      </c>
    </row>
    <row r="185" spans="1:14" x14ac:dyDescent="0.2">
      <c r="A185" s="1">
        <v>911</v>
      </c>
      <c r="B185" s="7">
        <v>31158</v>
      </c>
      <c r="C185" s="16" t="str">
        <f t="shared" si="3"/>
        <v>S</v>
      </c>
      <c r="D185">
        <v>30</v>
      </c>
      <c r="E185">
        <v>0.66</v>
      </c>
      <c r="F185" s="5">
        <v>29.34</v>
      </c>
      <c r="G185">
        <v>8.9429999999999996</v>
      </c>
      <c r="L185">
        <v>423.08699999999999</v>
      </c>
      <c r="N185">
        <v>8.0609999999999999</v>
      </c>
    </row>
    <row r="186" spans="1:14" x14ac:dyDescent="0.2">
      <c r="A186" s="1">
        <v>911</v>
      </c>
      <c r="B186" s="7">
        <v>31165</v>
      </c>
      <c r="C186" s="16" t="str">
        <f t="shared" si="3"/>
        <v>S</v>
      </c>
      <c r="D186">
        <v>30</v>
      </c>
      <c r="E186">
        <v>0.75</v>
      </c>
      <c r="F186" s="5">
        <v>29.25</v>
      </c>
      <c r="G186">
        <v>8.9160000000000004</v>
      </c>
      <c r="L186">
        <v>423.11500000000001</v>
      </c>
      <c r="N186">
        <v>8.0340000000000007</v>
      </c>
    </row>
    <row r="187" spans="1:14" x14ac:dyDescent="0.2">
      <c r="A187" s="1">
        <v>911</v>
      </c>
      <c r="B187" s="7">
        <v>31172</v>
      </c>
      <c r="C187" s="16" t="str">
        <f t="shared" si="3"/>
        <v>S</v>
      </c>
      <c r="D187">
        <v>30</v>
      </c>
      <c r="E187">
        <v>0.92</v>
      </c>
      <c r="F187" s="5">
        <v>29.08</v>
      </c>
      <c r="G187">
        <v>8.8640000000000008</v>
      </c>
      <c r="L187">
        <v>423.16699999999997</v>
      </c>
      <c r="N187">
        <v>7.9820000000000002</v>
      </c>
    </row>
    <row r="188" spans="1:14" x14ac:dyDescent="0.2">
      <c r="A188" s="1">
        <v>911</v>
      </c>
      <c r="B188" s="7">
        <v>31179</v>
      </c>
      <c r="C188" s="16" t="str">
        <f t="shared" si="3"/>
        <v>S</v>
      </c>
      <c r="D188">
        <v>30</v>
      </c>
      <c r="E188">
        <v>1.18</v>
      </c>
      <c r="F188" s="5">
        <v>28.82</v>
      </c>
      <c r="G188">
        <v>8.7840000000000007</v>
      </c>
      <c r="L188">
        <v>423.24599999999998</v>
      </c>
      <c r="N188">
        <v>7.9020000000000001</v>
      </c>
    </row>
    <row r="189" spans="1:14" x14ac:dyDescent="0.2">
      <c r="A189" s="1">
        <v>911</v>
      </c>
      <c r="B189" s="7">
        <v>31186</v>
      </c>
      <c r="C189" s="16" t="str">
        <f t="shared" si="3"/>
        <v>S</v>
      </c>
      <c r="D189">
        <v>30</v>
      </c>
      <c r="E189">
        <v>1.24</v>
      </c>
      <c r="F189" s="5">
        <v>28.76</v>
      </c>
      <c r="G189">
        <v>8.766</v>
      </c>
      <c r="L189">
        <v>423.26400000000001</v>
      </c>
      <c r="N189">
        <v>7.8840000000000003</v>
      </c>
    </row>
    <row r="190" spans="1:14" x14ac:dyDescent="0.2">
      <c r="A190" s="1">
        <v>911</v>
      </c>
      <c r="B190" s="7">
        <v>31193</v>
      </c>
      <c r="C190" s="16" t="str">
        <f t="shared" si="3"/>
        <v>S</v>
      </c>
      <c r="D190">
        <v>30</v>
      </c>
      <c r="E190">
        <v>1.32</v>
      </c>
      <c r="F190" s="5">
        <v>28.68</v>
      </c>
      <c r="G190">
        <v>8.7420000000000009</v>
      </c>
      <c r="L190">
        <v>423.28899999999999</v>
      </c>
      <c r="N190">
        <v>7.86</v>
      </c>
    </row>
    <row r="191" spans="1:14" x14ac:dyDescent="0.2">
      <c r="A191" s="1">
        <v>911</v>
      </c>
      <c r="B191" s="7">
        <v>31200</v>
      </c>
      <c r="C191" s="16" t="str">
        <f t="shared" si="3"/>
        <v>S</v>
      </c>
      <c r="D191">
        <v>30</v>
      </c>
      <c r="E191">
        <v>1.46</v>
      </c>
      <c r="F191" s="5">
        <v>28.54</v>
      </c>
      <c r="G191">
        <v>8.6989999999999998</v>
      </c>
      <c r="L191">
        <v>423.33100000000002</v>
      </c>
      <c r="N191">
        <v>7.8170000000000002</v>
      </c>
    </row>
    <row r="192" spans="1:14" x14ac:dyDescent="0.2">
      <c r="A192" s="1">
        <v>911</v>
      </c>
      <c r="B192" s="7">
        <v>31207</v>
      </c>
      <c r="C192" s="16" t="str">
        <f t="shared" si="3"/>
        <v>S</v>
      </c>
      <c r="D192">
        <v>30</v>
      </c>
      <c r="E192">
        <v>1.49</v>
      </c>
      <c r="F192" s="5">
        <v>28.51</v>
      </c>
      <c r="G192">
        <v>8.69</v>
      </c>
      <c r="L192">
        <v>423.34</v>
      </c>
      <c r="N192">
        <v>7.8079999999999998</v>
      </c>
    </row>
    <row r="193" spans="1:14" x14ac:dyDescent="0.2">
      <c r="A193" s="1">
        <v>911</v>
      </c>
      <c r="B193" s="7">
        <v>31214</v>
      </c>
      <c r="C193" s="16" t="str">
        <f t="shared" si="3"/>
        <v>S</v>
      </c>
      <c r="D193">
        <v>30</v>
      </c>
      <c r="E193">
        <v>1.54</v>
      </c>
      <c r="F193" s="5">
        <v>28.46</v>
      </c>
      <c r="G193">
        <v>8.6750000000000007</v>
      </c>
      <c r="L193">
        <v>423.35599999999999</v>
      </c>
      <c r="N193">
        <v>7.7930000000000001</v>
      </c>
    </row>
    <row r="194" spans="1:14" x14ac:dyDescent="0.2">
      <c r="A194" s="1">
        <v>911</v>
      </c>
      <c r="B194" s="7">
        <v>31228</v>
      </c>
      <c r="C194" s="16" t="str">
        <f t="shared" si="3"/>
        <v>S</v>
      </c>
      <c r="D194">
        <v>30</v>
      </c>
      <c r="E194">
        <v>1.59</v>
      </c>
      <c r="F194" s="5">
        <v>28.41</v>
      </c>
      <c r="G194">
        <v>8.6590000000000007</v>
      </c>
      <c r="L194">
        <v>423.37099999999998</v>
      </c>
      <c r="N194">
        <v>7.7770000000000001</v>
      </c>
    </row>
    <row r="195" spans="1:14" x14ac:dyDescent="0.2">
      <c r="A195" s="1">
        <v>911</v>
      </c>
      <c r="B195" s="7">
        <v>31235</v>
      </c>
      <c r="C195" s="16" t="str">
        <f t="shared" si="3"/>
        <v>S</v>
      </c>
      <c r="D195">
        <v>30</v>
      </c>
      <c r="E195">
        <v>1.6</v>
      </c>
      <c r="F195" s="5">
        <v>28.4</v>
      </c>
      <c r="G195">
        <v>8.6560000000000006</v>
      </c>
      <c r="L195">
        <v>423.37400000000002</v>
      </c>
      <c r="N195">
        <v>7.774</v>
      </c>
    </row>
    <row r="196" spans="1:14" x14ac:dyDescent="0.2">
      <c r="A196" s="1">
        <v>911</v>
      </c>
      <c r="B196" s="7">
        <v>31242</v>
      </c>
      <c r="C196" s="16" t="str">
        <f t="shared" si="3"/>
        <v>S</v>
      </c>
      <c r="D196">
        <v>30</v>
      </c>
      <c r="E196">
        <v>1.62</v>
      </c>
      <c r="F196" s="5">
        <v>28.38</v>
      </c>
      <c r="G196">
        <v>8.65</v>
      </c>
      <c r="L196">
        <v>423.38</v>
      </c>
      <c r="N196">
        <v>7.7679999999999998</v>
      </c>
    </row>
    <row r="197" spans="1:14" x14ac:dyDescent="0.2">
      <c r="A197" s="1">
        <v>911</v>
      </c>
      <c r="B197" s="7">
        <v>31249</v>
      </c>
      <c r="C197" s="16" t="str">
        <f t="shared" si="3"/>
        <v>S</v>
      </c>
      <c r="D197">
        <v>30</v>
      </c>
      <c r="E197">
        <v>1.6</v>
      </c>
      <c r="F197" s="5">
        <v>28.4</v>
      </c>
      <c r="G197">
        <v>8.6560000000000006</v>
      </c>
      <c r="L197">
        <v>423.37400000000002</v>
      </c>
      <c r="N197">
        <v>7.774</v>
      </c>
    </row>
    <row r="198" spans="1:14" x14ac:dyDescent="0.2">
      <c r="A198" s="1">
        <v>911</v>
      </c>
      <c r="B198" s="7">
        <v>31256</v>
      </c>
      <c r="C198" s="16" t="str">
        <f t="shared" si="3"/>
        <v>S</v>
      </c>
      <c r="D198">
        <v>30</v>
      </c>
      <c r="E198">
        <v>1.59</v>
      </c>
      <c r="F198" s="5">
        <v>28.41</v>
      </c>
      <c r="G198">
        <v>8.6590000000000007</v>
      </c>
      <c r="L198">
        <v>423.37099999999998</v>
      </c>
      <c r="N198">
        <v>7.7770000000000001</v>
      </c>
    </row>
    <row r="199" spans="1:14" x14ac:dyDescent="0.2">
      <c r="A199" s="1">
        <v>911</v>
      </c>
      <c r="B199" s="7">
        <v>31263</v>
      </c>
      <c r="C199" s="16" t="str">
        <f t="shared" ref="C199:C262" si="4">IF(ISBLANK(D199),"V","S")</f>
        <v>S</v>
      </c>
      <c r="D199">
        <v>30</v>
      </c>
      <c r="E199">
        <v>1.54</v>
      </c>
      <c r="F199" s="5">
        <v>28.46</v>
      </c>
      <c r="G199">
        <v>8.6750000000000007</v>
      </c>
      <c r="L199">
        <v>423.35599999999999</v>
      </c>
      <c r="N199">
        <v>7.7930000000000001</v>
      </c>
    </row>
    <row r="200" spans="1:14" x14ac:dyDescent="0.2">
      <c r="A200" s="1">
        <v>911</v>
      </c>
      <c r="B200" s="7">
        <v>31270</v>
      </c>
      <c r="C200" s="16" t="str">
        <f t="shared" si="4"/>
        <v>S</v>
      </c>
      <c r="D200">
        <v>30</v>
      </c>
      <c r="E200">
        <v>1.5</v>
      </c>
      <c r="F200" s="5">
        <v>28.5</v>
      </c>
      <c r="G200">
        <v>8.6869999999999994</v>
      </c>
      <c r="L200">
        <v>423.34300000000002</v>
      </c>
      <c r="N200">
        <v>7.8049999999999997</v>
      </c>
    </row>
    <row r="201" spans="1:14" x14ac:dyDescent="0.2">
      <c r="A201" s="1">
        <v>911</v>
      </c>
      <c r="B201" s="7">
        <v>31272</v>
      </c>
      <c r="C201" s="16" t="str">
        <f t="shared" si="4"/>
        <v>S</v>
      </c>
      <c r="D201">
        <v>30</v>
      </c>
      <c r="E201">
        <v>1.59</v>
      </c>
      <c r="F201" s="5">
        <v>28.41</v>
      </c>
      <c r="G201">
        <v>8.6590000000000007</v>
      </c>
      <c r="L201">
        <v>423.37099999999998</v>
      </c>
      <c r="N201">
        <v>7.7770000000000001</v>
      </c>
    </row>
    <row r="202" spans="1:14" x14ac:dyDescent="0.2">
      <c r="A202" s="1">
        <v>911</v>
      </c>
      <c r="B202" s="7">
        <v>31277</v>
      </c>
      <c r="C202" s="16" t="str">
        <f t="shared" si="4"/>
        <v>S</v>
      </c>
      <c r="D202">
        <v>30</v>
      </c>
      <c r="E202">
        <v>1.48</v>
      </c>
      <c r="F202" s="5">
        <v>28.52</v>
      </c>
      <c r="G202">
        <v>8.6929999999999996</v>
      </c>
      <c r="L202">
        <v>423.33699999999999</v>
      </c>
      <c r="N202">
        <v>7.8109999999999999</v>
      </c>
    </row>
    <row r="203" spans="1:14" x14ac:dyDescent="0.2">
      <c r="A203" s="1">
        <v>911</v>
      </c>
      <c r="B203" s="7">
        <v>31284</v>
      </c>
      <c r="C203" s="16" t="str">
        <f t="shared" si="4"/>
        <v>S</v>
      </c>
      <c r="D203">
        <v>30</v>
      </c>
      <c r="E203">
        <v>1.42</v>
      </c>
      <c r="F203" s="5">
        <v>28.58</v>
      </c>
      <c r="G203">
        <v>8.7110000000000003</v>
      </c>
      <c r="L203">
        <v>423.31900000000002</v>
      </c>
      <c r="N203">
        <v>7.8289999999999997</v>
      </c>
    </row>
    <row r="204" spans="1:14" x14ac:dyDescent="0.2">
      <c r="A204" s="1">
        <v>911</v>
      </c>
      <c r="B204" s="7">
        <v>31291</v>
      </c>
      <c r="C204" s="16" t="str">
        <f t="shared" si="4"/>
        <v>S</v>
      </c>
      <c r="D204">
        <v>30</v>
      </c>
      <c r="E204">
        <v>1.42</v>
      </c>
      <c r="F204" s="5">
        <v>28.58</v>
      </c>
      <c r="G204">
        <v>8.7110000000000003</v>
      </c>
      <c r="L204">
        <v>423.31900000000002</v>
      </c>
      <c r="N204">
        <v>7.8289999999999997</v>
      </c>
    </row>
    <row r="205" spans="1:14" x14ac:dyDescent="0.2">
      <c r="A205" s="1">
        <v>911</v>
      </c>
      <c r="B205" s="7">
        <v>31298</v>
      </c>
      <c r="C205" s="16" t="str">
        <f t="shared" si="4"/>
        <v>S</v>
      </c>
      <c r="D205">
        <v>30</v>
      </c>
      <c r="E205">
        <v>1.4</v>
      </c>
      <c r="F205" s="5">
        <v>28.6</v>
      </c>
      <c r="G205">
        <v>8.7170000000000005</v>
      </c>
      <c r="L205">
        <v>423.31299999999999</v>
      </c>
      <c r="N205">
        <v>7.835</v>
      </c>
    </row>
    <row r="206" spans="1:14" x14ac:dyDescent="0.2">
      <c r="A206" s="1">
        <v>911</v>
      </c>
      <c r="B206" s="7">
        <v>31305</v>
      </c>
      <c r="C206" s="16" t="str">
        <f t="shared" si="4"/>
        <v>S</v>
      </c>
      <c r="D206">
        <v>30</v>
      </c>
      <c r="E206">
        <v>1.38</v>
      </c>
      <c r="F206" s="5">
        <v>28.62</v>
      </c>
      <c r="G206">
        <v>8.7230000000000008</v>
      </c>
      <c r="L206">
        <v>423.30700000000002</v>
      </c>
      <c r="N206">
        <v>7.8410000000000002</v>
      </c>
    </row>
    <row r="207" spans="1:14" x14ac:dyDescent="0.2">
      <c r="A207" s="1">
        <v>911</v>
      </c>
      <c r="B207" s="7">
        <v>31312</v>
      </c>
      <c r="C207" s="16" t="str">
        <f t="shared" si="4"/>
        <v>S</v>
      </c>
      <c r="D207">
        <v>30</v>
      </c>
      <c r="E207">
        <v>1.38</v>
      </c>
      <c r="F207" s="5">
        <v>28.62</v>
      </c>
      <c r="G207">
        <v>8.7230000000000008</v>
      </c>
      <c r="L207">
        <v>423.30700000000002</v>
      </c>
      <c r="N207">
        <v>7.8410000000000002</v>
      </c>
    </row>
    <row r="208" spans="1:14" x14ac:dyDescent="0.2">
      <c r="A208" s="1">
        <v>911</v>
      </c>
      <c r="B208" s="7">
        <v>31317</v>
      </c>
      <c r="C208" s="16" t="str">
        <f t="shared" si="4"/>
        <v>S</v>
      </c>
      <c r="D208">
        <v>30</v>
      </c>
      <c r="E208">
        <v>1.37</v>
      </c>
      <c r="F208" s="5">
        <v>28.63</v>
      </c>
      <c r="G208">
        <v>8.7270000000000003</v>
      </c>
      <c r="L208">
        <v>423.30399999999997</v>
      </c>
      <c r="N208">
        <v>7.8449999999999998</v>
      </c>
    </row>
    <row r="209" spans="1:14" x14ac:dyDescent="0.2">
      <c r="A209" s="1">
        <v>911</v>
      </c>
      <c r="B209" s="7">
        <v>31326</v>
      </c>
      <c r="C209" s="16" t="str">
        <f t="shared" si="4"/>
        <v>S</v>
      </c>
      <c r="D209">
        <v>30</v>
      </c>
      <c r="E209">
        <v>1.37</v>
      </c>
      <c r="F209" s="5">
        <v>28.63</v>
      </c>
      <c r="G209">
        <v>8.7270000000000003</v>
      </c>
      <c r="L209">
        <v>423.30399999999997</v>
      </c>
      <c r="N209">
        <v>7.8449999999999998</v>
      </c>
    </row>
    <row r="210" spans="1:14" x14ac:dyDescent="0.2">
      <c r="A210" s="1">
        <v>911</v>
      </c>
      <c r="B210" s="7">
        <v>31333</v>
      </c>
      <c r="C210" s="16" t="str">
        <f t="shared" si="4"/>
        <v>S</v>
      </c>
      <c r="D210">
        <v>30</v>
      </c>
      <c r="E210">
        <v>1.35</v>
      </c>
      <c r="F210" s="5">
        <v>28.65</v>
      </c>
      <c r="G210">
        <v>8.7330000000000005</v>
      </c>
      <c r="L210">
        <v>423.298</v>
      </c>
      <c r="N210">
        <v>7.851</v>
      </c>
    </row>
    <row r="211" spans="1:14" x14ac:dyDescent="0.2">
      <c r="A211" s="1">
        <v>911</v>
      </c>
      <c r="B211" s="7">
        <v>31340</v>
      </c>
      <c r="C211" s="16" t="str">
        <f t="shared" si="4"/>
        <v>S</v>
      </c>
      <c r="D211">
        <v>30</v>
      </c>
      <c r="E211">
        <v>1.32</v>
      </c>
      <c r="F211" s="5">
        <v>28.68</v>
      </c>
      <c r="G211">
        <v>8.7420000000000009</v>
      </c>
      <c r="L211">
        <v>423.28899999999999</v>
      </c>
      <c r="N211">
        <v>7.86</v>
      </c>
    </row>
    <row r="212" spans="1:14" x14ac:dyDescent="0.2">
      <c r="A212" s="1">
        <v>911</v>
      </c>
      <c r="B212" s="7">
        <v>31347</v>
      </c>
      <c r="C212" s="16" t="str">
        <f t="shared" si="4"/>
        <v>S</v>
      </c>
      <c r="D212">
        <v>30</v>
      </c>
      <c r="E212">
        <v>1.29</v>
      </c>
      <c r="F212" s="5">
        <v>28.71</v>
      </c>
      <c r="G212">
        <v>8.7509999999999994</v>
      </c>
      <c r="L212">
        <v>423.279</v>
      </c>
      <c r="N212">
        <v>7.8689999999999998</v>
      </c>
    </row>
    <row r="213" spans="1:14" x14ac:dyDescent="0.2">
      <c r="A213" s="1">
        <v>911</v>
      </c>
      <c r="B213" s="7">
        <v>31437</v>
      </c>
      <c r="C213" s="16" t="str">
        <f t="shared" si="4"/>
        <v>S</v>
      </c>
      <c r="D213">
        <v>30</v>
      </c>
      <c r="E213">
        <v>1.0900000000000001</v>
      </c>
      <c r="F213" s="5">
        <v>28.91</v>
      </c>
      <c r="G213">
        <v>8.8119999999999994</v>
      </c>
      <c r="L213">
        <v>423.21800000000002</v>
      </c>
      <c r="N213">
        <v>7.93</v>
      </c>
    </row>
    <row r="214" spans="1:14" x14ac:dyDescent="0.2">
      <c r="A214" s="1">
        <v>911</v>
      </c>
      <c r="B214" s="7">
        <v>31445</v>
      </c>
      <c r="C214" s="16" t="str">
        <f t="shared" si="4"/>
        <v>S</v>
      </c>
      <c r="D214">
        <v>30</v>
      </c>
      <c r="E214">
        <v>1.07</v>
      </c>
      <c r="F214" s="5">
        <v>28.93</v>
      </c>
      <c r="G214">
        <v>8.8179999999999996</v>
      </c>
      <c r="L214">
        <v>423.21199999999999</v>
      </c>
      <c r="N214">
        <v>7.9359999999999999</v>
      </c>
    </row>
    <row r="215" spans="1:14" x14ac:dyDescent="0.2">
      <c r="A215" s="1">
        <v>911</v>
      </c>
      <c r="B215" s="7">
        <v>31451</v>
      </c>
      <c r="C215" s="16" t="str">
        <f t="shared" si="4"/>
        <v>S</v>
      </c>
      <c r="D215">
        <v>30</v>
      </c>
      <c r="E215">
        <v>1.05</v>
      </c>
      <c r="F215" s="5">
        <v>28.95</v>
      </c>
      <c r="G215">
        <v>8.8239999999999998</v>
      </c>
      <c r="L215">
        <v>423.20600000000002</v>
      </c>
      <c r="N215">
        <v>7.9420000000000002</v>
      </c>
    </row>
    <row r="216" spans="1:14" x14ac:dyDescent="0.2">
      <c r="A216" s="1">
        <v>911</v>
      </c>
      <c r="B216" s="7">
        <v>31458</v>
      </c>
      <c r="C216" s="16" t="str">
        <f t="shared" si="4"/>
        <v>S</v>
      </c>
      <c r="D216">
        <v>30</v>
      </c>
      <c r="E216">
        <v>1.03</v>
      </c>
      <c r="F216" s="5">
        <v>28.97</v>
      </c>
      <c r="G216">
        <v>8.83</v>
      </c>
      <c r="L216">
        <v>423.2</v>
      </c>
      <c r="N216">
        <v>7.9480000000000004</v>
      </c>
    </row>
    <row r="217" spans="1:14" x14ac:dyDescent="0.2">
      <c r="A217" s="1">
        <v>911</v>
      </c>
      <c r="B217" s="7">
        <v>31465</v>
      </c>
      <c r="C217" s="16" t="str">
        <f t="shared" si="4"/>
        <v>S</v>
      </c>
      <c r="D217">
        <v>30</v>
      </c>
      <c r="E217">
        <v>0.97</v>
      </c>
      <c r="F217" s="5">
        <v>29.03</v>
      </c>
      <c r="G217">
        <v>8.8480000000000008</v>
      </c>
      <c r="L217">
        <v>423.18200000000002</v>
      </c>
      <c r="N217">
        <v>7.9660000000000002</v>
      </c>
    </row>
    <row r="218" spans="1:14" x14ac:dyDescent="0.2">
      <c r="A218" s="1">
        <v>911</v>
      </c>
      <c r="B218" s="7">
        <v>31473</v>
      </c>
      <c r="C218" s="16" t="str">
        <f t="shared" si="4"/>
        <v>S</v>
      </c>
      <c r="D218">
        <v>30</v>
      </c>
      <c r="E218">
        <v>0.97</v>
      </c>
      <c r="F218" s="5">
        <v>29.03</v>
      </c>
      <c r="G218">
        <v>8.8480000000000008</v>
      </c>
      <c r="L218">
        <v>423.18200000000002</v>
      </c>
      <c r="N218">
        <v>7.9660000000000002</v>
      </c>
    </row>
    <row r="219" spans="1:14" x14ac:dyDescent="0.2">
      <c r="A219" s="1">
        <v>911</v>
      </c>
      <c r="B219" s="7">
        <v>31480</v>
      </c>
      <c r="C219" s="16" t="str">
        <f t="shared" si="4"/>
        <v>S</v>
      </c>
      <c r="D219">
        <v>30</v>
      </c>
      <c r="E219">
        <v>0.95</v>
      </c>
      <c r="F219" s="5">
        <v>29.05</v>
      </c>
      <c r="G219">
        <v>8.8550000000000004</v>
      </c>
      <c r="L219">
        <v>423.17599999999999</v>
      </c>
      <c r="N219">
        <v>7.9729999999999999</v>
      </c>
    </row>
    <row r="220" spans="1:14" x14ac:dyDescent="0.2">
      <c r="A220" s="1">
        <v>911</v>
      </c>
      <c r="B220" s="7">
        <v>31487</v>
      </c>
      <c r="C220" s="16" t="str">
        <f t="shared" si="4"/>
        <v>S</v>
      </c>
      <c r="D220">
        <v>30</v>
      </c>
      <c r="E220">
        <v>0.91</v>
      </c>
      <c r="F220" s="5">
        <v>29.09</v>
      </c>
      <c r="G220">
        <v>8.8670000000000009</v>
      </c>
      <c r="L220">
        <v>423.16399999999999</v>
      </c>
      <c r="N220">
        <v>7.9850000000000003</v>
      </c>
    </row>
    <row r="221" spans="1:14" x14ac:dyDescent="0.2">
      <c r="A221" s="1">
        <v>911</v>
      </c>
      <c r="B221" s="7">
        <v>31493</v>
      </c>
      <c r="C221" s="16" t="str">
        <f t="shared" si="4"/>
        <v>S</v>
      </c>
      <c r="D221">
        <v>30</v>
      </c>
      <c r="E221">
        <v>0.88</v>
      </c>
      <c r="F221" s="5">
        <v>29.12</v>
      </c>
      <c r="G221">
        <v>8.8759999999999994</v>
      </c>
      <c r="L221">
        <v>423.154</v>
      </c>
      <c r="N221">
        <v>7.9939999999999998</v>
      </c>
    </row>
    <row r="222" spans="1:14" x14ac:dyDescent="0.2">
      <c r="A222" s="1">
        <v>911</v>
      </c>
      <c r="B222" s="7">
        <v>31500</v>
      </c>
      <c r="C222" s="16" t="str">
        <f t="shared" si="4"/>
        <v>S</v>
      </c>
      <c r="D222">
        <v>30</v>
      </c>
      <c r="E222">
        <v>1.05</v>
      </c>
      <c r="F222" s="5">
        <v>28.95</v>
      </c>
      <c r="G222">
        <v>8.8239999999999998</v>
      </c>
      <c r="L222">
        <v>423.20600000000002</v>
      </c>
      <c r="N222">
        <v>7.9420000000000002</v>
      </c>
    </row>
    <row r="223" spans="1:14" x14ac:dyDescent="0.2">
      <c r="A223" s="1">
        <v>911</v>
      </c>
      <c r="B223" s="7">
        <v>31507</v>
      </c>
      <c r="C223" s="16" t="str">
        <f t="shared" si="4"/>
        <v>S</v>
      </c>
      <c r="D223">
        <v>30</v>
      </c>
      <c r="E223">
        <v>1.07</v>
      </c>
      <c r="F223" s="5">
        <v>28.93</v>
      </c>
      <c r="G223">
        <v>8.8179999999999996</v>
      </c>
      <c r="L223">
        <v>423.21199999999999</v>
      </c>
      <c r="N223">
        <v>7.9359999999999999</v>
      </c>
    </row>
    <row r="224" spans="1:14" x14ac:dyDescent="0.2">
      <c r="A224" s="1">
        <v>911</v>
      </c>
      <c r="B224" s="7">
        <v>31515</v>
      </c>
      <c r="C224" s="16" t="str">
        <f t="shared" si="4"/>
        <v>S</v>
      </c>
      <c r="D224">
        <v>30</v>
      </c>
      <c r="E224">
        <v>1.1299999999999999</v>
      </c>
      <c r="F224" s="5">
        <v>28.87</v>
      </c>
      <c r="G224">
        <v>8.8000000000000007</v>
      </c>
      <c r="L224">
        <v>423.23099999999999</v>
      </c>
      <c r="N224">
        <v>7.9180000000000001</v>
      </c>
    </row>
    <row r="225" spans="1:14" x14ac:dyDescent="0.2">
      <c r="A225" s="1">
        <v>911</v>
      </c>
      <c r="B225" s="7">
        <v>31522</v>
      </c>
      <c r="C225" s="16" t="str">
        <f t="shared" si="4"/>
        <v>S</v>
      </c>
      <c r="D225">
        <v>30</v>
      </c>
      <c r="E225">
        <v>1.08</v>
      </c>
      <c r="F225" s="5">
        <v>28.92</v>
      </c>
      <c r="G225">
        <v>8.8149999999999995</v>
      </c>
      <c r="L225">
        <v>423.21499999999997</v>
      </c>
      <c r="N225">
        <v>7.9329999999999998</v>
      </c>
    </row>
    <row r="226" spans="1:14" x14ac:dyDescent="0.2">
      <c r="A226" s="1">
        <v>911</v>
      </c>
      <c r="B226" s="7">
        <v>31529</v>
      </c>
      <c r="C226" s="16" t="str">
        <f t="shared" si="4"/>
        <v>S</v>
      </c>
      <c r="D226">
        <v>30</v>
      </c>
      <c r="E226">
        <v>1.23</v>
      </c>
      <c r="F226" s="5">
        <v>28.77</v>
      </c>
      <c r="G226">
        <v>8.7690000000000001</v>
      </c>
      <c r="L226">
        <v>423.26100000000002</v>
      </c>
      <c r="N226">
        <v>7.8869999999999996</v>
      </c>
    </row>
    <row r="227" spans="1:14" x14ac:dyDescent="0.2">
      <c r="A227" s="1">
        <v>911</v>
      </c>
      <c r="B227" s="7">
        <v>31537</v>
      </c>
      <c r="C227" s="16" t="str">
        <f t="shared" si="4"/>
        <v>S</v>
      </c>
      <c r="D227">
        <v>30</v>
      </c>
      <c r="E227">
        <v>1.35</v>
      </c>
      <c r="F227" s="5">
        <v>28.65</v>
      </c>
      <c r="G227">
        <v>8.7330000000000005</v>
      </c>
      <c r="L227">
        <v>423.298</v>
      </c>
      <c r="N227">
        <v>7.851</v>
      </c>
    </row>
    <row r="228" spans="1:14" x14ac:dyDescent="0.2">
      <c r="A228" s="1">
        <v>911</v>
      </c>
      <c r="B228" s="7">
        <v>31543</v>
      </c>
      <c r="C228" s="16" t="str">
        <f t="shared" si="4"/>
        <v>S</v>
      </c>
      <c r="D228">
        <v>30</v>
      </c>
      <c r="E228">
        <v>1.43</v>
      </c>
      <c r="F228" s="5">
        <v>28.57</v>
      </c>
      <c r="G228">
        <v>8.7080000000000002</v>
      </c>
      <c r="L228">
        <v>423.322</v>
      </c>
      <c r="N228">
        <v>7.8259999999999996</v>
      </c>
    </row>
    <row r="229" spans="1:14" x14ac:dyDescent="0.2">
      <c r="A229" s="1">
        <v>911</v>
      </c>
      <c r="B229" s="7">
        <v>31551</v>
      </c>
      <c r="C229" s="16" t="str">
        <f t="shared" si="4"/>
        <v>S</v>
      </c>
      <c r="D229">
        <v>30</v>
      </c>
      <c r="E229">
        <v>1.48</v>
      </c>
      <c r="F229" s="5">
        <v>28.52</v>
      </c>
      <c r="G229">
        <v>8.6929999999999996</v>
      </c>
      <c r="L229">
        <v>423.33699999999999</v>
      </c>
      <c r="N229">
        <v>7.8109999999999999</v>
      </c>
    </row>
    <row r="230" spans="1:14" x14ac:dyDescent="0.2">
      <c r="A230" s="1">
        <v>911</v>
      </c>
      <c r="B230" s="7">
        <v>31578</v>
      </c>
      <c r="C230" s="16" t="str">
        <f t="shared" si="4"/>
        <v>S</v>
      </c>
      <c r="D230">
        <v>30</v>
      </c>
      <c r="E230">
        <v>1.49</v>
      </c>
      <c r="F230" s="5">
        <v>28.51</v>
      </c>
      <c r="G230">
        <v>8.69</v>
      </c>
      <c r="J230" t="s">
        <v>24</v>
      </c>
      <c r="L230">
        <v>423.34</v>
      </c>
      <c r="N230">
        <v>7.8079999999999998</v>
      </c>
    </row>
    <row r="231" spans="1:14" x14ac:dyDescent="0.2">
      <c r="A231" s="1">
        <v>911</v>
      </c>
      <c r="B231" s="7">
        <v>31592</v>
      </c>
      <c r="C231" s="16" t="str">
        <f t="shared" si="4"/>
        <v>S</v>
      </c>
      <c r="D231">
        <v>30</v>
      </c>
      <c r="E231">
        <v>1.52</v>
      </c>
      <c r="F231" s="5">
        <v>28.48</v>
      </c>
      <c r="G231">
        <v>8.6809999999999992</v>
      </c>
      <c r="L231">
        <v>423.34899999999999</v>
      </c>
      <c r="N231">
        <v>7.7990000000000004</v>
      </c>
    </row>
    <row r="232" spans="1:14" x14ac:dyDescent="0.2">
      <c r="A232" s="1">
        <v>911</v>
      </c>
      <c r="B232" s="7">
        <v>31602</v>
      </c>
      <c r="C232" s="16" t="str">
        <f t="shared" si="4"/>
        <v>S</v>
      </c>
      <c r="D232">
        <v>30</v>
      </c>
      <c r="E232">
        <v>1.43</v>
      </c>
      <c r="F232" s="5">
        <v>28.57</v>
      </c>
      <c r="G232">
        <v>8.7080000000000002</v>
      </c>
      <c r="L232">
        <v>423.322</v>
      </c>
      <c r="N232">
        <v>7.8259999999999996</v>
      </c>
    </row>
    <row r="233" spans="1:14" x14ac:dyDescent="0.2">
      <c r="A233" s="1">
        <v>911</v>
      </c>
      <c r="B233" s="7">
        <v>31606</v>
      </c>
      <c r="C233" s="16" t="str">
        <f t="shared" si="4"/>
        <v>S</v>
      </c>
      <c r="D233">
        <v>30</v>
      </c>
      <c r="E233">
        <v>1.4</v>
      </c>
      <c r="F233" s="5">
        <v>28.6</v>
      </c>
      <c r="G233">
        <v>8.7170000000000005</v>
      </c>
      <c r="L233">
        <v>423.31299999999999</v>
      </c>
      <c r="N233">
        <v>7.835</v>
      </c>
    </row>
    <row r="234" spans="1:14" x14ac:dyDescent="0.2">
      <c r="A234" s="1">
        <v>911</v>
      </c>
      <c r="B234" s="7">
        <v>31614</v>
      </c>
      <c r="C234" s="16" t="str">
        <f t="shared" si="4"/>
        <v>S</v>
      </c>
      <c r="D234">
        <v>30</v>
      </c>
      <c r="E234">
        <v>1.37</v>
      </c>
      <c r="F234" s="5">
        <v>28.63</v>
      </c>
      <c r="G234">
        <v>8.7270000000000003</v>
      </c>
      <c r="L234">
        <v>423.30399999999997</v>
      </c>
      <c r="N234">
        <v>7.8449999999999998</v>
      </c>
    </row>
    <row r="235" spans="1:14" x14ac:dyDescent="0.2">
      <c r="A235" s="1">
        <v>911</v>
      </c>
      <c r="B235" s="7">
        <v>31719</v>
      </c>
      <c r="C235" s="16" t="str">
        <f t="shared" si="4"/>
        <v>S</v>
      </c>
      <c r="D235">
        <v>30</v>
      </c>
      <c r="E235">
        <v>1.2</v>
      </c>
      <c r="F235" s="5">
        <v>28.8</v>
      </c>
      <c r="G235">
        <v>8.7780000000000005</v>
      </c>
      <c r="L235">
        <v>423.25200000000001</v>
      </c>
      <c r="N235">
        <v>7.8959999999999999</v>
      </c>
    </row>
    <row r="236" spans="1:14" x14ac:dyDescent="0.2">
      <c r="A236" s="1">
        <v>911</v>
      </c>
      <c r="B236" s="7">
        <v>31760</v>
      </c>
      <c r="C236" s="16" t="str">
        <f t="shared" si="4"/>
        <v>S</v>
      </c>
      <c r="D236">
        <v>30</v>
      </c>
      <c r="E236">
        <v>1.21</v>
      </c>
      <c r="F236" s="5">
        <v>28.79</v>
      </c>
      <c r="G236">
        <v>8.7750000000000004</v>
      </c>
      <c r="L236">
        <v>423.255</v>
      </c>
      <c r="N236">
        <v>7.8929999999999998</v>
      </c>
    </row>
    <row r="237" spans="1:14" x14ac:dyDescent="0.2">
      <c r="A237" s="1">
        <v>911</v>
      </c>
      <c r="B237" s="7">
        <v>31774</v>
      </c>
      <c r="C237" s="16" t="str">
        <f t="shared" si="4"/>
        <v>S</v>
      </c>
      <c r="D237">
        <v>30</v>
      </c>
      <c r="E237">
        <v>0.88</v>
      </c>
      <c r="F237" s="5">
        <v>29.12</v>
      </c>
      <c r="G237">
        <v>8.8759999999999994</v>
      </c>
      <c r="L237">
        <v>423.154</v>
      </c>
      <c r="N237">
        <v>7.9939999999999998</v>
      </c>
    </row>
    <row r="238" spans="1:14" x14ac:dyDescent="0.2">
      <c r="A238" s="1">
        <v>911</v>
      </c>
      <c r="B238" s="7">
        <v>31780</v>
      </c>
      <c r="C238" s="16" t="str">
        <f t="shared" si="4"/>
        <v>S</v>
      </c>
      <c r="D238">
        <v>30</v>
      </c>
      <c r="E238">
        <v>0.86</v>
      </c>
      <c r="F238" s="5">
        <v>29.14</v>
      </c>
      <c r="G238">
        <v>8.8819999999999997</v>
      </c>
      <c r="L238">
        <v>423.14800000000002</v>
      </c>
      <c r="N238">
        <v>8</v>
      </c>
    </row>
    <row r="239" spans="1:14" x14ac:dyDescent="0.2">
      <c r="A239" s="1">
        <v>911</v>
      </c>
      <c r="B239" s="7">
        <v>31788</v>
      </c>
      <c r="C239" s="16" t="str">
        <f t="shared" si="4"/>
        <v>S</v>
      </c>
      <c r="D239">
        <v>30</v>
      </c>
      <c r="E239">
        <v>0.8</v>
      </c>
      <c r="F239" s="5">
        <v>29.2</v>
      </c>
      <c r="G239">
        <v>8.9</v>
      </c>
      <c r="L239">
        <v>423.13</v>
      </c>
      <c r="N239">
        <v>8.0180000000000007</v>
      </c>
    </row>
    <row r="240" spans="1:14" x14ac:dyDescent="0.2">
      <c r="A240" s="1">
        <v>911</v>
      </c>
      <c r="B240" s="7">
        <v>32660</v>
      </c>
      <c r="C240" s="16" t="str">
        <f t="shared" si="4"/>
        <v>V</v>
      </c>
      <c r="F240" s="5">
        <f t="shared" ref="F240:F245" si="5">G240*3.281</f>
        <v>29.118875000000003</v>
      </c>
      <c r="G240">
        <v>8.875</v>
      </c>
      <c r="L240">
        <v>423.15499999999997</v>
      </c>
      <c r="N240">
        <v>7.9930000000000003</v>
      </c>
    </row>
    <row r="241" spans="1:14" x14ac:dyDescent="0.2">
      <c r="A241" s="1">
        <v>911</v>
      </c>
      <c r="B241" s="7">
        <v>33308</v>
      </c>
      <c r="C241" s="16" t="str">
        <f t="shared" si="4"/>
        <v>V</v>
      </c>
      <c r="F241" s="5">
        <f t="shared" si="5"/>
        <v>30.234415000000002</v>
      </c>
      <c r="G241">
        <v>9.2149999999999999</v>
      </c>
      <c r="L241">
        <v>422.815</v>
      </c>
      <c r="N241">
        <v>8.3330000000000002</v>
      </c>
    </row>
    <row r="242" spans="1:14" x14ac:dyDescent="0.2">
      <c r="A242" s="1">
        <v>911</v>
      </c>
      <c r="B242" s="7">
        <v>33323</v>
      </c>
      <c r="C242" s="16" t="str">
        <f t="shared" si="4"/>
        <v>V</v>
      </c>
      <c r="F242" s="5">
        <f t="shared" si="5"/>
        <v>30.211448000000001</v>
      </c>
      <c r="G242">
        <v>9.2080000000000002</v>
      </c>
      <c r="L242">
        <v>422.822</v>
      </c>
      <c r="N242">
        <v>8.3260000000000005</v>
      </c>
    </row>
    <row r="243" spans="1:14" x14ac:dyDescent="0.2">
      <c r="A243" s="1">
        <v>911</v>
      </c>
      <c r="B243" s="7">
        <v>33679</v>
      </c>
      <c r="C243" s="16" t="str">
        <f t="shared" si="4"/>
        <v>V</v>
      </c>
      <c r="F243" s="5">
        <f t="shared" si="5"/>
        <v>29.981778000000002</v>
      </c>
      <c r="G243">
        <v>9.1379999999999999</v>
      </c>
      <c r="L243">
        <f>431.148-N243</f>
        <v>422.88800000000003</v>
      </c>
      <c r="N243">
        <v>8.26</v>
      </c>
    </row>
    <row r="244" spans="1:14" x14ac:dyDescent="0.2">
      <c r="A244" s="1">
        <v>911</v>
      </c>
      <c r="B244" s="7">
        <v>33765</v>
      </c>
      <c r="C244" s="16" t="str">
        <f t="shared" si="4"/>
        <v>V</v>
      </c>
      <c r="F244" s="5">
        <f t="shared" si="5"/>
        <v>29.650397000000005</v>
      </c>
      <c r="G244">
        <v>9.0370000000000008</v>
      </c>
    </row>
    <row r="245" spans="1:14" x14ac:dyDescent="0.2">
      <c r="A245" s="1">
        <v>911</v>
      </c>
      <c r="B245" s="7">
        <v>33771</v>
      </c>
      <c r="C245" s="16" t="str">
        <f t="shared" si="4"/>
        <v>V</v>
      </c>
      <c r="F245" s="5">
        <f t="shared" si="5"/>
        <v>29.673364000000003</v>
      </c>
      <c r="G245">
        <v>9.0440000000000005</v>
      </c>
      <c r="L245">
        <f>431.148-N245</f>
        <v>422.988</v>
      </c>
      <c r="N245">
        <v>8.16</v>
      </c>
    </row>
    <row r="246" spans="1:14" x14ac:dyDescent="0.2">
      <c r="C246" s="16"/>
    </row>
    <row r="247" spans="1:14" s="11" customFormat="1" x14ac:dyDescent="0.2">
      <c r="A247" s="9">
        <v>912</v>
      </c>
      <c r="B247" s="10">
        <v>30461</v>
      </c>
      <c r="C247" s="16" t="str">
        <f t="shared" si="4"/>
        <v>S</v>
      </c>
      <c r="D247" s="11">
        <v>30</v>
      </c>
      <c r="E247" s="11">
        <v>0.61</v>
      </c>
      <c r="F247" s="13">
        <v>29.39</v>
      </c>
      <c r="G247" s="11">
        <v>8.9580000000000002</v>
      </c>
      <c r="H247" s="13"/>
      <c r="J247" s="11" t="s">
        <v>25</v>
      </c>
      <c r="L247" s="11">
        <v>423.55399999999997</v>
      </c>
      <c r="N247" s="11">
        <v>8.0579999999999998</v>
      </c>
    </row>
    <row r="248" spans="1:14" x14ac:dyDescent="0.2">
      <c r="A248" s="1">
        <v>912</v>
      </c>
      <c r="B248" s="7">
        <v>30468</v>
      </c>
      <c r="C248" s="16" t="str">
        <f t="shared" si="4"/>
        <v>S</v>
      </c>
      <c r="D248">
        <v>30</v>
      </c>
      <c r="E248">
        <v>0.61</v>
      </c>
      <c r="F248" s="5">
        <v>29.39</v>
      </c>
      <c r="G248">
        <v>8.9580000000000002</v>
      </c>
      <c r="L248">
        <v>423.55399999999997</v>
      </c>
      <c r="N248">
        <v>8.0579999999999998</v>
      </c>
    </row>
    <row r="249" spans="1:14" x14ac:dyDescent="0.2">
      <c r="A249" s="1">
        <v>912</v>
      </c>
      <c r="B249" s="7">
        <v>30473</v>
      </c>
      <c r="C249" s="16" t="str">
        <f t="shared" si="4"/>
        <v>S</v>
      </c>
      <c r="D249">
        <v>30</v>
      </c>
      <c r="E249">
        <v>0.61499999999999999</v>
      </c>
      <c r="F249" s="5">
        <v>29.385000000000002</v>
      </c>
      <c r="G249">
        <v>8.9570000000000007</v>
      </c>
      <c r="L249">
        <v>423.55599999999998</v>
      </c>
      <c r="N249">
        <v>8.0570000000000004</v>
      </c>
    </row>
    <row r="250" spans="1:14" x14ac:dyDescent="0.2">
      <c r="A250" s="1">
        <v>912</v>
      </c>
      <c r="B250" s="7">
        <v>30483</v>
      </c>
      <c r="C250" s="16" t="str">
        <f t="shared" si="4"/>
        <v>S</v>
      </c>
      <c r="D250">
        <v>30</v>
      </c>
      <c r="E250">
        <v>0.64</v>
      </c>
      <c r="F250" s="5">
        <v>29.36</v>
      </c>
      <c r="G250">
        <v>8.9489999999999998</v>
      </c>
      <c r="L250">
        <v>423.56299999999999</v>
      </c>
      <c r="N250">
        <v>8.0489999999999995</v>
      </c>
    </row>
    <row r="251" spans="1:14" x14ac:dyDescent="0.2">
      <c r="A251" s="1">
        <v>912</v>
      </c>
      <c r="B251" s="7">
        <v>30488</v>
      </c>
      <c r="C251" s="16" t="str">
        <f t="shared" si="4"/>
        <v>S</v>
      </c>
      <c r="D251">
        <v>30</v>
      </c>
      <c r="E251">
        <v>0.69</v>
      </c>
      <c r="F251" s="5">
        <v>29.31</v>
      </c>
      <c r="G251">
        <v>8.9339999999999993</v>
      </c>
      <c r="L251">
        <v>423.57799999999997</v>
      </c>
      <c r="N251">
        <v>8.0340000000000007</v>
      </c>
    </row>
    <row r="252" spans="1:14" x14ac:dyDescent="0.2">
      <c r="A252" s="1">
        <v>912</v>
      </c>
      <c r="B252" s="7">
        <v>30509</v>
      </c>
      <c r="C252" s="16" t="str">
        <f t="shared" si="4"/>
        <v>S</v>
      </c>
      <c r="D252">
        <v>32</v>
      </c>
      <c r="E252">
        <v>2.93</v>
      </c>
      <c r="F252" s="5">
        <v>29.07</v>
      </c>
      <c r="G252">
        <v>8.8610000000000007</v>
      </c>
      <c r="L252">
        <v>423.65199999999999</v>
      </c>
      <c r="N252">
        <v>7.9610000000000003</v>
      </c>
    </row>
    <row r="253" spans="1:14" x14ac:dyDescent="0.2">
      <c r="A253" s="1">
        <v>912</v>
      </c>
      <c r="B253" s="7">
        <v>30519</v>
      </c>
      <c r="C253" s="16" t="str">
        <f t="shared" si="4"/>
        <v>S</v>
      </c>
      <c r="D253">
        <v>31</v>
      </c>
      <c r="E253">
        <v>1.95</v>
      </c>
      <c r="F253" s="5">
        <v>29.05</v>
      </c>
      <c r="G253">
        <v>8.8550000000000004</v>
      </c>
      <c r="L253">
        <v>423.65800000000002</v>
      </c>
      <c r="N253">
        <v>7.9550000000000001</v>
      </c>
    </row>
    <row r="254" spans="1:14" x14ac:dyDescent="0.2">
      <c r="A254" s="1">
        <v>912</v>
      </c>
      <c r="B254" s="7">
        <v>30566</v>
      </c>
      <c r="C254" s="16" t="str">
        <f t="shared" si="4"/>
        <v>S</v>
      </c>
      <c r="D254">
        <v>31</v>
      </c>
      <c r="E254">
        <v>1.83</v>
      </c>
      <c r="F254" s="5">
        <v>29.17</v>
      </c>
      <c r="G254">
        <v>8.891</v>
      </c>
      <c r="L254">
        <v>423.62099999999998</v>
      </c>
      <c r="N254">
        <v>7.9909999999999997</v>
      </c>
    </row>
    <row r="255" spans="1:14" x14ac:dyDescent="0.2">
      <c r="A255" s="1">
        <v>912</v>
      </c>
      <c r="B255" s="7">
        <v>30610</v>
      </c>
      <c r="C255" s="16" t="str">
        <f t="shared" si="4"/>
        <v>S</v>
      </c>
      <c r="D255">
        <v>31</v>
      </c>
      <c r="E255">
        <v>1.77</v>
      </c>
      <c r="F255" s="5">
        <v>29.23</v>
      </c>
      <c r="G255">
        <v>8.9090000000000007</v>
      </c>
      <c r="L255">
        <v>423.60300000000001</v>
      </c>
      <c r="N255">
        <v>8.0090000000000003</v>
      </c>
    </row>
    <row r="256" spans="1:14" x14ac:dyDescent="0.2">
      <c r="A256" s="1">
        <v>912</v>
      </c>
      <c r="B256" s="7">
        <v>30739</v>
      </c>
      <c r="C256" s="16" t="str">
        <f t="shared" si="4"/>
        <v>S</v>
      </c>
      <c r="D256">
        <v>30</v>
      </c>
      <c r="E256">
        <v>0.39</v>
      </c>
      <c r="F256" s="5">
        <v>29.61</v>
      </c>
      <c r="G256">
        <v>9.0250000000000004</v>
      </c>
      <c r="L256">
        <v>423.48700000000002</v>
      </c>
      <c r="N256">
        <v>8.125</v>
      </c>
    </row>
    <row r="257" spans="1:14" x14ac:dyDescent="0.2">
      <c r="A257" s="1">
        <v>912</v>
      </c>
      <c r="B257" s="7">
        <v>30778</v>
      </c>
      <c r="C257" s="16" t="str">
        <f t="shared" si="4"/>
        <v>S</v>
      </c>
      <c r="D257">
        <v>33</v>
      </c>
      <c r="E257">
        <v>3.42</v>
      </c>
      <c r="F257" s="5">
        <v>29.58</v>
      </c>
      <c r="G257">
        <v>9.016</v>
      </c>
      <c r="L257">
        <v>423.49599999999998</v>
      </c>
      <c r="N257">
        <v>8.1159999999999997</v>
      </c>
    </row>
    <row r="258" spans="1:14" x14ac:dyDescent="0.2">
      <c r="A258" s="1">
        <v>912</v>
      </c>
      <c r="B258" s="7">
        <v>30785</v>
      </c>
      <c r="C258" s="16" t="str">
        <f t="shared" si="4"/>
        <v>S</v>
      </c>
      <c r="D258">
        <v>33</v>
      </c>
      <c r="E258">
        <v>3.46</v>
      </c>
      <c r="F258" s="5">
        <v>29.54</v>
      </c>
      <c r="G258">
        <v>9.0039999999999996</v>
      </c>
      <c r="L258">
        <v>423.50799999999998</v>
      </c>
      <c r="N258">
        <v>8.1039999999999992</v>
      </c>
    </row>
    <row r="259" spans="1:14" x14ac:dyDescent="0.2">
      <c r="A259" s="1">
        <v>912</v>
      </c>
      <c r="B259" s="7">
        <v>30799</v>
      </c>
      <c r="C259" s="16" t="str">
        <f t="shared" si="4"/>
        <v>S</v>
      </c>
      <c r="D259">
        <v>33</v>
      </c>
      <c r="E259">
        <v>3.53</v>
      </c>
      <c r="F259" s="5">
        <v>29.47</v>
      </c>
      <c r="G259">
        <v>8.9830000000000005</v>
      </c>
      <c r="L259">
        <v>423.53</v>
      </c>
      <c r="N259">
        <v>8.0830000000000002</v>
      </c>
    </row>
    <row r="260" spans="1:14" x14ac:dyDescent="0.2">
      <c r="A260" s="1">
        <v>912</v>
      </c>
      <c r="B260" s="7">
        <v>30806</v>
      </c>
      <c r="C260" s="16" t="str">
        <f t="shared" si="4"/>
        <v>S</v>
      </c>
      <c r="D260">
        <v>33</v>
      </c>
      <c r="E260">
        <v>3.65</v>
      </c>
      <c r="F260" s="5">
        <v>29.35</v>
      </c>
      <c r="G260">
        <v>8.9459999999999997</v>
      </c>
      <c r="L260">
        <v>423.56599999999997</v>
      </c>
      <c r="N260">
        <v>8.0459999999999994</v>
      </c>
    </row>
    <row r="261" spans="1:14" x14ac:dyDescent="0.2">
      <c r="A261" s="1">
        <v>912</v>
      </c>
      <c r="B261" s="7">
        <v>30830</v>
      </c>
      <c r="C261" s="16" t="str">
        <f t="shared" si="4"/>
        <v>S</v>
      </c>
      <c r="D261">
        <v>33</v>
      </c>
      <c r="E261">
        <v>3.65</v>
      </c>
      <c r="F261" s="5">
        <v>29.35</v>
      </c>
      <c r="G261">
        <v>8.9459999999999997</v>
      </c>
      <c r="L261">
        <v>423.56599999999997</v>
      </c>
      <c r="N261">
        <v>8.0459999999999994</v>
      </c>
    </row>
    <row r="262" spans="1:14" x14ac:dyDescent="0.2">
      <c r="A262" s="1">
        <v>912</v>
      </c>
      <c r="B262" s="7">
        <v>30839</v>
      </c>
      <c r="C262" s="16" t="str">
        <f t="shared" si="4"/>
        <v>S</v>
      </c>
      <c r="D262">
        <v>33</v>
      </c>
      <c r="E262">
        <v>3.69</v>
      </c>
      <c r="F262" s="5">
        <v>29.31</v>
      </c>
      <c r="G262">
        <v>8.9339999999999993</v>
      </c>
      <c r="L262">
        <v>423.57799999999997</v>
      </c>
      <c r="N262">
        <v>8.0340000000000007</v>
      </c>
    </row>
    <row r="263" spans="1:14" x14ac:dyDescent="0.2">
      <c r="A263" s="1">
        <v>912</v>
      </c>
      <c r="B263" s="7">
        <v>30848</v>
      </c>
      <c r="C263" s="16" t="str">
        <f t="shared" ref="C263:C326" si="6">IF(ISBLANK(D263),"V","S")</f>
        <v>S</v>
      </c>
      <c r="D263">
        <v>33</v>
      </c>
      <c r="E263">
        <v>3.92</v>
      </c>
      <c r="F263" s="5">
        <v>29.08</v>
      </c>
      <c r="G263">
        <v>8.8640000000000008</v>
      </c>
      <c r="L263">
        <v>423.649</v>
      </c>
      <c r="N263">
        <v>7.9640000000000004</v>
      </c>
    </row>
    <row r="264" spans="1:14" x14ac:dyDescent="0.2">
      <c r="A264" s="1">
        <v>912</v>
      </c>
      <c r="B264" s="7">
        <v>30854</v>
      </c>
      <c r="C264" s="16" t="str">
        <f t="shared" si="6"/>
        <v>S</v>
      </c>
      <c r="D264">
        <v>30</v>
      </c>
      <c r="E264">
        <v>1.1499999999999999</v>
      </c>
      <c r="F264" s="5">
        <v>28.85</v>
      </c>
      <c r="G264">
        <v>8.7940000000000005</v>
      </c>
      <c r="L264">
        <v>423.71899999999999</v>
      </c>
      <c r="N264">
        <v>7.8940000000000001</v>
      </c>
    </row>
    <row r="265" spans="1:14" x14ac:dyDescent="0.2">
      <c r="A265" s="1">
        <v>912</v>
      </c>
      <c r="B265" s="7">
        <v>30861</v>
      </c>
      <c r="C265" s="16" t="str">
        <f t="shared" si="6"/>
        <v>S</v>
      </c>
      <c r="D265">
        <v>30</v>
      </c>
      <c r="E265">
        <v>1.21</v>
      </c>
      <c r="F265" s="5">
        <v>28.79</v>
      </c>
      <c r="G265">
        <v>8.7750000000000004</v>
      </c>
      <c r="L265">
        <v>423.73700000000002</v>
      </c>
      <c r="N265">
        <v>7.875</v>
      </c>
    </row>
    <row r="266" spans="1:14" x14ac:dyDescent="0.2">
      <c r="A266" s="1">
        <v>912</v>
      </c>
      <c r="B266" s="7">
        <v>30869</v>
      </c>
      <c r="C266" s="16" t="str">
        <f t="shared" si="6"/>
        <v>S</v>
      </c>
      <c r="D266">
        <v>30</v>
      </c>
      <c r="E266">
        <v>1.28</v>
      </c>
      <c r="F266" s="5">
        <v>28.72</v>
      </c>
      <c r="G266">
        <v>8.7539999999999996</v>
      </c>
      <c r="L266">
        <v>423.75799999999998</v>
      </c>
      <c r="N266">
        <v>7.8540000000000001</v>
      </c>
    </row>
    <row r="267" spans="1:14" x14ac:dyDescent="0.2">
      <c r="A267" s="1">
        <v>912</v>
      </c>
      <c r="B267" s="7">
        <v>30880</v>
      </c>
      <c r="C267" s="16" t="str">
        <f t="shared" si="6"/>
        <v>S</v>
      </c>
      <c r="D267">
        <v>30</v>
      </c>
      <c r="E267">
        <v>1.1100000000000001</v>
      </c>
      <c r="F267" s="5">
        <v>28.89</v>
      </c>
      <c r="G267">
        <v>8.8059999999999992</v>
      </c>
      <c r="L267">
        <v>423.70600000000002</v>
      </c>
      <c r="N267">
        <v>7.9059999999999997</v>
      </c>
    </row>
    <row r="268" spans="1:14" x14ac:dyDescent="0.2">
      <c r="A268" s="1">
        <v>912</v>
      </c>
      <c r="B268" s="7">
        <v>30881</v>
      </c>
      <c r="C268" s="16" t="str">
        <f t="shared" si="6"/>
        <v>S</v>
      </c>
      <c r="D268">
        <v>30</v>
      </c>
      <c r="E268">
        <v>1.1299999999999999</v>
      </c>
      <c r="F268" s="5">
        <v>28.87</v>
      </c>
      <c r="G268">
        <v>8.8000000000000007</v>
      </c>
      <c r="L268">
        <v>423.71300000000002</v>
      </c>
      <c r="N268">
        <v>7.9</v>
      </c>
    </row>
    <row r="269" spans="1:14" x14ac:dyDescent="0.2">
      <c r="A269" s="1">
        <v>912</v>
      </c>
      <c r="B269" s="7">
        <v>30888</v>
      </c>
      <c r="C269" s="16" t="str">
        <f t="shared" si="6"/>
        <v>S</v>
      </c>
      <c r="D269">
        <v>29</v>
      </c>
      <c r="E269">
        <v>0.03</v>
      </c>
      <c r="F269" s="5">
        <v>28.97</v>
      </c>
      <c r="G269">
        <v>8.83</v>
      </c>
      <c r="L269">
        <v>423.68200000000002</v>
      </c>
      <c r="N269">
        <v>7.93</v>
      </c>
    </row>
    <row r="270" spans="1:14" x14ac:dyDescent="0.2">
      <c r="A270" s="1">
        <v>912</v>
      </c>
      <c r="B270" s="7">
        <v>30897</v>
      </c>
      <c r="C270" s="16" t="str">
        <f t="shared" si="6"/>
        <v>S</v>
      </c>
      <c r="D270">
        <v>30</v>
      </c>
      <c r="E270">
        <v>1.1000000000000001</v>
      </c>
      <c r="F270" s="5">
        <v>28.9</v>
      </c>
      <c r="G270">
        <v>8.8089999999999993</v>
      </c>
      <c r="L270">
        <v>423.70299999999997</v>
      </c>
      <c r="N270">
        <v>7.9089999999999998</v>
      </c>
    </row>
    <row r="271" spans="1:14" x14ac:dyDescent="0.2">
      <c r="A271" s="1">
        <v>912</v>
      </c>
      <c r="B271" s="7">
        <v>30904</v>
      </c>
      <c r="C271" s="16" t="str">
        <f t="shared" si="6"/>
        <v>S</v>
      </c>
      <c r="D271">
        <v>30</v>
      </c>
      <c r="E271">
        <v>0.86</v>
      </c>
      <c r="F271" s="5">
        <v>29.14</v>
      </c>
      <c r="G271">
        <v>8.8819999999999997</v>
      </c>
      <c r="L271">
        <v>423.63</v>
      </c>
      <c r="N271">
        <v>7.9820000000000002</v>
      </c>
    </row>
    <row r="272" spans="1:14" x14ac:dyDescent="0.2">
      <c r="A272" s="1">
        <v>912</v>
      </c>
      <c r="B272" s="7">
        <v>30911</v>
      </c>
      <c r="C272" s="16" t="str">
        <f t="shared" si="6"/>
        <v>S</v>
      </c>
      <c r="D272">
        <v>30</v>
      </c>
      <c r="E272">
        <v>0.8</v>
      </c>
      <c r="F272" s="5">
        <v>29.2</v>
      </c>
      <c r="G272">
        <v>8.9</v>
      </c>
      <c r="L272">
        <v>423.61200000000002</v>
      </c>
      <c r="N272">
        <v>8</v>
      </c>
    </row>
    <row r="273" spans="1:14" x14ac:dyDescent="0.2">
      <c r="A273" s="1">
        <v>912</v>
      </c>
      <c r="B273" s="7">
        <v>30917</v>
      </c>
      <c r="C273" s="16" t="str">
        <f t="shared" si="6"/>
        <v>S</v>
      </c>
      <c r="D273">
        <v>30</v>
      </c>
      <c r="E273">
        <v>0.81</v>
      </c>
      <c r="F273" s="5">
        <v>29.19</v>
      </c>
      <c r="G273">
        <v>8.8970000000000002</v>
      </c>
      <c r="L273">
        <v>423.61500000000001</v>
      </c>
      <c r="N273">
        <v>7.9969999999999999</v>
      </c>
    </row>
    <row r="274" spans="1:14" x14ac:dyDescent="0.2">
      <c r="A274" s="1">
        <v>912</v>
      </c>
      <c r="B274" s="7">
        <v>30934</v>
      </c>
      <c r="C274" s="16" t="str">
        <f t="shared" si="6"/>
        <v>S</v>
      </c>
      <c r="D274">
        <v>30</v>
      </c>
      <c r="E274">
        <v>0.67</v>
      </c>
      <c r="F274" s="5">
        <v>29.33</v>
      </c>
      <c r="G274">
        <v>8.94</v>
      </c>
      <c r="L274">
        <v>423.572</v>
      </c>
      <c r="N274">
        <v>8.0399999999999991</v>
      </c>
    </row>
    <row r="275" spans="1:14" x14ac:dyDescent="0.2">
      <c r="A275" s="1">
        <v>912</v>
      </c>
      <c r="B275" s="7">
        <v>30945</v>
      </c>
      <c r="C275" s="16" t="str">
        <f t="shared" si="6"/>
        <v>S</v>
      </c>
      <c r="D275">
        <v>30</v>
      </c>
      <c r="E275">
        <v>0.61</v>
      </c>
      <c r="F275" s="5">
        <v>29.39</v>
      </c>
      <c r="G275">
        <v>8.9580000000000002</v>
      </c>
      <c r="L275">
        <v>423.55399999999997</v>
      </c>
      <c r="N275">
        <v>8.0579999999999998</v>
      </c>
    </row>
    <row r="276" spans="1:14" x14ac:dyDescent="0.2">
      <c r="A276" s="1">
        <v>912</v>
      </c>
      <c r="B276" s="7">
        <v>30972</v>
      </c>
      <c r="C276" s="16" t="str">
        <f t="shared" si="6"/>
        <v>S</v>
      </c>
      <c r="D276">
        <v>30</v>
      </c>
      <c r="E276">
        <v>0.6</v>
      </c>
      <c r="F276" s="5">
        <v>29.4</v>
      </c>
      <c r="G276">
        <v>8.9610000000000003</v>
      </c>
      <c r="L276">
        <v>423.55099999999999</v>
      </c>
      <c r="N276">
        <v>8.0609999999999999</v>
      </c>
    </row>
    <row r="277" spans="1:14" x14ac:dyDescent="0.2">
      <c r="A277" s="1">
        <v>912</v>
      </c>
      <c r="B277" s="7">
        <v>30979</v>
      </c>
      <c r="C277" s="16" t="str">
        <f t="shared" si="6"/>
        <v>S</v>
      </c>
      <c r="D277">
        <v>30</v>
      </c>
      <c r="E277">
        <v>0.82</v>
      </c>
      <c r="F277" s="5">
        <v>29.18</v>
      </c>
      <c r="G277">
        <v>8.8940000000000001</v>
      </c>
      <c r="L277">
        <v>423.61799999999999</v>
      </c>
      <c r="N277">
        <v>7.9939999999999998</v>
      </c>
    </row>
    <row r="278" spans="1:14" x14ac:dyDescent="0.2">
      <c r="A278" s="1">
        <v>912</v>
      </c>
      <c r="B278" s="7">
        <v>30986</v>
      </c>
      <c r="C278" s="16" t="str">
        <f t="shared" si="6"/>
        <v>S</v>
      </c>
      <c r="D278">
        <v>30</v>
      </c>
      <c r="E278">
        <v>0.89</v>
      </c>
      <c r="F278" s="5">
        <v>29.11</v>
      </c>
      <c r="G278">
        <v>8.8729999999999993</v>
      </c>
      <c r="L278">
        <v>423.63900000000001</v>
      </c>
      <c r="N278">
        <v>7.9729999999999999</v>
      </c>
    </row>
    <row r="279" spans="1:14" x14ac:dyDescent="0.2">
      <c r="A279" s="1">
        <v>912</v>
      </c>
      <c r="B279" s="7">
        <v>30993</v>
      </c>
      <c r="C279" s="16" t="str">
        <f t="shared" si="6"/>
        <v>S</v>
      </c>
      <c r="D279">
        <v>30</v>
      </c>
      <c r="E279">
        <v>0.93</v>
      </c>
      <c r="F279" s="5">
        <v>29.07</v>
      </c>
      <c r="G279">
        <v>8.8610000000000007</v>
      </c>
      <c r="L279">
        <v>423.65199999999999</v>
      </c>
      <c r="N279">
        <v>7.9610000000000003</v>
      </c>
    </row>
    <row r="280" spans="1:14" x14ac:dyDescent="0.2">
      <c r="A280" s="1">
        <v>912</v>
      </c>
      <c r="B280" s="7">
        <v>31002</v>
      </c>
      <c r="C280" s="16" t="str">
        <f t="shared" si="6"/>
        <v>S</v>
      </c>
      <c r="D280">
        <v>30</v>
      </c>
      <c r="E280">
        <v>0.9</v>
      </c>
      <c r="F280" s="5">
        <v>29.1</v>
      </c>
      <c r="G280">
        <v>8.8699999999999992</v>
      </c>
      <c r="L280">
        <v>423.642</v>
      </c>
      <c r="N280">
        <v>7.97</v>
      </c>
    </row>
    <row r="281" spans="1:14" x14ac:dyDescent="0.2">
      <c r="A281" s="1">
        <v>912</v>
      </c>
      <c r="B281" s="7">
        <v>31007</v>
      </c>
      <c r="C281" s="16" t="str">
        <f t="shared" si="6"/>
        <v>S</v>
      </c>
      <c r="D281">
        <v>30</v>
      </c>
      <c r="E281">
        <v>0.89</v>
      </c>
      <c r="F281" s="5">
        <v>29.11</v>
      </c>
      <c r="G281">
        <v>8.8729999999999993</v>
      </c>
      <c r="L281">
        <v>423.63900000000001</v>
      </c>
      <c r="N281">
        <v>7.9729999999999999</v>
      </c>
    </row>
    <row r="282" spans="1:14" x14ac:dyDescent="0.2">
      <c r="A282" s="1">
        <v>912</v>
      </c>
      <c r="B282" s="7">
        <v>31016</v>
      </c>
      <c r="C282" s="16" t="str">
        <f t="shared" si="6"/>
        <v>S</v>
      </c>
      <c r="D282">
        <v>30</v>
      </c>
      <c r="E282">
        <v>0.85</v>
      </c>
      <c r="F282" s="5">
        <v>29.15</v>
      </c>
      <c r="G282">
        <v>8.8849999999999998</v>
      </c>
      <c r="L282">
        <v>423.62700000000001</v>
      </c>
      <c r="N282">
        <v>7.9850000000000003</v>
      </c>
    </row>
    <row r="283" spans="1:14" x14ac:dyDescent="0.2">
      <c r="A283" s="1">
        <v>912</v>
      </c>
      <c r="B283" s="7">
        <v>31021</v>
      </c>
      <c r="C283" s="16" t="str">
        <f t="shared" si="6"/>
        <v>S</v>
      </c>
      <c r="D283">
        <v>30</v>
      </c>
      <c r="E283">
        <v>0.81</v>
      </c>
      <c r="F283" s="5">
        <v>29.19</v>
      </c>
      <c r="G283">
        <v>8.8970000000000002</v>
      </c>
      <c r="L283">
        <v>423.61500000000001</v>
      </c>
      <c r="N283">
        <v>7.9969999999999999</v>
      </c>
    </row>
    <row r="284" spans="1:14" x14ac:dyDescent="0.2">
      <c r="A284" s="1">
        <v>912</v>
      </c>
      <c r="B284" s="7">
        <v>31029</v>
      </c>
      <c r="C284" s="16" t="str">
        <f t="shared" si="6"/>
        <v>S</v>
      </c>
      <c r="D284">
        <v>30</v>
      </c>
      <c r="E284">
        <v>0.75</v>
      </c>
      <c r="F284" s="5">
        <v>29.25</v>
      </c>
      <c r="G284">
        <v>8.9160000000000004</v>
      </c>
      <c r="L284">
        <v>423.59699999999998</v>
      </c>
      <c r="N284">
        <v>8.016</v>
      </c>
    </row>
    <row r="285" spans="1:14" x14ac:dyDescent="0.2">
      <c r="A285" s="1">
        <v>912</v>
      </c>
      <c r="B285" s="7">
        <v>31039</v>
      </c>
      <c r="C285" s="16" t="str">
        <f t="shared" si="6"/>
        <v>S</v>
      </c>
      <c r="D285">
        <v>30</v>
      </c>
      <c r="E285">
        <v>0.7</v>
      </c>
      <c r="F285" s="5">
        <v>29.3</v>
      </c>
      <c r="G285">
        <v>8.9309999999999992</v>
      </c>
      <c r="L285">
        <v>423.58100000000002</v>
      </c>
      <c r="N285">
        <v>8.0310000000000006</v>
      </c>
    </row>
    <row r="286" spans="1:14" x14ac:dyDescent="0.2">
      <c r="A286" s="1">
        <v>912</v>
      </c>
      <c r="B286" s="7">
        <v>31046</v>
      </c>
      <c r="C286" s="16" t="str">
        <f t="shared" si="6"/>
        <v>S</v>
      </c>
      <c r="D286">
        <v>30</v>
      </c>
      <c r="E286">
        <v>0.66</v>
      </c>
      <c r="F286" s="5">
        <v>29.34</v>
      </c>
      <c r="G286">
        <v>8.9429999999999996</v>
      </c>
      <c r="L286">
        <v>423.56900000000002</v>
      </c>
      <c r="N286">
        <v>8.0429999999999993</v>
      </c>
    </row>
    <row r="287" spans="1:14" x14ac:dyDescent="0.2">
      <c r="A287" s="1">
        <v>912</v>
      </c>
      <c r="B287" s="7">
        <v>31053</v>
      </c>
      <c r="C287" s="16" t="str">
        <f t="shared" si="6"/>
        <v>S</v>
      </c>
      <c r="D287">
        <v>30</v>
      </c>
      <c r="E287">
        <v>0.63</v>
      </c>
      <c r="F287" s="5">
        <v>29.37</v>
      </c>
      <c r="G287">
        <v>8.952</v>
      </c>
      <c r="L287">
        <v>423.56</v>
      </c>
      <c r="N287">
        <v>8.0519999999999996</v>
      </c>
    </row>
    <row r="288" spans="1:14" x14ac:dyDescent="0.2">
      <c r="A288" s="1">
        <v>912</v>
      </c>
      <c r="B288" s="7">
        <v>31060</v>
      </c>
      <c r="C288" s="16" t="str">
        <f t="shared" si="6"/>
        <v>S</v>
      </c>
      <c r="D288">
        <v>30</v>
      </c>
      <c r="E288">
        <v>0.6</v>
      </c>
      <c r="F288" s="5">
        <v>29.4</v>
      </c>
      <c r="G288">
        <v>8.9610000000000003</v>
      </c>
      <c r="L288">
        <v>423.55099999999999</v>
      </c>
      <c r="N288">
        <v>8.0609999999999999</v>
      </c>
    </row>
    <row r="289" spans="1:14" x14ac:dyDescent="0.2">
      <c r="A289" s="1">
        <v>912</v>
      </c>
      <c r="B289" s="7">
        <v>31076</v>
      </c>
      <c r="C289" s="16" t="str">
        <f t="shared" si="6"/>
        <v>S</v>
      </c>
      <c r="D289">
        <v>30</v>
      </c>
      <c r="E289">
        <v>0.5</v>
      </c>
      <c r="F289" s="5">
        <v>29.5</v>
      </c>
      <c r="G289">
        <v>8.9920000000000009</v>
      </c>
      <c r="L289">
        <v>423.52</v>
      </c>
      <c r="N289">
        <v>8.0920000000000005</v>
      </c>
    </row>
    <row r="290" spans="1:14" x14ac:dyDescent="0.2">
      <c r="A290" s="1">
        <v>912</v>
      </c>
      <c r="B290" s="7">
        <v>31081</v>
      </c>
      <c r="C290" s="16" t="str">
        <f t="shared" si="6"/>
        <v>S</v>
      </c>
      <c r="D290">
        <v>30</v>
      </c>
      <c r="E290">
        <v>0.47</v>
      </c>
      <c r="F290" s="5">
        <v>29.53</v>
      </c>
      <c r="G290">
        <v>9.0009999999999994</v>
      </c>
      <c r="L290">
        <v>423.51100000000002</v>
      </c>
      <c r="N290">
        <v>8.1010000000000009</v>
      </c>
    </row>
    <row r="291" spans="1:14" x14ac:dyDescent="0.2">
      <c r="A291" s="1">
        <v>912</v>
      </c>
      <c r="B291" s="7">
        <v>31088</v>
      </c>
      <c r="C291" s="16" t="str">
        <f t="shared" si="6"/>
        <v>S</v>
      </c>
      <c r="D291">
        <v>30</v>
      </c>
      <c r="E291">
        <v>0.43</v>
      </c>
      <c r="F291" s="5">
        <v>29.57</v>
      </c>
      <c r="G291">
        <v>9.0129999999999999</v>
      </c>
      <c r="L291">
        <v>423.49900000000002</v>
      </c>
      <c r="N291">
        <v>8.1129999999999995</v>
      </c>
    </row>
    <row r="292" spans="1:14" x14ac:dyDescent="0.2">
      <c r="A292" s="1">
        <v>912</v>
      </c>
      <c r="B292" s="7">
        <v>31095</v>
      </c>
      <c r="C292" s="16" t="str">
        <f t="shared" si="6"/>
        <v>S</v>
      </c>
      <c r="D292">
        <v>30</v>
      </c>
      <c r="E292">
        <v>0.4</v>
      </c>
      <c r="F292" s="5">
        <v>29.6</v>
      </c>
      <c r="G292">
        <v>9.0220000000000002</v>
      </c>
      <c r="L292">
        <v>423.49</v>
      </c>
      <c r="N292">
        <v>8.1219999999999999</v>
      </c>
    </row>
    <row r="293" spans="1:14" x14ac:dyDescent="0.2">
      <c r="A293" s="1">
        <v>912</v>
      </c>
      <c r="B293" s="7">
        <v>31102</v>
      </c>
      <c r="C293" s="16" t="str">
        <f t="shared" si="6"/>
        <v>S</v>
      </c>
      <c r="D293">
        <v>30</v>
      </c>
      <c r="E293">
        <v>0.39</v>
      </c>
      <c r="F293" s="5">
        <v>29.61</v>
      </c>
      <c r="G293">
        <v>9.0250000000000004</v>
      </c>
      <c r="L293">
        <v>423.48700000000002</v>
      </c>
      <c r="N293">
        <v>8.125</v>
      </c>
    </row>
    <row r="294" spans="1:14" x14ac:dyDescent="0.2">
      <c r="A294" s="1">
        <v>912</v>
      </c>
      <c r="B294" s="7">
        <v>31109</v>
      </c>
      <c r="C294" s="16" t="str">
        <f t="shared" si="6"/>
        <v>S</v>
      </c>
      <c r="D294">
        <v>30</v>
      </c>
      <c r="E294">
        <v>0.36</v>
      </c>
      <c r="F294" s="5">
        <v>29.64</v>
      </c>
      <c r="G294">
        <v>9.0340000000000007</v>
      </c>
      <c r="L294">
        <v>423.47800000000001</v>
      </c>
      <c r="N294">
        <v>8.1340000000000003</v>
      </c>
    </row>
    <row r="295" spans="1:14" x14ac:dyDescent="0.2">
      <c r="A295" s="1">
        <v>912</v>
      </c>
      <c r="B295" s="7">
        <v>31116</v>
      </c>
      <c r="C295" s="16" t="str">
        <f t="shared" si="6"/>
        <v>S</v>
      </c>
      <c r="D295">
        <v>30</v>
      </c>
      <c r="E295">
        <v>0.35</v>
      </c>
      <c r="F295" s="5">
        <v>29.65</v>
      </c>
      <c r="G295">
        <v>9.0370000000000008</v>
      </c>
      <c r="L295">
        <v>423.47500000000002</v>
      </c>
      <c r="N295">
        <v>8.1370000000000005</v>
      </c>
    </row>
    <row r="296" spans="1:14" x14ac:dyDescent="0.2">
      <c r="A296" s="1">
        <v>912</v>
      </c>
      <c r="B296" s="7">
        <v>31123</v>
      </c>
      <c r="C296" s="16" t="str">
        <f t="shared" si="6"/>
        <v>S</v>
      </c>
      <c r="D296">
        <v>30</v>
      </c>
      <c r="E296">
        <v>0.33</v>
      </c>
      <c r="F296" s="5">
        <v>29.67</v>
      </c>
      <c r="G296">
        <v>9.0440000000000005</v>
      </c>
      <c r="L296">
        <v>423.46899999999999</v>
      </c>
      <c r="N296">
        <v>8.1440000000000001</v>
      </c>
    </row>
    <row r="297" spans="1:14" x14ac:dyDescent="0.2">
      <c r="A297" s="1">
        <v>912</v>
      </c>
      <c r="B297" s="7">
        <v>31130</v>
      </c>
      <c r="C297" s="16" t="str">
        <f t="shared" si="6"/>
        <v>S</v>
      </c>
      <c r="D297">
        <v>30</v>
      </c>
      <c r="E297">
        <v>0.37</v>
      </c>
      <c r="F297" s="5">
        <v>29.63</v>
      </c>
      <c r="G297">
        <v>9.0310000000000006</v>
      </c>
      <c r="L297">
        <v>423.48099999999999</v>
      </c>
      <c r="N297">
        <v>8.1310000000000002</v>
      </c>
    </row>
    <row r="298" spans="1:14" x14ac:dyDescent="0.2">
      <c r="A298" s="1">
        <v>912</v>
      </c>
      <c r="B298" s="7">
        <v>31137</v>
      </c>
      <c r="C298" s="16" t="str">
        <f t="shared" si="6"/>
        <v>S</v>
      </c>
      <c r="D298">
        <v>30</v>
      </c>
      <c r="E298">
        <v>0.4</v>
      </c>
      <c r="F298" s="5">
        <v>29.6</v>
      </c>
      <c r="G298">
        <v>9.0220000000000002</v>
      </c>
      <c r="L298">
        <v>423.49</v>
      </c>
      <c r="N298">
        <v>8.1219999999999999</v>
      </c>
    </row>
    <row r="299" spans="1:14" x14ac:dyDescent="0.2">
      <c r="A299" s="1">
        <v>912</v>
      </c>
      <c r="B299" s="7">
        <v>31144</v>
      </c>
      <c r="C299" s="16" t="str">
        <f t="shared" si="6"/>
        <v>S</v>
      </c>
      <c r="D299">
        <v>30</v>
      </c>
      <c r="E299">
        <v>0.46</v>
      </c>
      <c r="F299" s="5">
        <v>29.54</v>
      </c>
      <c r="G299">
        <v>9.0039999999999996</v>
      </c>
      <c r="L299">
        <v>423.50799999999998</v>
      </c>
      <c r="N299">
        <v>8.1039999999999992</v>
      </c>
    </row>
    <row r="300" spans="1:14" x14ac:dyDescent="0.2">
      <c r="A300" s="1">
        <v>912</v>
      </c>
      <c r="B300" s="7">
        <v>31151</v>
      </c>
      <c r="C300" s="16" t="str">
        <f t="shared" si="6"/>
        <v>S</v>
      </c>
      <c r="D300">
        <v>30</v>
      </c>
      <c r="E300">
        <v>0.46</v>
      </c>
      <c r="F300" s="5">
        <v>29.54</v>
      </c>
      <c r="G300">
        <v>9.0039999999999996</v>
      </c>
      <c r="L300">
        <v>423.50799999999998</v>
      </c>
      <c r="N300">
        <v>8.1039999999999992</v>
      </c>
    </row>
    <row r="301" spans="1:14" x14ac:dyDescent="0.2">
      <c r="A301" s="1">
        <v>912</v>
      </c>
      <c r="B301" s="7">
        <v>31158</v>
      </c>
      <c r="C301" s="16" t="str">
        <f t="shared" si="6"/>
        <v>S</v>
      </c>
      <c r="D301">
        <v>30</v>
      </c>
      <c r="E301">
        <v>0.48</v>
      </c>
      <c r="F301" s="5">
        <v>29.52</v>
      </c>
      <c r="G301">
        <v>8.9979999999999993</v>
      </c>
      <c r="L301">
        <v>423.51400000000001</v>
      </c>
      <c r="N301">
        <v>8.0980000000000008</v>
      </c>
    </row>
    <row r="302" spans="1:14" x14ac:dyDescent="0.2">
      <c r="A302" s="1">
        <v>912</v>
      </c>
      <c r="B302" s="7">
        <v>31165</v>
      </c>
      <c r="C302" s="16" t="str">
        <f t="shared" si="6"/>
        <v>S</v>
      </c>
      <c r="D302">
        <v>30</v>
      </c>
      <c r="E302">
        <v>0.6</v>
      </c>
      <c r="F302" s="5">
        <v>29.4</v>
      </c>
      <c r="G302">
        <v>8.9610000000000003</v>
      </c>
      <c r="L302">
        <v>423.55099999999999</v>
      </c>
      <c r="N302">
        <v>8.0609999999999999</v>
      </c>
    </row>
    <row r="303" spans="1:14" x14ac:dyDescent="0.2">
      <c r="A303" s="1">
        <v>912</v>
      </c>
      <c r="B303" s="7">
        <v>31172</v>
      </c>
      <c r="C303" s="16" t="str">
        <f t="shared" si="6"/>
        <v>S</v>
      </c>
      <c r="D303">
        <v>30</v>
      </c>
      <c r="E303">
        <v>0.75</v>
      </c>
      <c r="F303" s="5">
        <v>29.25</v>
      </c>
      <c r="G303">
        <v>8.9160000000000004</v>
      </c>
      <c r="L303">
        <v>423.59699999999998</v>
      </c>
      <c r="N303">
        <v>8.016</v>
      </c>
    </row>
    <row r="304" spans="1:14" x14ac:dyDescent="0.2">
      <c r="A304" s="1">
        <v>912</v>
      </c>
      <c r="B304" s="7">
        <v>31179</v>
      </c>
      <c r="C304" s="16" t="str">
        <f t="shared" si="6"/>
        <v>S</v>
      </c>
      <c r="D304">
        <v>30</v>
      </c>
      <c r="E304">
        <v>1</v>
      </c>
      <c r="F304" s="5">
        <v>29</v>
      </c>
      <c r="G304">
        <v>8.8390000000000004</v>
      </c>
      <c r="L304">
        <v>423.673</v>
      </c>
      <c r="N304">
        <v>7.9390000000000001</v>
      </c>
    </row>
    <row r="305" spans="1:14" x14ac:dyDescent="0.2">
      <c r="A305" s="1">
        <v>912</v>
      </c>
      <c r="B305" s="7">
        <v>31186</v>
      </c>
      <c r="C305" s="16" t="str">
        <f t="shared" si="6"/>
        <v>S</v>
      </c>
      <c r="D305">
        <v>30</v>
      </c>
      <c r="E305">
        <v>1.01</v>
      </c>
      <c r="F305" s="5">
        <v>28.99</v>
      </c>
      <c r="G305">
        <v>8.8360000000000003</v>
      </c>
      <c r="L305">
        <v>423.67599999999999</v>
      </c>
      <c r="N305">
        <v>7.9359999999999999</v>
      </c>
    </row>
    <row r="306" spans="1:14" x14ac:dyDescent="0.2">
      <c r="A306" s="1">
        <v>912</v>
      </c>
      <c r="B306" s="7">
        <v>31193</v>
      </c>
      <c r="C306" s="16" t="str">
        <f t="shared" si="6"/>
        <v>S</v>
      </c>
      <c r="D306">
        <v>30</v>
      </c>
      <c r="E306">
        <v>1.01</v>
      </c>
      <c r="F306" s="5">
        <v>28.99</v>
      </c>
      <c r="G306">
        <v>8.8360000000000003</v>
      </c>
      <c r="L306">
        <v>423.67599999999999</v>
      </c>
      <c r="N306">
        <v>7.9359999999999999</v>
      </c>
    </row>
    <row r="307" spans="1:14" x14ac:dyDescent="0.2">
      <c r="A307" s="1">
        <v>912</v>
      </c>
      <c r="B307" s="7">
        <v>31200</v>
      </c>
      <c r="C307" s="16" t="str">
        <f t="shared" si="6"/>
        <v>S</v>
      </c>
      <c r="D307">
        <v>30</v>
      </c>
      <c r="E307">
        <v>1.03</v>
      </c>
      <c r="F307" s="5">
        <v>28.97</v>
      </c>
      <c r="G307">
        <v>8.83</v>
      </c>
      <c r="L307">
        <v>423.68200000000002</v>
      </c>
      <c r="N307">
        <v>7.93</v>
      </c>
    </row>
    <row r="308" spans="1:14" x14ac:dyDescent="0.2">
      <c r="A308" s="1">
        <v>912</v>
      </c>
      <c r="B308" s="7">
        <v>31207</v>
      </c>
      <c r="C308" s="16" t="str">
        <f t="shared" si="6"/>
        <v>S</v>
      </c>
      <c r="D308">
        <v>30</v>
      </c>
      <c r="E308">
        <v>1.1100000000000001</v>
      </c>
      <c r="F308" s="5">
        <v>28.89</v>
      </c>
      <c r="G308">
        <v>8.8059999999999992</v>
      </c>
      <c r="L308">
        <v>423.70600000000002</v>
      </c>
      <c r="N308">
        <v>7.9059999999999997</v>
      </c>
    </row>
    <row r="309" spans="1:14" x14ac:dyDescent="0.2">
      <c r="A309" s="1">
        <v>912</v>
      </c>
      <c r="B309" s="7">
        <v>31214</v>
      </c>
      <c r="C309" s="16" t="str">
        <f t="shared" si="6"/>
        <v>S</v>
      </c>
      <c r="D309">
        <v>30</v>
      </c>
      <c r="E309">
        <v>1.19</v>
      </c>
      <c r="F309" s="5">
        <v>28.81</v>
      </c>
      <c r="G309">
        <v>8.7810000000000006</v>
      </c>
      <c r="L309">
        <v>423.73099999999999</v>
      </c>
      <c r="N309">
        <v>7.8810000000000002</v>
      </c>
    </row>
    <row r="310" spans="1:14" x14ac:dyDescent="0.2">
      <c r="A310" s="1">
        <v>912</v>
      </c>
      <c r="B310" s="7">
        <v>31228</v>
      </c>
      <c r="C310" s="16" t="str">
        <f t="shared" si="6"/>
        <v>S</v>
      </c>
      <c r="D310">
        <v>30</v>
      </c>
      <c r="E310">
        <v>1.25</v>
      </c>
      <c r="F310" s="5">
        <v>28.75</v>
      </c>
      <c r="G310">
        <v>8.7629999999999999</v>
      </c>
      <c r="L310">
        <v>423.74900000000002</v>
      </c>
      <c r="N310">
        <v>7.8630000000000004</v>
      </c>
    </row>
    <row r="311" spans="1:14" x14ac:dyDescent="0.2">
      <c r="A311" s="1">
        <v>912</v>
      </c>
      <c r="B311" s="7">
        <v>31235</v>
      </c>
      <c r="C311" s="16" t="str">
        <f t="shared" si="6"/>
        <v>S</v>
      </c>
      <c r="D311">
        <v>30</v>
      </c>
      <c r="E311">
        <v>1.26</v>
      </c>
      <c r="F311" s="5">
        <v>28.74</v>
      </c>
      <c r="G311">
        <v>8.76</v>
      </c>
      <c r="L311">
        <v>423.75200000000001</v>
      </c>
      <c r="N311">
        <v>7.86</v>
      </c>
    </row>
    <row r="312" spans="1:14" x14ac:dyDescent="0.2">
      <c r="A312" s="1">
        <v>912</v>
      </c>
      <c r="B312" s="7">
        <v>31242</v>
      </c>
      <c r="C312" s="16" t="str">
        <f t="shared" si="6"/>
        <v>S</v>
      </c>
      <c r="D312">
        <v>30</v>
      </c>
      <c r="E312">
        <v>1.25</v>
      </c>
      <c r="F312" s="5">
        <v>28.75</v>
      </c>
      <c r="G312">
        <v>8.7629999999999999</v>
      </c>
      <c r="L312">
        <v>423.74900000000002</v>
      </c>
      <c r="N312">
        <v>7.8630000000000004</v>
      </c>
    </row>
    <row r="313" spans="1:14" x14ac:dyDescent="0.2">
      <c r="A313" s="1">
        <v>912</v>
      </c>
      <c r="B313" s="7">
        <v>31249</v>
      </c>
      <c r="C313" s="16" t="str">
        <f t="shared" si="6"/>
        <v>S</v>
      </c>
      <c r="D313">
        <v>30</v>
      </c>
      <c r="E313">
        <v>1.25</v>
      </c>
      <c r="F313" s="5">
        <v>28.75</v>
      </c>
      <c r="G313">
        <v>8.7629999999999999</v>
      </c>
      <c r="L313">
        <v>423.74900000000002</v>
      </c>
      <c r="N313">
        <v>7.8630000000000004</v>
      </c>
    </row>
    <row r="314" spans="1:14" x14ac:dyDescent="0.2">
      <c r="A314" s="1">
        <v>912</v>
      </c>
      <c r="B314" s="7">
        <v>31256</v>
      </c>
      <c r="C314" s="16" t="str">
        <f t="shared" si="6"/>
        <v>S</v>
      </c>
      <c r="D314">
        <v>30</v>
      </c>
      <c r="E314">
        <v>1.28</v>
      </c>
      <c r="F314" s="5">
        <v>28.72</v>
      </c>
      <c r="G314">
        <v>8.7539999999999996</v>
      </c>
      <c r="L314">
        <v>423.75799999999998</v>
      </c>
      <c r="N314">
        <v>7.8540000000000001</v>
      </c>
    </row>
    <row r="315" spans="1:14" x14ac:dyDescent="0.2">
      <c r="A315" s="1">
        <v>912</v>
      </c>
      <c r="B315" s="7">
        <v>31263</v>
      </c>
      <c r="C315" s="16" t="str">
        <f t="shared" si="6"/>
        <v>S</v>
      </c>
      <c r="D315">
        <v>30</v>
      </c>
      <c r="E315">
        <v>1.29</v>
      </c>
      <c r="F315" s="5">
        <v>28.71</v>
      </c>
      <c r="G315">
        <v>8.7509999999999994</v>
      </c>
      <c r="L315">
        <v>423.76100000000002</v>
      </c>
      <c r="N315">
        <v>7.851</v>
      </c>
    </row>
    <row r="316" spans="1:14" x14ac:dyDescent="0.2">
      <c r="A316" s="1">
        <v>912</v>
      </c>
      <c r="B316" s="7">
        <v>31270</v>
      </c>
      <c r="C316" s="16" t="str">
        <f t="shared" si="6"/>
        <v>S</v>
      </c>
      <c r="D316">
        <v>30</v>
      </c>
      <c r="E316">
        <v>1.27</v>
      </c>
      <c r="F316" s="5">
        <v>28.73</v>
      </c>
      <c r="G316">
        <v>8.7569999999999997</v>
      </c>
      <c r="L316">
        <v>423.755</v>
      </c>
      <c r="N316">
        <v>7.8570000000000002</v>
      </c>
    </row>
    <row r="317" spans="1:14" x14ac:dyDescent="0.2">
      <c r="A317" s="1">
        <v>912</v>
      </c>
      <c r="B317" s="7">
        <v>31272</v>
      </c>
      <c r="C317" s="16" t="str">
        <f t="shared" si="6"/>
        <v>S</v>
      </c>
      <c r="D317">
        <v>30</v>
      </c>
      <c r="E317">
        <v>1.28</v>
      </c>
      <c r="F317" s="5">
        <v>28.72</v>
      </c>
      <c r="G317">
        <v>8.7539999999999996</v>
      </c>
      <c r="L317">
        <v>423.75799999999998</v>
      </c>
      <c r="N317">
        <v>7.8540000000000001</v>
      </c>
    </row>
    <row r="318" spans="1:14" x14ac:dyDescent="0.2">
      <c r="A318" s="1">
        <v>912</v>
      </c>
      <c r="B318" s="7">
        <v>31277</v>
      </c>
      <c r="C318" s="16" t="str">
        <f t="shared" si="6"/>
        <v>S</v>
      </c>
      <c r="D318">
        <v>30</v>
      </c>
      <c r="E318">
        <v>1.26</v>
      </c>
      <c r="F318" s="5">
        <v>28.74</v>
      </c>
      <c r="G318">
        <v>8.76</v>
      </c>
      <c r="L318">
        <v>423.75200000000001</v>
      </c>
      <c r="N318">
        <v>7.86</v>
      </c>
    </row>
    <row r="319" spans="1:14" x14ac:dyDescent="0.2">
      <c r="A319" s="1">
        <v>912</v>
      </c>
      <c r="B319" s="7">
        <v>31284</v>
      </c>
      <c r="C319" s="16" t="str">
        <f t="shared" si="6"/>
        <v>S</v>
      </c>
      <c r="D319">
        <v>30</v>
      </c>
      <c r="E319">
        <v>1.2</v>
      </c>
      <c r="F319" s="5">
        <v>28.8</v>
      </c>
      <c r="G319">
        <v>8.7780000000000005</v>
      </c>
      <c r="L319">
        <v>423.73399999999998</v>
      </c>
      <c r="N319">
        <v>7.8780000000000001</v>
      </c>
    </row>
    <row r="320" spans="1:14" x14ac:dyDescent="0.2">
      <c r="A320" s="1">
        <v>912</v>
      </c>
      <c r="B320" s="7">
        <v>31291</v>
      </c>
      <c r="C320" s="16" t="str">
        <f t="shared" si="6"/>
        <v>S</v>
      </c>
      <c r="D320">
        <v>30</v>
      </c>
      <c r="E320">
        <v>1.1499999999999999</v>
      </c>
      <c r="F320" s="5">
        <v>28.85</v>
      </c>
      <c r="G320">
        <v>8.7940000000000005</v>
      </c>
      <c r="L320">
        <v>423.71899999999999</v>
      </c>
      <c r="N320">
        <v>7.8940000000000001</v>
      </c>
    </row>
    <row r="321" spans="1:14" x14ac:dyDescent="0.2">
      <c r="A321" s="1">
        <v>912</v>
      </c>
      <c r="B321" s="7">
        <v>31298</v>
      </c>
      <c r="C321" s="16" t="str">
        <f t="shared" si="6"/>
        <v>S</v>
      </c>
      <c r="D321">
        <v>30</v>
      </c>
      <c r="E321">
        <v>1.1100000000000001</v>
      </c>
      <c r="F321" s="5">
        <v>28.89</v>
      </c>
      <c r="G321">
        <v>8.8059999999999992</v>
      </c>
      <c r="L321">
        <v>423.70600000000002</v>
      </c>
      <c r="N321">
        <v>7.9059999999999997</v>
      </c>
    </row>
    <row r="322" spans="1:14" x14ac:dyDescent="0.2">
      <c r="A322" s="1">
        <v>912</v>
      </c>
      <c r="B322" s="7">
        <v>31305</v>
      </c>
      <c r="C322" s="16" t="str">
        <f t="shared" si="6"/>
        <v>S</v>
      </c>
      <c r="D322">
        <v>30</v>
      </c>
      <c r="E322">
        <v>1.1100000000000001</v>
      </c>
      <c r="F322" s="5">
        <v>28.89</v>
      </c>
      <c r="G322">
        <v>8.8059999999999992</v>
      </c>
      <c r="L322">
        <v>423.70600000000002</v>
      </c>
      <c r="N322">
        <v>7.9059999999999997</v>
      </c>
    </row>
    <row r="323" spans="1:14" x14ac:dyDescent="0.2">
      <c r="A323" s="1">
        <v>912</v>
      </c>
      <c r="B323" s="7">
        <v>31312</v>
      </c>
      <c r="C323" s="16" t="str">
        <f t="shared" si="6"/>
        <v>S</v>
      </c>
      <c r="D323">
        <v>30</v>
      </c>
      <c r="E323">
        <v>1.1200000000000001</v>
      </c>
      <c r="F323" s="5">
        <v>28.88</v>
      </c>
      <c r="G323">
        <v>8.8030000000000008</v>
      </c>
      <c r="L323">
        <v>423.709</v>
      </c>
      <c r="N323">
        <v>7.9029999999999996</v>
      </c>
    </row>
    <row r="324" spans="1:14" x14ac:dyDescent="0.2">
      <c r="A324" s="1">
        <v>912</v>
      </c>
      <c r="B324" s="7">
        <v>31317</v>
      </c>
      <c r="C324" s="16" t="str">
        <f t="shared" si="6"/>
        <v>S</v>
      </c>
      <c r="D324">
        <v>30</v>
      </c>
      <c r="E324">
        <v>1.0900000000000001</v>
      </c>
      <c r="F324" s="5">
        <v>28.91</v>
      </c>
      <c r="G324">
        <v>8.8119999999999994</v>
      </c>
      <c r="L324">
        <v>423.7</v>
      </c>
      <c r="N324">
        <v>7.9119999999999999</v>
      </c>
    </row>
    <row r="325" spans="1:14" x14ac:dyDescent="0.2">
      <c r="A325" s="1">
        <v>912</v>
      </c>
      <c r="B325" s="7">
        <v>31326</v>
      </c>
      <c r="C325" s="16" t="str">
        <f t="shared" si="6"/>
        <v>S</v>
      </c>
      <c r="D325">
        <v>30</v>
      </c>
      <c r="E325">
        <v>1.06</v>
      </c>
      <c r="F325" s="5">
        <v>28.94</v>
      </c>
      <c r="G325">
        <v>8.8209999999999997</v>
      </c>
      <c r="L325">
        <v>423.69099999999997</v>
      </c>
      <c r="N325">
        <v>7.9210000000000003</v>
      </c>
    </row>
    <row r="326" spans="1:14" x14ac:dyDescent="0.2">
      <c r="A326" s="1">
        <v>912</v>
      </c>
      <c r="B326" s="7">
        <v>31333</v>
      </c>
      <c r="C326" s="16" t="str">
        <f t="shared" si="6"/>
        <v>S</v>
      </c>
      <c r="D326">
        <v>30</v>
      </c>
      <c r="E326">
        <v>1.03</v>
      </c>
      <c r="F326" s="5">
        <v>28.97</v>
      </c>
      <c r="G326">
        <v>8.83</v>
      </c>
      <c r="L326">
        <v>423.68200000000002</v>
      </c>
      <c r="N326">
        <v>7.93</v>
      </c>
    </row>
    <row r="327" spans="1:14" x14ac:dyDescent="0.2">
      <c r="A327" s="1">
        <v>912</v>
      </c>
      <c r="B327" s="7">
        <v>31340</v>
      </c>
      <c r="C327" s="16" t="str">
        <f t="shared" ref="C327:C390" si="7">IF(ISBLANK(D327),"V","S")</f>
        <v>S</v>
      </c>
      <c r="D327">
        <v>30</v>
      </c>
      <c r="E327">
        <v>1</v>
      </c>
      <c r="F327" s="5">
        <v>29</v>
      </c>
      <c r="G327">
        <v>8.8390000000000004</v>
      </c>
      <c r="L327">
        <v>423.673</v>
      </c>
      <c r="N327">
        <v>7.9390000000000001</v>
      </c>
    </row>
    <row r="328" spans="1:14" x14ac:dyDescent="0.2">
      <c r="A328" s="1">
        <v>912</v>
      </c>
      <c r="B328" s="7">
        <v>31347</v>
      </c>
      <c r="C328" s="16" t="str">
        <f t="shared" si="7"/>
        <v>S</v>
      </c>
      <c r="D328">
        <v>30</v>
      </c>
      <c r="E328">
        <v>0.98</v>
      </c>
      <c r="F328" s="5">
        <v>29.02</v>
      </c>
      <c r="G328">
        <v>8.8450000000000006</v>
      </c>
      <c r="L328">
        <v>423.66699999999997</v>
      </c>
      <c r="N328">
        <v>7.9450000000000003</v>
      </c>
    </row>
    <row r="329" spans="1:14" x14ac:dyDescent="0.2">
      <c r="A329" s="1">
        <v>912</v>
      </c>
      <c r="B329" s="7">
        <v>31437</v>
      </c>
      <c r="C329" s="16" t="str">
        <f t="shared" si="7"/>
        <v>S</v>
      </c>
      <c r="D329">
        <v>30</v>
      </c>
      <c r="E329">
        <v>0.83</v>
      </c>
      <c r="F329" s="5">
        <v>29.17</v>
      </c>
      <c r="G329">
        <v>8.891</v>
      </c>
      <c r="L329">
        <v>423.62099999999998</v>
      </c>
      <c r="N329">
        <v>7.9909999999999997</v>
      </c>
    </row>
    <row r="330" spans="1:14" x14ac:dyDescent="0.2">
      <c r="A330" s="1">
        <v>912</v>
      </c>
      <c r="B330" s="7">
        <v>31445</v>
      </c>
      <c r="C330" s="16" t="str">
        <f t="shared" si="7"/>
        <v>S</v>
      </c>
      <c r="D330">
        <v>30</v>
      </c>
      <c r="E330">
        <v>0.83</v>
      </c>
      <c r="F330" s="5">
        <v>29.17</v>
      </c>
      <c r="G330">
        <v>8.891</v>
      </c>
      <c r="L330">
        <v>423.62099999999998</v>
      </c>
      <c r="N330">
        <v>7.9909999999999997</v>
      </c>
    </row>
    <row r="331" spans="1:14" x14ac:dyDescent="0.2">
      <c r="A331" s="1">
        <v>912</v>
      </c>
      <c r="B331" s="7">
        <v>31451</v>
      </c>
      <c r="C331" s="16" t="str">
        <f t="shared" si="7"/>
        <v>S</v>
      </c>
      <c r="D331">
        <v>30</v>
      </c>
      <c r="E331">
        <v>0.81</v>
      </c>
      <c r="F331" s="5">
        <v>29.19</v>
      </c>
      <c r="G331">
        <v>8.8970000000000002</v>
      </c>
      <c r="L331">
        <v>423.61500000000001</v>
      </c>
      <c r="N331">
        <v>7.9969999999999999</v>
      </c>
    </row>
    <row r="332" spans="1:14" x14ac:dyDescent="0.2">
      <c r="A332" s="1">
        <v>912</v>
      </c>
      <c r="B332" s="7">
        <v>31458</v>
      </c>
      <c r="C332" s="16" t="str">
        <f t="shared" si="7"/>
        <v>S</v>
      </c>
      <c r="D332">
        <v>30</v>
      </c>
      <c r="E332">
        <v>0.8</v>
      </c>
      <c r="F332" s="5">
        <v>29.2</v>
      </c>
      <c r="G332">
        <v>8.9</v>
      </c>
      <c r="L332">
        <v>423.61200000000002</v>
      </c>
      <c r="N332">
        <v>8</v>
      </c>
    </row>
    <row r="333" spans="1:14" x14ac:dyDescent="0.2">
      <c r="A333" s="1">
        <v>912</v>
      </c>
      <c r="B333" s="7">
        <v>31465</v>
      </c>
      <c r="C333" s="16" t="str">
        <f t="shared" si="7"/>
        <v>S</v>
      </c>
      <c r="D333">
        <v>30</v>
      </c>
      <c r="E333">
        <v>0.78</v>
      </c>
      <c r="F333" s="5">
        <v>29.22</v>
      </c>
      <c r="G333">
        <v>8.9060000000000006</v>
      </c>
      <c r="L333">
        <v>423.60599999999999</v>
      </c>
      <c r="N333">
        <v>8.0060000000000002</v>
      </c>
    </row>
    <row r="334" spans="1:14" x14ac:dyDescent="0.2">
      <c r="A334" s="1">
        <v>912</v>
      </c>
      <c r="B334" s="7">
        <v>31473</v>
      </c>
      <c r="C334" s="16" t="str">
        <f t="shared" si="7"/>
        <v>S</v>
      </c>
      <c r="D334">
        <v>30</v>
      </c>
      <c r="E334">
        <v>0.74</v>
      </c>
      <c r="F334" s="5">
        <v>29.26</v>
      </c>
      <c r="G334">
        <v>8.9190000000000005</v>
      </c>
      <c r="L334">
        <v>423.59399999999999</v>
      </c>
      <c r="N334">
        <v>8.0190000000000001</v>
      </c>
    </row>
    <row r="335" spans="1:14" x14ac:dyDescent="0.2">
      <c r="A335" s="1">
        <v>912</v>
      </c>
      <c r="B335" s="7">
        <v>31480</v>
      </c>
      <c r="C335" s="16" t="str">
        <f t="shared" si="7"/>
        <v>S</v>
      </c>
      <c r="D335">
        <v>30</v>
      </c>
      <c r="E335">
        <v>0.73</v>
      </c>
      <c r="F335" s="5">
        <v>29.27</v>
      </c>
      <c r="G335">
        <v>8.9220000000000006</v>
      </c>
      <c r="L335">
        <v>423.59100000000001</v>
      </c>
      <c r="N335">
        <v>8.0220000000000002</v>
      </c>
    </row>
    <row r="336" spans="1:14" x14ac:dyDescent="0.2">
      <c r="A336" s="1">
        <v>912</v>
      </c>
      <c r="B336" s="7">
        <v>31487</v>
      </c>
      <c r="C336" s="16" t="str">
        <f t="shared" si="7"/>
        <v>S</v>
      </c>
      <c r="D336">
        <v>30</v>
      </c>
      <c r="E336">
        <v>0.7</v>
      </c>
      <c r="F336" s="5">
        <v>29.3</v>
      </c>
      <c r="G336">
        <v>8.9309999999999992</v>
      </c>
      <c r="L336">
        <v>423.58100000000002</v>
      </c>
      <c r="N336">
        <v>8.0310000000000006</v>
      </c>
    </row>
    <row r="337" spans="1:14" x14ac:dyDescent="0.2">
      <c r="A337" s="1">
        <v>912</v>
      </c>
      <c r="B337" s="7">
        <v>31493</v>
      </c>
      <c r="C337" s="16" t="str">
        <f t="shared" si="7"/>
        <v>S</v>
      </c>
      <c r="D337">
        <v>30</v>
      </c>
      <c r="E337">
        <v>0.67</v>
      </c>
      <c r="F337" s="5">
        <v>29.33</v>
      </c>
      <c r="G337">
        <v>8.94</v>
      </c>
      <c r="L337">
        <v>423.572</v>
      </c>
      <c r="N337">
        <v>8.0399999999999991</v>
      </c>
    </row>
    <row r="338" spans="1:14" x14ac:dyDescent="0.2">
      <c r="A338" s="1">
        <v>912</v>
      </c>
      <c r="B338" s="7">
        <v>31500</v>
      </c>
      <c r="C338" s="16" t="str">
        <f t="shared" si="7"/>
        <v>S</v>
      </c>
      <c r="D338">
        <v>30</v>
      </c>
      <c r="E338">
        <v>0.86</v>
      </c>
      <c r="F338" s="5">
        <v>29.14</v>
      </c>
      <c r="G338">
        <v>8.8819999999999997</v>
      </c>
      <c r="L338">
        <v>423.63</v>
      </c>
      <c r="N338">
        <v>7.9820000000000002</v>
      </c>
    </row>
    <row r="339" spans="1:14" x14ac:dyDescent="0.2">
      <c r="A339" s="1">
        <v>912</v>
      </c>
      <c r="B339" s="7">
        <v>31507</v>
      </c>
      <c r="C339" s="16" t="str">
        <f t="shared" si="7"/>
        <v>S</v>
      </c>
      <c r="D339">
        <v>30</v>
      </c>
      <c r="E339">
        <v>0.87</v>
      </c>
      <c r="F339" s="5">
        <v>29.13</v>
      </c>
      <c r="G339">
        <v>8.8789999999999996</v>
      </c>
      <c r="L339">
        <v>423.63299999999998</v>
      </c>
      <c r="N339">
        <v>7.9790000000000001</v>
      </c>
    </row>
    <row r="340" spans="1:14" x14ac:dyDescent="0.2">
      <c r="A340" s="1">
        <v>912</v>
      </c>
      <c r="B340" s="7">
        <v>31515</v>
      </c>
      <c r="C340" s="16" t="str">
        <f t="shared" si="7"/>
        <v>S</v>
      </c>
      <c r="D340">
        <v>30</v>
      </c>
      <c r="E340">
        <v>0.95</v>
      </c>
      <c r="F340" s="5">
        <v>29.05</v>
      </c>
      <c r="G340">
        <v>8.8550000000000004</v>
      </c>
      <c r="L340">
        <v>423.65800000000002</v>
      </c>
      <c r="N340">
        <v>7.9550000000000001</v>
      </c>
    </row>
    <row r="341" spans="1:14" x14ac:dyDescent="0.2">
      <c r="A341" s="1">
        <v>912</v>
      </c>
      <c r="B341" s="7">
        <v>31522</v>
      </c>
      <c r="C341" s="16" t="str">
        <f t="shared" si="7"/>
        <v>S</v>
      </c>
      <c r="D341">
        <v>30</v>
      </c>
      <c r="E341">
        <v>0.99</v>
      </c>
      <c r="F341" s="5">
        <v>29.01</v>
      </c>
      <c r="G341">
        <v>8.8420000000000005</v>
      </c>
      <c r="L341">
        <v>423.67</v>
      </c>
      <c r="N341">
        <v>7.9420000000000002</v>
      </c>
    </row>
    <row r="342" spans="1:14" x14ac:dyDescent="0.2">
      <c r="A342" s="1">
        <v>912</v>
      </c>
      <c r="B342" s="7">
        <v>31529</v>
      </c>
      <c r="C342" s="16" t="str">
        <f t="shared" si="7"/>
        <v>S</v>
      </c>
      <c r="D342">
        <v>30</v>
      </c>
      <c r="E342">
        <v>1.03</v>
      </c>
      <c r="F342" s="5">
        <v>28.97</v>
      </c>
      <c r="G342">
        <v>8.83</v>
      </c>
      <c r="L342">
        <v>423.68200000000002</v>
      </c>
      <c r="N342">
        <v>7.93</v>
      </c>
    </row>
    <row r="343" spans="1:14" x14ac:dyDescent="0.2">
      <c r="A343" s="1">
        <v>912</v>
      </c>
      <c r="B343" s="7">
        <v>31537</v>
      </c>
      <c r="C343" s="16" t="str">
        <f t="shared" si="7"/>
        <v>S</v>
      </c>
      <c r="D343">
        <v>30</v>
      </c>
      <c r="E343">
        <v>1.5</v>
      </c>
      <c r="F343" s="5">
        <v>28.5</v>
      </c>
      <c r="G343">
        <v>8.6869999999999994</v>
      </c>
      <c r="L343">
        <v>423.82499999999999</v>
      </c>
      <c r="N343">
        <v>7.7869999999999999</v>
      </c>
    </row>
    <row r="344" spans="1:14" x14ac:dyDescent="0.2">
      <c r="A344" s="1">
        <v>912</v>
      </c>
      <c r="B344" s="7">
        <v>31543</v>
      </c>
      <c r="C344" s="16" t="str">
        <f t="shared" si="7"/>
        <v>S</v>
      </c>
      <c r="D344">
        <v>30</v>
      </c>
      <c r="E344">
        <v>1.65</v>
      </c>
      <c r="F344" s="5">
        <v>28.35</v>
      </c>
      <c r="G344">
        <v>8.641</v>
      </c>
      <c r="L344">
        <v>423.87099999999998</v>
      </c>
      <c r="N344">
        <v>7.7409999999999997</v>
      </c>
    </row>
    <row r="345" spans="1:14" x14ac:dyDescent="0.2">
      <c r="A345" s="1">
        <v>912</v>
      </c>
      <c r="B345" s="7">
        <v>31551</v>
      </c>
      <c r="C345" s="16" t="str">
        <f t="shared" si="7"/>
        <v>S</v>
      </c>
      <c r="D345">
        <v>30</v>
      </c>
      <c r="E345">
        <v>1.29</v>
      </c>
      <c r="F345" s="5">
        <v>28.71</v>
      </c>
      <c r="G345">
        <v>8.7509999999999994</v>
      </c>
      <c r="L345">
        <v>423.76100000000002</v>
      </c>
      <c r="N345">
        <v>7.851</v>
      </c>
    </row>
    <row r="346" spans="1:14" x14ac:dyDescent="0.2">
      <c r="A346" s="1">
        <v>912</v>
      </c>
      <c r="B346" s="7">
        <v>31578</v>
      </c>
      <c r="C346" s="16" t="str">
        <f t="shared" si="7"/>
        <v>S</v>
      </c>
      <c r="D346">
        <v>30</v>
      </c>
      <c r="E346">
        <v>1.22</v>
      </c>
      <c r="F346" s="5">
        <v>28.78</v>
      </c>
      <c r="G346">
        <v>8.7720000000000002</v>
      </c>
      <c r="J346" t="s">
        <v>24</v>
      </c>
      <c r="L346">
        <v>423.74</v>
      </c>
      <c r="N346">
        <v>7.8719999999999999</v>
      </c>
    </row>
    <row r="347" spans="1:14" x14ac:dyDescent="0.2">
      <c r="A347" s="1">
        <v>912</v>
      </c>
      <c r="B347" s="7">
        <v>31592</v>
      </c>
      <c r="C347" s="16" t="str">
        <f t="shared" si="7"/>
        <v>S</v>
      </c>
      <c r="D347">
        <v>30</v>
      </c>
      <c r="E347">
        <v>1.25</v>
      </c>
      <c r="F347" s="5">
        <v>28.75</v>
      </c>
      <c r="G347">
        <v>8.7629999999999999</v>
      </c>
      <c r="L347">
        <v>423.74900000000002</v>
      </c>
      <c r="N347">
        <v>7.8630000000000004</v>
      </c>
    </row>
    <row r="348" spans="1:14" x14ac:dyDescent="0.2">
      <c r="A348" s="1">
        <v>912</v>
      </c>
      <c r="B348" s="7">
        <v>31602</v>
      </c>
      <c r="C348" s="16" t="str">
        <f t="shared" si="7"/>
        <v>S</v>
      </c>
      <c r="D348">
        <v>30</v>
      </c>
      <c r="E348">
        <v>1.19</v>
      </c>
      <c r="F348" s="5">
        <v>28.81</v>
      </c>
      <c r="G348">
        <v>8.7810000000000006</v>
      </c>
      <c r="L348">
        <v>423.73099999999999</v>
      </c>
      <c r="N348">
        <v>7.8810000000000002</v>
      </c>
    </row>
    <row r="349" spans="1:14" x14ac:dyDescent="0.2">
      <c r="A349" s="1">
        <v>912</v>
      </c>
      <c r="B349" s="7">
        <v>31606</v>
      </c>
      <c r="C349" s="16" t="str">
        <f t="shared" si="7"/>
        <v>S</v>
      </c>
      <c r="D349">
        <v>30</v>
      </c>
      <c r="E349">
        <v>1.1299999999999999</v>
      </c>
      <c r="F349" s="5">
        <v>28.87</v>
      </c>
      <c r="G349">
        <v>8.8000000000000007</v>
      </c>
      <c r="L349">
        <v>423.71300000000002</v>
      </c>
      <c r="N349">
        <v>7.9</v>
      </c>
    </row>
    <row r="350" spans="1:14" x14ac:dyDescent="0.2">
      <c r="A350" s="1">
        <v>912</v>
      </c>
      <c r="B350" s="7">
        <v>31614</v>
      </c>
      <c r="C350" s="16" t="str">
        <f t="shared" si="7"/>
        <v>S</v>
      </c>
      <c r="D350">
        <v>30</v>
      </c>
      <c r="E350">
        <v>1.1000000000000001</v>
      </c>
      <c r="F350" s="5">
        <v>28.9</v>
      </c>
      <c r="G350">
        <v>8.8089999999999993</v>
      </c>
      <c r="L350">
        <v>423.70299999999997</v>
      </c>
      <c r="N350">
        <v>7.9089999999999998</v>
      </c>
    </row>
    <row r="351" spans="1:14" x14ac:dyDescent="0.2">
      <c r="A351" s="1">
        <v>912</v>
      </c>
      <c r="B351" s="7">
        <v>31719</v>
      </c>
      <c r="C351" s="16" t="str">
        <f t="shared" si="7"/>
        <v>S</v>
      </c>
      <c r="D351">
        <v>30</v>
      </c>
      <c r="E351">
        <v>0.82</v>
      </c>
      <c r="F351" s="5">
        <v>29.18</v>
      </c>
      <c r="G351">
        <v>8.8940000000000001</v>
      </c>
      <c r="L351">
        <v>423.61799999999999</v>
      </c>
      <c r="N351">
        <v>7.9939999999999998</v>
      </c>
    </row>
    <row r="352" spans="1:14" x14ac:dyDescent="0.2">
      <c r="A352" s="1">
        <v>912</v>
      </c>
      <c r="B352" s="7">
        <v>31760</v>
      </c>
      <c r="C352" s="16" t="str">
        <f t="shared" si="7"/>
        <v>S</v>
      </c>
      <c r="D352">
        <v>30</v>
      </c>
      <c r="E352">
        <v>0.84</v>
      </c>
      <c r="F352" s="5">
        <v>29.16</v>
      </c>
      <c r="G352">
        <v>8.8879999999999999</v>
      </c>
      <c r="L352">
        <v>423.62400000000002</v>
      </c>
      <c r="N352">
        <v>7.9880000000000004</v>
      </c>
    </row>
    <row r="353" spans="1:14" x14ac:dyDescent="0.2">
      <c r="A353" s="1">
        <v>912</v>
      </c>
      <c r="B353" s="7">
        <v>31774</v>
      </c>
      <c r="C353" s="16" t="str">
        <f t="shared" si="7"/>
        <v>S</v>
      </c>
      <c r="D353">
        <v>30</v>
      </c>
      <c r="E353">
        <v>0.66</v>
      </c>
      <c r="F353" s="5">
        <v>29.34</v>
      </c>
      <c r="G353">
        <v>8.9429999999999996</v>
      </c>
      <c r="L353">
        <v>423.56900000000002</v>
      </c>
      <c r="N353">
        <v>8.0429999999999993</v>
      </c>
    </row>
    <row r="354" spans="1:14" x14ac:dyDescent="0.2">
      <c r="A354" s="1">
        <v>912</v>
      </c>
      <c r="B354" s="7">
        <v>31780</v>
      </c>
      <c r="C354" s="16" t="str">
        <f t="shared" si="7"/>
        <v>S</v>
      </c>
      <c r="D354">
        <v>30</v>
      </c>
      <c r="E354">
        <v>0.64</v>
      </c>
      <c r="F354" s="5">
        <v>29.36</v>
      </c>
      <c r="G354">
        <v>8.9489999999999998</v>
      </c>
      <c r="L354">
        <v>423.56299999999999</v>
      </c>
      <c r="N354">
        <v>8.0489999999999995</v>
      </c>
    </row>
    <row r="355" spans="1:14" x14ac:dyDescent="0.2">
      <c r="A355" s="1">
        <v>912</v>
      </c>
      <c r="B355" s="7">
        <v>31788</v>
      </c>
      <c r="C355" s="16" t="str">
        <f t="shared" si="7"/>
        <v>S</v>
      </c>
      <c r="D355">
        <v>30</v>
      </c>
      <c r="E355">
        <v>0.56999999999999995</v>
      </c>
      <c r="F355" s="5">
        <v>29.43</v>
      </c>
      <c r="G355">
        <v>8.9700000000000006</v>
      </c>
      <c r="L355">
        <v>423.54199999999997</v>
      </c>
      <c r="N355">
        <v>8.07</v>
      </c>
    </row>
    <row r="356" spans="1:14" x14ac:dyDescent="0.2">
      <c r="A356" s="1">
        <v>912</v>
      </c>
      <c r="B356" s="7">
        <v>32660</v>
      </c>
      <c r="C356" s="16" t="str">
        <f t="shared" si="7"/>
        <v>V</v>
      </c>
      <c r="F356" s="5">
        <f>G356*3.281</f>
        <v>29.292768000000002</v>
      </c>
      <c r="G356">
        <v>8.9280000000000008</v>
      </c>
      <c r="L356">
        <v>423.584</v>
      </c>
      <c r="N356">
        <v>8.0280000000000005</v>
      </c>
    </row>
    <row r="357" spans="1:14" x14ac:dyDescent="0.2">
      <c r="A357" s="1">
        <v>912</v>
      </c>
      <c r="B357" s="7">
        <v>32808</v>
      </c>
      <c r="C357" s="16" t="str">
        <f t="shared" si="7"/>
        <v>V</v>
      </c>
      <c r="F357" s="5">
        <f>G357*3.281</f>
        <v>29.676645000000001</v>
      </c>
      <c r="G357">
        <v>9.0449999999999999</v>
      </c>
      <c r="L357">
        <v>423.46699999999998</v>
      </c>
      <c r="N357">
        <v>8.1449999999999996</v>
      </c>
    </row>
    <row r="358" spans="1:14" x14ac:dyDescent="0.2">
      <c r="A358" s="1">
        <v>912</v>
      </c>
      <c r="B358" s="7">
        <v>33679</v>
      </c>
      <c r="C358" s="16" t="str">
        <f t="shared" si="7"/>
        <v>V</v>
      </c>
      <c r="F358" s="5">
        <f>G358*3.281</f>
        <v>30.05396</v>
      </c>
      <c r="G358">
        <v>9.16</v>
      </c>
      <c r="L358">
        <v>423.35</v>
      </c>
      <c r="N358">
        <v>8.26</v>
      </c>
    </row>
    <row r="359" spans="1:14" x14ac:dyDescent="0.2">
      <c r="A359" s="1">
        <v>912</v>
      </c>
      <c r="B359" s="7">
        <v>33771</v>
      </c>
      <c r="C359" s="16" t="str">
        <f t="shared" si="7"/>
        <v>V</v>
      </c>
      <c r="F359" s="5">
        <f>G359*3.281</f>
        <v>29.804604000000001</v>
      </c>
      <c r="G359">
        <v>9.0839999999999996</v>
      </c>
      <c r="L359">
        <v>423.43</v>
      </c>
      <c r="N359">
        <v>8.18</v>
      </c>
    </row>
    <row r="360" spans="1:14" x14ac:dyDescent="0.2">
      <c r="A360" s="1">
        <v>912</v>
      </c>
      <c r="B360" s="7">
        <v>35323</v>
      </c>
      <c r="C360" s="16" t="str">
        <f t="shared" si="7"/>
        <v>V</v>
      </c>
    </row>
    <row r="361" spans="1:14" x14ac:dyDescent="0.2">
      <c r="C361" s="16"/>
    </row>
    <row r="362" spans="1:14" s="11" customFormat="1" x14ac:dyDescent="0.2">
      <c r="A362" s="9">
        <v>913</v>
      </c>
      <c r="B362" s="10">
        <v>30461</v>
      </c>
      <c r="C362" s="16" t="str">
        <f t="shared" si="7"/>
        <v>S</v>
      </c>
      <c r="D362" s="11">
        <v>0</v>
      </c>
      <c r="F362" s="13">
        <v>25.7</v>
      </c>
      <c r="G362" s="11">
        <v>7.8330000000000002</v>
      </c>
      <c r="H362" s="13"/>
      <c r="J362" s="11" t="s">
        <v>26</v>
      </c>
      <c r="L362" s="11">
        <v>423.625</v>
      </c>
      <c r="N362" s="11">
        <v>7.2610000000000001</v>
      </c>
    </row>
    <row r="363" spans="1:14" x14ac:dyDescent="0.2">
      <c r="A363" s="1">
        <v>913</v>
      </c>
      <c r="B363" s="7">
        <v>30468</v>
      </c>
      <c r="C363" s="16" t="str">
        <f t="shared" si="7"/>
        <v>S</v>
      </c>
      <c r="D363">
        <v>26</v>
      </c>
      <c r="E363">
        <v>0.28000000000000003</v>
      </c>
      <c r="F363" s="5">
        <v>25.72</v>
      </c>
      <c r="G363">
        <v>7.84</v>
      </c>
      <c r="L363">
        <v>423.61900000000003</v>
      </c>
      <c r="N363">
        <v>7.2679999999999998</v>
      </c>
    </row>
    <row r="364" spans="1:14" x14ac:dyDescent="0.2">
      <c r="A364" s="1">
        <v>913</v>
      </c>
      <c r="B364" s="7">
        <v>30473</v>
      </c>
      <c r="C364" s="16" t="str">
        <f t="shared" si="7"/>
        <v>S</v>
      </c>
      <c r="D364">
        <v>26</v>
      </c>
      <c r="E364">
        <v>0.30499999999999999</v>
      </c>
      <c r="F364" s="5">
        <v>25.695</v>
      </c>
      <c r="G364">
        <v>7.8319999999999999</v>
      </c>
      <c r="L364">
        <v>423.62700000000001</v>
      </c>
      <c r="N364">
        <v>7.26</v>
      </c>
    </row>
    <row r="365" spans="1:14" x14ac:dyDescent="0.2">
      <c r="A365" s="1">
        <v>913</v>
      </c>
      <c r="B365" s="7">
        <v>30483</v>
      </c>
      <c r="C365" s="16" t="str">
        <f t="shared" si="7"/>
        <v>S</v>
      </c>
      <c r="D365">
        <v>26</v>
      </c>
      <c r="E365">
        <v>0.34</v>
      </c>
      <c r="F365" s="5">
        <v>25.66</v>
      </c>
      <c r="G365">
        <v>7.8209999999999997</v>
      </c>
      <c r="L365">
        <v>423.637</v>
      </c>
      <c r="N365">
        <v>7.2489999999999997</v>
      </c>
    </row>
    <row r="366" spans="1:14" x14ac:dyDescent="0.2">
      <c r="A366" s="1">
        <v>913</v>
      </c>
      <c r="B366" s="7">
        <v>30488</v>
      </c>
      <c r="C366" s="16" t="str">
        <f t="shared" si="7"/>
        <v>S</v>
      </c>
      <c r="D366">
        <v>26.1</v>
      </c>
      <c r="E366">
        <v>0.47</v>
      </c>
      <c r="F366" s="5">
        <v>25.63</v>
      </c>
      <c r="G366">
        <v>7.8120000000000003</v>
      </c>
      <c r="L366">
        <v>423.64600000000002</v>
      </c>
      <c r="N366">
        <v>7.24</v>
      </c>
    </row>
    <row r="367" spans="1:14" x14ac:dyDescent="0.2">
      <c r="A367" s="1">
        <v>913</v>
      </c>
      <c r="B367" s="7">
        <v>30509</v>
      </c>
      <c r="C367" s="16" t="str">
        <f t="shared" si="7"/>
        <v>S</v>
      </c>
      <c r="D367">
        <v>26</v>
      </c>
      <c r="E367">
        <v>0.62</v>
      </c>
      <c r="F367" s="5">
        <v>25.38</v>
      </c>
      <c r="G367">
        <v>7.7359999999999998</v>
      </c>
      <c r="L367">
        <v>423.72300000000001</v>
      </c>
      <c r="N367">
        <v>7.1639999999999997</v>
      </c>
    </row>
    <row r="368" spans="1:14" x14ac:dyDescent="0.2">
      <c r="A368" s="1">
        <v>913</v>
      </c>
      <c r="B368" s="7">
        <v>30519</v>
      </c>
      <c r="C368" s="16" t="str">
        <f t="shared" si="7"/>
        <v>S</v>
      </c>
      <c r="D368">
        <v>27</v>
      </c>
      <c r="E368">
        <v>1.65</v>
      </c>
      <c r="F368" s="5">
        <v>25.35</v>
      </c>
      <c r="G368">
        <v>7.7270000000000003</v>
      </c>
      <c r="L368">
        <v>423.73200000000003</v>
      </c>
      <c r="N368">
        <v>7.1550000000000002</v>
      </c>
    </row>
    <row r="369" spans="1:14" x14ac:dyDescent="0.2">
      <c r="A369" s="1">
        <v>913</v>
      </c>
      <c r="B369" s="7">
        <v>30566</v>
      </c>
      <c r="C369" s="16" t="str">
        <f t="shared" si="7"/>
        <v>S</v>
      </c>
      <c r="D369">
        <v>26</v>
      </c>
      <c r="E369">
        <v>0.51</v>
      </c>
      <c r="F369" s="5">
        <v>25.49</v>
      </c>
      <c r="G369">
        <v>7.7690000000000001</v>
      </c>
      <c r="L369">
        <v>423.68900000000002</v>
      </c>
      <c r="N369">
        <v>7.1970000000000001</v>
      </c>
    </row>
    <row r="370" spans="1:14" x14ac:dyDescent="0.2">
      <c r="A370" s="1">
        <v>913</v>
      </c>
      <c r="B370" s="7">
        <v>30610</v>
      </c>
      <c r="C370" s="16" t="str">
        <f t="shared" si="7"/>
        <v>S</v>
      </c>
      <c r="D370">
        <v>26</v>
      </c>
      <c r="E370">
        <v>0.47</v>
      </c>
      <c r="F370" s="5">
        <v>25.53</v>
      </c>
      <c r="G370">
        <v>7.782</v>
      </c>
      <c r="L370">
        <v>423.67700000000002</v>
      </c>
      <c r="N370">
        <v>7.21</v>
      </c>
    </row>
    <row r="371" spans="1:14" x14ac:dyDescent="0.2">
      <c r="A371" s="1">
        <v>913</v>
      </c>
      <c r="B371" s="7">
        <v>30739</v>
      </c>
      <c r="C371" s="16" t="str">
        <f t="shared" si="7"/>
        <v>S</v>
      </c>
      <c r="D371">
        <v>27</v>
      </c>
      <c r="E371">
        <v>1.0900000000000001</v>
      </c>
      <c r="F371" s="5">
        <v>25.91</v>
      </c>
      <c r="G371">
        <v>7.8970000000000002</v>
      </c>
      <c r="L371">
        <v>423.56099999999998</v>
      </c>
      <c r="N371">
        <v>7.3250000000000002</v>
      </c>
    </row>
    <row r="372" spans="1:14" x14ac:dyDescent="0.2">
      <c r="A372" s="1">
        <v>913</v>
      </c>
      <c r="B372" s="7">
        <v>30778</v>
      </c>
      <c r="C372" s="16" t="str">
        <f t="shared" si="7"/>
        <v>S</v>
      </c>
      <c r="D372">
        <v>29</v>
      </c>
      <c r="E372">
        <v>3.1</v>
      </c>
      <c r="F372" s="5">
        <v>25.9</v>
      </c>
      <c r="G372">
        <v>7.8940000000000001</v>
      </c>
      <c r="L372">
        <v>423.56400000000002</v>
      </c>
      <c r="N372">
        <v>7.3220000000000001</v>
      </c>
    </row>
    <row r="373" spans="1:14" x14ac:dyDescent="0.2">
      <c r="A373" s="1">
        <v>913</v>
      </c>
      <c r="B373" s="7">
        <v>30785</v>
      </c>
      <c r="C373" s="16" t="str">
        <f t="shared" si="7"/>
        <v>S</v>
      </c>
      <c r="D373">
        <v>29</v>
      </c>
      <c r="E373">
        <v>3.13</v>
      </c>
      <c r="F373" s="5">
        <v>25.87</v>
      </c>
      <c r="G373">
        <v>7.8849999999999998</v>
      </c>
      <c r="L373">
        <v>423.57299999999998</v>
      </c>
      <c r="N373">
        <v>7.3129999999999997</v>
      </c>
    </row>
    <row r="374" spans="1:14" x14ac:dyDescent="0.2">
      <c r="A374" s="1">
        <v>913</v>
      </c>
      <c r="B374" s="7">
        <v>30799</v>
      </c>
      <c r="C374" s="16" t="str">
        <f t="shared" si="7"/>
        <v>S</v>
      </c>
      <c r="D374">
        <v>29</v>
      </c>
      <c r="E374">
        <v>3.2</v>
      </c>
      <c r="F374" s="5">
        <v>25.8</v>
      </c>
      <c r="G374">
        <v>7.8639999999999999</v>
      </c>
      <c r="L374">
        <v>423.59500000000003</v>
      </c>
      <c r="N374">
        <v>7.2919999999999998</v>
      </c>
    </row>
    <row r="375" spans="1:14" x14ac:dyDescent="0.2">
      <c r="A375" s="1">
        <v>913</v>
      </c>
      <c r="B375" s="7">
        <v>30806</v>
      </c>
      <c r="C375" s="16" t="str">
        <f t="shared" si="7"/>
        <v>S</v>
      </c>
      <c r="D375">
        <v>29</v>
      </c>
      <c r="E375">
        <v>3.34</v>
      </c>
      <c r="F375" s="5">
        <v>25.66</v>
      </c>
      <c r="G375">
        <v>7.8209999999999997</v>
      </c>
      <c r="L375">
        <v>423.637</v>
      </c>
      <c r="N375">
        <v>7.2489999999999997</v>
      </c>
    </row>
    <row r="376" spans="1:14" x14ac:dyDescent="0.2">
      <c r="A376" s="1">
        <v>913</v>
      </c>
      <c r="B376" s="7">
        <v>30830</v>
      </c>
      <c r="C376" s="16" t="str">
        <f t="shared" si="7"/>
        <v>S</v>
      </c>
      <c r="D376">
        <v>28</v>
      </c>
      <c r="E376">
        <v>2.37</v>
      </c>
      <c r="F376" s="5">
        <v>25.63</v>
      </c>
      <c r="G376">
        <v>7.8120000000000003</v>
      </c>
      <c r="L376">
        <v>423.64600000000002</v>
      </c>
      <c r="N376">
        <v>7.24</v>
      </c>
    </row>
    <row r="377" spans="1:14" x14ac:dyDescent="0.2">
      <c r="A377" s="1">
        <v>913</v>
      </c>
      <c r="B377" s="7">
        <v>30839</v>
      </c>
      <c r="C377" s="16" t="str">
        <f t="shared" si="7"/>
        <v>S</v>
      </c>
      <c r="D377">
        <v>29</v>
      </c>
      <c r="E377">
        <v>3.4</v>
      </c>
      <c r="F377" s="5">
        <v>25.6</v>
      </c>
      <c r="G377">
        <v>7.8029999999999999</v>
      </c>
      <c r="L377">
        <v>423.65600000000001</v>
      </c>
      <c r="N377">
        <v>7.2309999999999999</v>
      </c>
    </row>
    <row r="378" spans="1:14" x14ac:dyDescent="0.2">
      <c r="A378" s="1">
        <v>913</v>
      </c>
      <c r="B378" s="7">
        <v>30848</v>
      </c>
      <c r="C378" s="16" t="str">
        <f t="shared" si="7"/>
        <v>S</v>
      </c>
      <c r="D378">
        <v>29</v>
      </c>
      <c r="E378">
        <v>3.63</v>
      </c>
      <c r="F378" s="5">
        <v>25.37</v>
      </c>
      <c r="G378">
        <v>7.7329999999999997</v>
      </c>
      <c r="L378">
        <v>423.726</v>
      </c>
      <c r="N378">
        <v>7.1609999999999996</v>
      </c>
    </row>
    <row r="379" spans="1:14" x14ac:dyDescent="0.2">
      <c r="A379" s="1">
        <v>913</v>
      </c>
      <c r="B379" s="7">
        <v>30854</v>
      </c>
      <c r="C379" s="16" t="str">
        <f t="shared" si="7"/>
        <v>S</v>
      </c>
      <c r="D379">
        <v>27</v>
      </c>
      <c r="E379">
        <v>1.9</v>
      </c>
      <c r="F379" s="5">
        <v>25.1</v>
      </c>
      <c r="G379">
        <v>7.6509999999999998</v>
      </c>
      <c r="L379">
        <v>423.80799999999999</v>
      </c>
      <c r="N379">
        <v>7.0789999999999997</v>
      </c>
    </row>
    <row r="380" spans="1:14" x14ac:dyDescent="0.2">
      <c r="A380" s="1">
        <v>913</v>
      </c>
      <c r="B380" s="7">
        <v>30861</v>
      </c>
      <c r="C380" s="16" t="str">
        <f t="shared" si="7"/>
        <v>S</v>
      </c>
      <c r="D380">
        <v>27</v>
      </c>
      <c r="E380">
        <v>1.93</v>
      </c>
      <c r="F380" s="5">
        <v>25.07</v>
      </c>
      <c r="G380">
        <v>7.641</v>
      </c>
      <c r="L380">
        <v>423.81700000000001</v>
      </c>
      <c r="N380">
        <v>7.069</v>
      </c>
    </row>
    <row r="381" spans="1:14" x14ac:dyDescent="0.2">
      <c r="A381" s="1">
        <v>913</v>
      </c>
      <c r="B381" s="7">
        <v>30869</v>
      </c>
      <c r="C381" s="16" t="str">
        <f t="shared" si="7"/>
        <v>S</v>
      </c>
      <c r="D381">
        <v>26</v>
      </c>
      <c r="E381">
        <v>0.96</v>
      </c>
      <c r="F381" s="5">
        <v>25.04</v>
      </c>
      <c r="G381">
        <v>7.6319999999999997</v>
      </c>
      <c r="L381">
        <v>423.82600000000002</v>
      </c>
      <c r="N381">
        <v>7.06</v>
      </c>
    </row>
    <row r="382" spans="1:14" x14ac:dyDescent="0.2">
      <c r="A382" s="1">
        <v>913</v>
      </c>
      <c r="B382" s="7">
        <v>30880</v>
      </c>
      <c r="C382" s="16" t="str">
        <f t="shared" si="7"/>
        <v>S</v>
      </c>
      <c r="D382">
        <v>26</v>
      </c>
      <c r="E382">
        <v>0.81</v>
      </c>
      <c r="F382" s="5">
        <v>25.19</v>
      </c>
      <c r="G382">
        <v>7.6779999999999999</v>
      </c>
      <c r="L382">
        <v>423.78</v>
      </c>
      <c r="N382">
        <v>7.1059999999999999</v>
      </c>
    </row>
    <row r="383" spans="1:14" x14ac:dyDescent="0.2">
      <c r="A383" s="1">
        <v>913</v>
      </c>
      <c r="B383" s="7">
        <v>30881</v>
      </c>
      <c r="C383" s="16" t="str">
        <f t="shared" si="7"/>
        <v>S</v>
      </c>
      <c r="D383">
        <v>26</v>
      </c>
      <c r="E383">
        <v>0.84</v>
      </c>
      <c r="F383" s="5">
        <v>25.16</v>
      </c>
      <c r="G383">
        <v>7.6689999999999996</v>
      </c>
      <c r="L383">
        <v>423.79</v>
      </c>
      <c r="N383">
        <v>7.0970000000000004</v>
      </c>
    </row>
    <row r="384" spans="1:14" x14ac:dyDescent="0.2">
      <c r="A384" s="1">
        <v>913</v>
      </c>
      <c r="B384" s="7">
        <v>30888</v>
      </c>
      <c r="C384" s="16" t="str">
        <f t="shared" si="7"/>
        <v>S</v>
      </c>
      <c r="D384">
        <v>27</v>
      </c>
      <c r="E384">
        <v>1.75</v>
      </c>
      <c r="F384" s="5">
        <v>25.25</v>
      </c>
      <c r="G384">
        <v>7.6959999999999997</v>
      </c>
      <c r="L384">
        <v>423.762</v>
      </c>
      <c r="N384">
        <v>7.1239999999999997</v>
      </c>
    </row>
    <row r="385" spans="1:14" x14ac:dyDescent="0.2">
      <c r="A385" s="1">
        <v>913</v>
      </c>
      <c r="B385" s="7">
        <v>30897</v>
      </c>
      <c r="C385" s="16" t="str">
        <f t="shared" si="7"/>
        <v>S</v>
      </c>
      <c r="D385">
        <v>26</v>
      </c>
      <c r="E385">
        <v>0.65</v>
      </c>
      <c r="F385" s="5">
        <v>25.35</v>
      </c>
      <c r="G385">
        <v>7.7270000000000003</v>
      </c>
      <c r="L385">
        <v>423.73200000000003</v>
      </c>
      <c r="N385">
        <v>7.1550000000000002</v>
      </c>
    </row>
    <row r="386" spans="1:14" x14ac:dyDescent="0.2">
      <c r="A386" s="1">
        <v>913</v>
      </c>
      <c r="B386" s="7">
        <v>30904</v>
      </c>
      <c r="C386" s="16" t="str">
        <f t="shared" si="7"/>
        <v>S</v>
      </c>
      <c r="D386">
        <v>27</v>
      </c>
      <c r="E386">
        <v>1.6</v>
      </c>
      <c r="F386" s="5">
        <v>25.4</v>
      </c>
      <c r="G386">
        <v>7.742</v>
      </c>
      <c r="L386">
        <v>423.71600000000001</v>
      </c>
      <c r="N386">
        <v>7.17</v>
      </c>
    </row>
    <row r="387" spans="1:14" x14ac:dyDescent="0.2">
      <c r="A387" s="1">
        <v>913</v>
      </c>
      <c r="B387" s="7">
        <v>30911</v>
      </c>
      <c r="C387" s="16" t="str">
        <f t="shared" si="7"/>
        <v>S</v>
      </c>
      <c r="D387">
        <v>27</v>
      </c>
      <c r="E387">
        <v>1.5</v>
      </c>
      <c r="F387" s="5">
        <v>25.5</v>
      </c>
      <c r="G387">
        <v>7.7720000000000002</v>
      </c>
      <c r="L387">
        <v>423.68599999999998</v>
      </c>
      <c r="N387">
        <v>7.2</v>
      </c>
    </row>
    <row r="388" spans="1:14" x14ac:dyDescent="0.2">
      <c r="A388" s="1">
        <v>913</v>
      </c>
      <c r="B388" s="7">
        <v>30917</v>
      </c>
      <c r="C388" s="16" t="str">
        <f t="shared" si="7"/>
        <v>S</v>
      </c>
      <c r="D388">
        <v>27</v>
      </c>
      <c r="E388">
        <v>1.48</v>
      </c>
      <c r="F388" s="5">
        <v>25.52</v>
      </c>
      <c r="G388">
        <v>7.7789999999999999</v>
      </c>
      <c r="L388">
        <v>423.68</v>
      </c>
      <c r="N388">
        <v>7.2069999999999999</v>
      </c>
    </row>
    <row r="389" spans="1:14" x14ac:dyDescent="0.2">
      <c r="A389" s="1">
        <v>913</v>
      </c>
      <c r="B389" s="7">
        <v>30934</v>
      </c>
      <c r="C389" s="16" t="str">
        <f t="shared" si="7"/>
        <v>S</v>
      </c>
      <c r="D389">
        <v>28</v>
      </c>
      <c r="E389">
        <v>2.2599999999999998</v>
      </c>
      <c r="F389" s="5">
        <v>25.74</v>
      </c>
      <c r="G389">
        <v>7.8460000000000001</v>
      </c>
      <c r="L389">
        <v>423.613</v>
      </c>
      <c r="N389">
        <v>7.274</v>
      </c>
    </row>
    <row r="390" spans="1:14" x14ac:dyDescent="0.2">
      <c r="A390" s="1">
        <v>913</v>
      </c>
      <c r="B390" s="7">
        <v>30945</v>
      </c>
      <c r="C390" s="16" t="str">
        <f t="shared" si="7"/>
        <v>S</v>
      </c>
      <c r="D390">
        <v>26</v>
      </c>
      <c r="E390">
        <v>0.32</v>
      </c>
      <c r="F390" s="5">
        <v>25.68</v>
      </c>
      <c r="G390">
        <v>7.827</v>
      </c>
      <c r="L390">
        <v>423.63099999999997</v>
      </c>
      <c r="N390">
        <v>7.2549999999999999</v>
      </c>
    </row>
    <row r="391" spans="1:14" x14ac:dyDescent="0.2">
      <c r="A391" s="1">
        <v>913</v>
      </c>
      <c r="B391" s="7">
        <v>30972</v>
      </c>
      <c r="C391" s="16" t="str">
        <f t="shared" ref="C391:C454" si="8">IF(ISBLANK(D391),"V","S")</f>
        <v>S</v>
      </c>
      <c r="D391">
        <v>26</v>
      </c>
      <c r="E391">
        <v>0.3</v>
      </c>
      <c r="F391" s="5">
        <v>25.7</v>
      </c>
      <c r="G391">
        <v>7.8330000000000002</v>
      </c>
      <c r="L391">
        <v>423.625</v>
      </c>
      <c r="N391">
        <v>7.2610000000000001</v>
      </c>
    </row>
    <row r="392" spans="1:14" x14ac:dyDescent="0.2">
      <c r="A392" s="1">
        <v>913</v>
      </c>
      <c r="B392" s="7">
        <v>30979</v>
      </c>
      <c r="C392" s="16" t="str">
        <f t="shared" si="8"/>
        <v>S</v>
      </c>
      <c r="D392">
        <v>26</v>
      </c>
      <c r="E392">
        <v>0.51</v>
      </c>
      <c r="F392" s="5">
        <v>25.49</v>
      </c>
      <c r="G392">
        <v>7.7690000000000001</v>
      </c>
      <c r="L392">
        <v>423.68900000000002</v>
      </c>
      <c r="N392">
        <v>7.1970000000000001</v>
      </c>
    </row>
    <row r="393" spans="1:14" x14ac:dyDescent="0.2">
      <c r="A393" s="1">
        <v>913</v>
      </c>
      <c r="B393" s="7">
        <v>30986</v>
      </c>
      <c r="C393" s="16" t="str">
        <f t="shared" si="8"/>
        <v>S</v>
      </c>
      <c r="D393">
        <v>26</v>
      </c>
      <c r="E393">
        <v>0.59</v>
      </c>
      <c r="F393" s="5">
        <v>25.41</v>
      </c>
      <c r="G393">
        <v>7.7450000000000001</v>
      </c>
      <c r="L393">
        <v>423.71300000000002</v>
      </c>
      <c r="N393">
        <v>7.173</v>
      </c>
    </row>
    <row r="394" spans="1:14" x14ac:dyDescent="0.2">
      <c r="A394" s="1">
        <v>913</v>
      </c>
      <c r="B394" s="7">
        <v>30993</v>
      </c>
      <c r="C394" s="16" t="str">
        <f t="shared" si="8"/>
        <v>S</v>
      </c>
      <c r="D394">
        <v>26</v>
      </c>
      <c r="E394">
        <v>0.63</v>
      </c>
      <c r="F394" s="5">
        <v>25.37</v>
      </c>
      <c r="G394">
        <v>7.7329999999999997</v>
      </c>
      <c r="L394">
        <v>423.726</v>
      </c>
      <c r="N394">
        <v>7.1609999999999996</v>
      </c>
    </row>
    <row r="395" spans="1:14" x14ac:dyDescent="0.2">
      <c r="A395" s="1">
        <v>913</v>
      </c>
      <c r="B395" s="7">
        <v>31002</v>
      </c>
      <c r="C395" s="16" t="str">
        <f t="shared" si="8"/>
        <v>S</v>
      </c>
      <c r="D395">
        <v>27</v>
      </c>
      <c r="E395">
        <v>1.6</v>
      </c>
      <c r="F395" s="5">
        <v>25.4</v>
      </c>
      <c r="G395">
        <v>7.742</v>
      </c>
      <c r="L395">
        <v>423.71600000000001</v>
      </c>
      <c r="N395">
        <v>7.17</v>
      </c>
    </row>
    <row r="396" spans="1:14" x14ac:dyDescent="0.2">
      <c r="A396" s="1">
        <v>913</v>
      </c>
      <c r="B396" s="7">
        <v>31007</v>
      </c>
      <c r="C396" s="16" t="str">
        <f t="shared" si="8"/>
        <v>S</v>
      </c>
      <c r="D396">
        <v>27</v>
      </c>
      <c r="E396">
        <v>1.58</v>
      </c>
      <c r="F396" s="5">
        <v>25.42</v>
      </c>
      <c r="G396">
        <v>7.7480000000000002</v>
      </c>
      <c r="L396">
        <v>423.71</v>
      </c>
      <c r="N396">
        <v>7.1760000000000002</v>
      </c>
    </row>
    <row r="397" spans="1:14" x14ac:dyDescent="0.2">
      <c r="A397" s="1">
        <v>913</v>
      </c>
      <c r="B397" s="7">
        <v>31016</v>
      </c>
      <c r="C397" s="16" t="str">
        <f t="shared" si="8"/>
        <v>S</v>
      </c>
      <c r="D397">
        <v>27</v>
      </c>
      <c r="E397">
        <v>1.56</v>
      </c>
      <c r="F397" s="5">
        <v>25.44</v>
      </c>
      <c r="G397">
        <v>7.7539999999999996</v>
      </c>
      <c r="L397">
        <v>423.70400000000001</v>
      </c>
      <c r="N397">
        <v>7.1820000000000004</v>
      </c>
    </row>
    <row r="398" spans="1:14" x14ac:dyDescent="0.2">
      <c r="A398" s="1">
        <v>913</v>
      </c>
      <c r="B398" s="7">
        <v>31021</v>
      </c>
      <c r="C398" s="16" t="str">
        <f t="shared" si="8"/>
        <v>S</v>
      </c>
      <c r="D398">
        <v>27</v>
      </c>
      <c r="E398">
        <v>1.5</v>
      </c>
      <c r="F398" s="5">
        <v>25.5</v>
      </c>
      <c r="G398">
        <v>7.7720000000000002</v>
      </c>
      <c r="L398">
        <v>423.68599999999998</v>
      </c>
      <c r="N398">
        <v>7.2</v>
      </c>
    </row>
    <row r="399" spans="1:14" x14ac:dyDescent="0.2">
      <c r="A399" s="1">
        <v>913</v>
      </c>
      <c r="B399" s="7">
        <v>31029</v>
      </c>
      <c r="C399" s="16" t="str">
        <f t="shared" si="8"/>
        <v>S</v>
      </c>
      <c r="D399">
        <v>26</v>
      </c>
      <c r="E399">
        <v>0.45</v>
      </c>
      <c r="F399" s="5">
        <v>25.55</v>
      </c>
      <c r="G399">
        <v>7.7880000000000003</v>
      </c>
      <c r="L399">
        <v>423.67099999999999</v>
      </c>
      <c r="N399">
        <v>7.2160000000000002</v>
      </c>
    </row>
    <row r="400" spans="1:14" x14ac:dyDescent="0.2">
      <c r="A400" s="1">
        <v>913</v>
      </c>
      <c r="B400" s="7">
        <v>31039</v>
      </c>
      <c r="C400" s="16" t="str">
        <f t="shared" si="8"/>
        <v>S</v>
      </c>
      <c r="D400">
        <v>26</v>
      </c>
      <c r="E400">
        <v>0.39</v>
      </c>
      <c r="F400" s="5">
        <v>25.61</v>
      </c>
      <c r="G400">
        <v>7.806</v>
      </c>
      <c r="L400">
        <v>423.65199999999999</v>
      </c>
      <c r="N400">
        <v>7.234</v>
      </c>
    </row>
    <row r="401" spans="1:14" x14ac:dyDescent="0.2">
      <c r="A401" s="1">
        <v>913</v>
      </c>
      <c r="B401" s="7">
        <v>31046</v>
      </c>
      <c r="C401" s="16" t="str">
        <f t="shared" si="8"/>
        <v>S</v>
      </c>
      <c r="D401">
        <v>26</v>
      </c>
      <c r="E401">
        <v>0.34</v>
      </c>
      <c r="F401" s="5">
        <v>25.66</v>
      </c>
      <c r="G401">
        <v>7.8209999999999997</v>
      </c>
      <c r="L401">
        <v>423.637</v>
      </c>
      <c r="N401">
        <v>7.2489999999999997</v>
      </c>
    </row>
    <row r="402" spans="1:14" x14ac:dyDescent="0.2">
      <c r="A402" s="1">
        <v>913</v>
      </c>
      <c r="B402" s="7">
        <v>31053</v>
      </c>
      <c r="C402" s="16" t="str">
        <f t="shared" si="8"/>
        <v>S</v>
      </c>
      <c r="D402">
        <v>26</v>
      </c>
      <c r="E402">
        <v>0.32</v>
      </c>
      <c r="F402" s="5">
        <v>25.68</v>
      </c>
      <c r="G402">
        <v>7.827</v>
      </c>
      <c r="L402">
        <v>423.63099999999997</v>
      </c>
      <c r="N402">
        <v>7.2549999999999999</v>
      </c>
    </row>
    <row r="403" spans="1:14" x14ac:dyDescent="0.2">
      <c r="A403" s="1">
        <v>913</v>
      </c>
      <c r="B403" s="7">
        <v>31060</v>
      </c>
      <c r="C403" s="16" t="str">
        <f t="shared" si="8"/>
        <v>S</v>
      </c>
      <c r="D403">
        <v>26</v>
      </c>
      <c r="E403">
        <v>0.28999999999999998</v>
      </c>
      <c r="F403" s="5">
        <v>25.71</v>
      </c>
      <c r="G403">
        <v>7.8369999999999997</v>
      </c>
      <c r="L403">
        <v>423.62200000000001</v>
      </c>
      <c r="N403">
        <v>7.2649999999999997</v>
      </c>
    </row>
    <row r="404" spans="1:14" x14ac:dyDescent="0.2">
      <c r="A404" s="1">
        <v>913</v>
      </c>
      <c r="B404" s="7">
        <v>31076</v>
      </c>
      <c r="C404" s="16" t="str">
        <f t="shared" si="8"/>
        <v>S</v>
      </c>
      <c r="D404">
        <v>26</v>
      </c>
      <c r="E404">
        <v>0.2</v>
      </c>
      <c r="F404" s="5">
        <v>25.8</v>
      </c>
      <c r="G404">
        <v>7.8639999999999999</v>
      </c>
      <c r="L404">
        <v>423.59500000000003</v>
      </c>
      <c r="N404">
        <v>7.2919999999999998</v>
      </c>
    </row>
    <row r="405" spans="1:14" x14ac:dyDescent="0.2">
      <c r="A405" s="1">
        <v>913</v>
      </c>
      <c r="B405" s="7">
        <v>31081</v>
      </c>
      <c r="C405" s="16" t="str">
        <f t="shared" si="8"/>
        <v>S</v>
      </c>
      <c r="D405">
        <v>26</v>
      </c>
      <c r="E405">
        <v>0.18</v>
      </c>
      <c r="F405" s="5">
        <v>25.82</v>
      </c>
      <c r="G405">
        <v>7.87</v>
      </c>
      <c r="L405">
        <v>423.58800000000002</v>
      </c>
      <c r="N405">
        <v>7.298</v>
      </c>
    </row>
    <row r="406" spans="1:14" x14ac:dyDescent="0.2">
      <c r="A406" s="1">
        <v>913</v>
      </c>
      <c r="B406" s="7">
        <v>31088</v>
      </c>
      <c r="C406" s="16" t="str">
        <f t="shared" si="8"/>
        <v>S</v>
      </c>
      <c r="D406">
        <v>26</v>
      </c>
      <c r="E406">
        <v>0.15</v>
      </c>
      <c r="F406" s="5">
        <v>25.85</v>
      </c>
      <c r="G406">
        <v>7.8789999999999996</v>
      </c>
      <c r="L406">
        <v>423.57900000000001</v>
      </c>
      <c r="N406">
        <v>7.3070000000000004</v>
      </c>
    </row>
    <row r="407" spans="1:14" x14ac:dyDescent="0.2">
      <c r="A407" s="1">
        <v>913</v>
      </c>
      <c r="B407" s="7">
        <v>31095</v>
      </c>
      <c r="C407" s="16" t="str">
        <f t="shared" si="8"/>
        <v>S</v>
      </c>
      <c r="D407">
        <v>26</v>
      </c>
      <c r="E407">
        <v>0.11</v>
      </c>
      <c r="F407" s="5">
        <v>25.89</v>
      </c>
      <c r="G407">
        <v>7.891</v>
      </c>
      <c r="L407">
        <v>423.56700000000001</v>
      </c>
      <c r="N407">
        <v>7.319</v>
      </c>
    </row>
    <row r="408" spans="1:14" x14ac:dyDescent="0.2">
      <c r="A408" s="1">
        <v>913</v>
      </c>
      <c r="B408" s="7">
        <v>31102</v>
      </c>
      <c r="C408" s="16" t="str">
        <f t="shared" si="8"/>
        <v>S</v>
      </c>
      <c r="D408">
        <v>26</v>
      </c>
      <c r="E408">
        <v>0.11</v>
      </c>
      <c r="F408" s="5">
        <v>25.89</v>
      </c>
      <c r="G408">
        <v>7.891</v>
      </c>
      <c r="L408">
        <v>423.56700000000001</v>
      </c>
      <c r="N408">
        <v>7.319</v>
      </c>
    </row>
    <row r="409" spans="1:14" x14ac:dyDescent="0.2">
      <c r="A409" s="1">
        <v>913</v>
      </c>
      <c r="B409" s="7">
        <v>31109</v>
      </c>
      <c r="C409" s="16" t="str">
        <f t="shared" si="8"/>
        <v>S</v>
      </c>
      <c r="D409">
        <v>26</v>
      </c>
      <c r="E409">
        <v>0.09</v>
      </c>
      <c r="F409" s="5">
        <v>25.91</v>
      </c>
      <c r="G409">
        <v>7.8970000000000002</v>
      </c>
      <c r="L409">
        <v>423.56099999999998</v>
      </c>
      <c r="N409">
        <v>7.3250000000000002</v>
      </c>
    </row>
    <row r="410" spans="1:14" x14ac:dyDescent="0.2">
      <c r="A410" s="1">
        <v>913</v>
      </c>
      <c r="B410" s="7">
        <v>31116</v>
      </c>
      <c r="C410" s="16" t="str">
        <f t="shared" si="8"/>
        <v>S</v>
      </c>
      <c r="D410">
        <v>26</v>
      </c>
      <c r="E410">
        <v>0.03</v>
      </c>
      <c r="F410" s="5">
        <v>25.97</v>
      </c>
      <c r="G410">
        <v>7.9160000000000004</v>
      </c>
      <c r="L410">
        <v>423.54300000000001</v>
      </c>
      <c r="N410">
        <v>7.3440000000000003</v>
      </c>
    </row>
    <row r="411" spans="1:14" x14ac:dyDescent="0.2">
      <c r="A411" s="1">
        <v>913</v>
      </c>
      <c r="B411" s="7">
        <v>31123</v>
      </c>
      <c r="C411" s="16" t="str">
        <f t="shared" si="8"/>
        <v>S</v>
      </c>
      <c r="D411">
        <v>27</v>
      </c>
      <c r="E411">
        <v>0.97</v>
      </c>
      <c r="F411" s="5">
        <v>26.03</v>
      </c>
      <c r="G411">
        <v>7.9340000000000002</v>
      </c>
      <c r="L411">
        <v>423.524</v>
      </c>
      <c r="N411">
        <v>7.3620000000000001</v>
      </c>
    </row>
    <row r="412" spans="1:14" x14ac:dyDescent="0.2">
      <c r="A412" s="1">
        <v>913</v>
      </c>
      <c r="B412" s="7">
        <v>31130</v>
      </c>
      <c r="C412" s="16" t="str">
        <f t="shared" si="8"/>
        <v>S</v>
      </c>
      <c r="D412">
        <v>27</v>
      </c>
      <c r="E412">
        <v>1.1000000000000001</v>
      </c>
      <c r="F412" s="5">
        <v>25.9</v>
      </c>
      <c r="G412">
        <v>7.8940000000000001</v>
      </c>
      <c r="L412">
        <v>423.56400000000002</v>
      </c>
      <c r="N412">
        <v>7.3220000000000001</v>
      </c>
    </row>
    <row r="413" spans="1:14" x14ac:dyDescent="0.2">
      <c r="A413" s="1">
        <v>913</v>
      </c>
      <c r="B413" s="7">
        <v>31137</v>
      </c>
      <c r="C413" s="16" t="str">
        <f t="shared" si="8"/>
        <v>S</v>
      </c>
      <c r="D413">
        <v>27</v>
      </c>
      <c r="E413">
        <v>1.1100000000000001</v>
      </c>
      <c r="F413" s="5">
        <v>25.89</v>
      </c>
      <c r="G413">
        <v>7.891</v>
      </c>
      <c r="L413">
        <v>423.56700000000001</v>
      </c>
      <c r="N413">
        <v>7.319</v>
      </c>
    </row>
    <row r="414" spans="1:14" x14ac:dyDescent="0.2">
      <c r="A414" s="1">
        <v>913</v>
      </c>
      <c r="B414" s="7">
        <v>31144</v>
      </c>
      <c r="C414" s="16" t="str">
        <f t="shared" si="8"/>
        <v>S</v>
      </c>
      <c r="D414">
        <v>27</v>
      </c>
      <c r="E414">
        <v>1.1499999999999999</v>
      </c>
      <c r="F414" s="5">
        <v>25.85</v>
      </c>
      <c r="G414">
        <v>7.8789999999999996</v>
      </c>
      <c r="L414">
        <v>423.57900000000001</v>
      </c>
      <c r="N414">
        <v>7.3070000000000004</v>
      </c>
    </row>
    <row r="415" spans="1:14" x14ac:dyDescent="0.2">
      <c r="A415" s="1">
        <v>913</v>
      </c>
      <c r="B415" s="7">
        <v>31151</v>
      </c>
      <c r="C415" s="16" t="str">
        <f t="shared" si="8"/>
        <v>S</v>
      </c>
      <c r="D415">
        <v>27</v>
      </c>
      <c r="E415">
        <v>1.1499999999999999</v>
      </c>
      <c r="F415" s="5">
        <v>25.85</v>
      </c>
      <c r="G415">
        <v>7.8789999999999996</v>
      </c>
      <c r="L415">
        <v>423.57900000000001</v>
      </c>
      <c r="N415">
        <v>7.3070000000000004</v>
      </c>
    </row>
    <row r="416" spans="1:14" x14ac:dyDescent="0.2">
      <c r="A416" s="1">
        <v>913</v>
      </c>
      <c r="B416" s="7">
        <v>31158</v>
      </c>
      <c r="C416" s="16" t="str">
        <f t="shared" si="8"/>
        <v>S</v>
      </c>
      <c r="D416">
        <v>27</v>
      </c>
      <c r="E416">
        <v>1.18</v>
      </c>
      <c r="F416" s="5">
        <v>25.82</v>
      </c>
      <c r="G416">
        <v>7.87</v>
      </c>
      <c r="L416">
        <v>423.58800000000002</v>
      </c>
      <c r="N416">
        <v>7.298</v>
      </c>
    </row>
    <row r="417" spans="1:14" x14ac:dyDescent="0.2">
      <c r="A417" s="1">
        <v>913</v>
      </c>
      <c r="B417" s="7">
        <v>31165</v>
      </c>
      <c r="C417" s="16" t="str">
        <f t="shared" si="8"/>
        <v>S</v>
      </c>
      <c r="D417">
        <v>27</v>
      </c>
      <c r="E417">
        <v>1.25</v>
      </c>
      <c r="F417" s="5">
        <v>25.75</v>
      </c>
      <c r="G417">
        <v>7.8490000000000002</v>
      </c>
      <c r="L417">
        <v>423.61</v>
      </c>
      <c r="N417">
        <v>7.2770000000000001</v>
      </c>
    </row>
    <row r="418" spans="1:14" x14ac:dyDescent="0.2">
      <c r="A418" s="1">
        <v>913</v>
      </c>
      <c r="B418" s="7">
        <v>31172</v>
      </c>
      <c r="C418" s="16" t="str">
        <f t="shared" si="8"/>
        <v>S</v>
      </c>
      <c r="D418">
        <v>27</v>
      </c>
      <c r="E418">
        <v>1.45</v>
      </c>
      <c r="F418" s="5">
        <v>25.55</v>
      </c>
      <c r="G418">
        <v>7.7880000000000003</v>
      </c>
      <c r="L418">
        <v>423.67099999999999</v>
      </c>
      <c r="N418">
        <v>7.2160000000000002</v>
      </c>
    </row>
    <row r="419" spans="1:14" x14ac:dyDescent="0.2">
      <c r="A419" s="1">
        <v>913</v>
      </c>
      <c r="B419" s="7">
        <v>31179</v>
      </c>
      <c r="C419" s="16" t="str">
        <f t="shared" si="8"/>
        <v>S</v>
      </c>
      <c r="D419">
        <v>26</v>
      </c>
      <c r="E419">
        <v>0.75</v>
      </c>
      <c r="F419" s="5">
        <v>25.25</v>
      </c>
      <c r="G419">
        <v>7.6959999999999997</v>
      </c>
      <c r="L419">
        <v>423.762</v>
      </c>
      <c r="N419">
        <v>7.1239999999999997</v>
      </c>
    </row>
    <row r="420" spans="1:14" x14ac:dyDescent="0.2">
      <c r="A420" s="1">
        <v>913</v>
      </c>
      <c r="B420" s="7">
        <v>31186</v>
      </c>
      <c r="C420" s="16" t="str">
        <f t="shared" si="8"/>
        <v>S</v>
      </c>
      <c r="D420">
        <v>26</v>
      </c>
      <c r="E420">
        <v>1.01</v>
      </c>
      <c r="F420" s="5">
        <v>24.99</v>
      </c>
      <c r="G420">
        <v>7.617</v>
      </c>
      <c r="L420">
        <v>423.84100000000001</v>
      </c>
      <c r="N420">
        <v>7.0449999999999999</v>
      </c>
    </row>
    <row r="421" spans="1:14" x14ac:dyDescent="0.2">
      <c r="A421" s="1">
        <v>913</v>
      </c>
      <c r="B421" s="7">
        <v>31193</v>
      </c>
      <c r="C421" s="16" t="str">
        <f t="shared" si="8"/>
        <v>S</v>
      </c>
      <c r="D421">
        <v>26</v>
      </c>
      <c r="E421">
        <v>0.45</v>
      </c>
      <c r="F421" s="5">
        <v>25.55</v>
      </c>
      <c r="G421">
        <v>7.7880000000000003</v>
      </c>
      <c r="L421">
        <v>423.67099999999999</v>
      </c>
      <c r="N421">
        <v>7.2160000000000002</v>
      </c>
    </row>
    <row r="422" spans="1:14" x14ac:dyDescent="0.2">
      <c r="A422" s="1">
        <v>913</v>
      </c>
      <c r="B422" s="7">
        <v>31200</v>
      </c>
      <c r="C422" s="16" t="str">
        <f t="shared" si="8"/>
        <v>S</v>
      </c>
      <c r="D422">
        <v>26</v>
      </c>
      <c r="E422">
        <v>0.95</v>
      </c>
      <c r="F422" s="5">
        <v>25.05</v>
      </c>
      <c r="G422">
        <v>7.6349999999999998</v>
      </c>
      <c r="L422">
        <v>423.82299999999998</v>
      </c>
      <c r="N422">
        <v>7.0629999999999997</v>
      </c>
    </row>
    <row r="423" spans="1:14" x14ac:dyDescent="0.2">
      <c r="A423" s="1">
        <v>913</v>
      </c>
      <c r="B423" s="7">
        <v>31207</v>
      </c>
      <c r="C423" s="16" t="str">
        <f t="shared" si="8"/>
        <v>S</v>
      </c>
      <c r="D423">
        <v>26</v>
      </c>
      <c r="E423">
        <v>0.98</v>
      </c>
      <c r="F423" s="5">
        <v>25.02</v>
      </c>
      <c r="G423">
        <v>7.6260000000000003</v>
      </c>
      <c r="L423">
        <v>423.83199999999999</v>
      </c>
      <c r="N423">
        <v>7.0540000000000003</v>
      </c>
    </row>
    <row r="424" spans="1:14" x14ac:dyDescent="0.2">
      <c r="A424" s="1">
        <v>913</v>
      </c>
      <c r="B424" s="7">
        <v>31214</v>
      </c>
      <c r="C424" s="16" t="str">
        <f t="shared" si="8"/>
        <v>S</v>
      </c>
      <c r="D424">
        <v>26</v>
      </c>
      <c r="E424">
        <v>0.97</v>
      </c>
      <c r="F424" s="5">
        <v>25.03</v>
      </c>
      <c r="G424">
        <v>7.6289999999999996</v>
      </c>
      <c r="L424">
        <v>423.82900000000001</v>
      </c>
      <c r="N424">
        <v>7.0570000000000004</v>
      </c>
    </row>
    <row r="425" spans="1:14" x14ac:dyDescent="0.2">
      <c r="A425" s="1">
        <v>913</v>
      </c>
      <c r="B425" s="7">
        <v>31228</v>
      </c>
      <c r="C425" s="16" t="str">
        <f t="shared" si="8"/>
        <v>S</v>
      </c>
      <c r="D425">
        <v>26</v>
      </c>
      <c r="E425">
        <v>1</v>
      </c>
      <c r="F425" s="5">
        <v>25</v>
      </c>
      <c r="G425">
        <v>7.62</v>
      </c>
      <c r="L425">
        <v>423.83800000000002</v>
      </c>
      <c r="N425">
        <v>7.048</v>
      </c>
    </row>
    <row r="426" spans="1:14" x14ac:dyDescent="0.2">
      <c r="A426" s="1">
        <v>913</v>
      </c>
      <c r="B426" s="7">
        <v>31235</v>
      </c>
      <c r="C426" s="16" t="str">
        <f t="shared" si="8"/>
        <v>S</v>
      </c>
      <c r="D426">
        <v>26</v>
      </c>
      <c r="E426">
        <v>1.01</v>
      </c>
      <c r="F426" s="5">
        <v>24.99</v>
      </c>
      <c r="G426">
        <v>7.617</v>
      </c>
      <c r="L426">
        <v>423.84100000000001</v>
      </c>
      <c r="N426">
        <v>7.0449999999999999</v>
      </c>
    </row>
    <row r="427" spans="1:14" x14ac:dyDescent="0.2">
      <c r="A427" s="1">
        <v>913</v>
      </c>
      <c r="B427" s="7">
        <v>31242</v>
      </c>
      <c r="C427" s="16" t="str">
        <f t="shared" si="8"/>
        <v>S</v>
      </c>
      <c r="D427">
        <v>26</v>
      </c>
      <c r="E427">
        <v>0.98</v>
      </c>
      <c r="F427" s="5">
        <v>25.02</v>
      </c>
      <c r="G427">
        <v>7.6260000000000003</v>
      </c>
      <c r="L427">
        <v>423.83199999999999</v>
      </c>
      <c r="N427">
        <v>7.0540000000000003</v>
      </c>
    </row>
    <row r="428" spans="1:14" x14ac:dyDescent="0.2">
      <c r="A428" s="1">
        <v>913</v>
      </c>
      <c r="B428" s="7">
        <v>31249</v>
      </c>
      <c r="C428" s="16" t="str">
        <f t="shared" si="8"/>
        <v>S</v>
      </c>
      <c r="D428">
        <v>26</v>
      </c>
      <c r="E428">
        <v>0.98</v>
      </c>
      <c r="F428" s="5">
        <v>25.02</v>
      </c>
      <c r="G428">
        <v>7.6260000000000003</v>
      </c>
      <c r="L428">
        <v>423.83199999999999</v>
      </c>
      <c r="N428">
        <v>7.0540000000000003</v>
      </c>
    </row>
    <row r="429" spans="1:14" x14ac:dyDescent="0.2">
      <c r="A429" s="1">
        <v>913</v>
      </c>
      <c r="B429" s="7">
        <v>31256</v>
      </c>
      <c r="C429" s="16" t="str">
        <f t="shared" si="8"/>
        <v>S</v>
      </c>
      <c r="D429">
        <v>26</v>
      </c>
      <c r="E429">
        <v>1</v>
      </c>
      <c r="F429" s="5">
        <v>25</v>
      </c>
      <c r="G429">
        <v>7.62</v>
      </c>
      <c r="L429">
        <v>423.83800000000002</v>
      </c>
      <c r="N429">
        <v>7.048</v>
      </c>
    </row>
    <row r="430" spans="1:14" x14ac:dyDescent="0.2">
      <c r="A430" s="1">
        <v>913</v>
      </c>
      <c r="B430" s="7">
        <v>31263</v>
      </c>
      <c r="C430" s="16" t="str">
        <f t="shared" si="8"/>
        <v>S</v>
      </c>
      <c r="D430">
        <v>26</v>
      </c>
      <c r="E430">
        <v>1</v>
      </c>
      <c r="F430" s="5">
        <v>25</v>
      </c>
      <c r="G430">
        <v>7.62</v>
      </c>
      <c r="L430">
        <v>423.83800000000002</v>
      </c>
      <c r="N430">
        <v>7.048</v>
      </c>
    </row>
    <row r="431" spans="1:14" x14ac:dyDescent="0.2">
      <c r="A431" s="1">
        <v>913</v>
      </c>
      <c r="B431" s="7">
        <v>31270</v>
      </c>
      <c r="C431" s="16" t="str">
        <f t="shared" si="8"/>
        <v>S</v>
      </c>
      <c r="D431">
        <v>26</v>
      </c>
      <c r="E431">
        <v>0.94</v>
      </c>
      <c r="F431" s="5">
        <v>25.06</v>
      </c>
      <c r="G431">
        <v>7.6379999999999999</v>
      </c>
      <c r="L431">
        <v>423.82</v>
      </c>
      <c r="N431">
        <v>7.0659999999999998</v>
      </c>
    </row>
    <row r="432" spans="1:14" x14ac:dyDescent="0.2">
      <c r="A432" s="1">
        <v>913</v>
      </c>
      <c r="B432" s="7">
        <v>31272</v>
      </c>
      <c r="C432" s="16" t="str">
        <f t="shared" si="8"/>
        <v>S</v>
      </c>
      <c r="D432">
        <v>27</v>
      </c>
      <c r="E432">
        <v>2</v>
      </c>
      <c r="F432" s="5">
        <v>25</v>
      </c>
      <c r="G432">
        <v>7.62</v>
      </c>
      <c r="L432">
        <v>423.83800000000002</v>
      </c>
      <c r="N432">
        <v>7.048</v>
      </c>
    </row>
    <row r="433" spans="1:14" x14ac:dyDescent="0.2">
      <c r="A433" s="1">
        <v>913</v>
      </c>
      <c r="B433" s="7">
        <v>31277</v>
      </c>
      <c r="C433" s="16" t="str">
        <f t="shared" si="8"/>
        <v>S</v>
      </c>
      <c r="D433">
        <v>26</v>
      </c>
      <c r="E433">
        <v>0.88</v>
      </c>
      <c r="F433" s="5">
        <v>25.12</v>
      </c>
      <c r="G433">
        <v>7.657</v>
      </c>
      <c r="L433">
        <v>423.80200000000002</v>
      </c>
      <c r="N433">
        <v>7.085</v>
      </c>
    </row>
    <row r="434" spans="1:14" x14ac:dyDescent="0.2">
      <c r="A434" s="1">
        <v>913</v>
      </c>
      <c r="B434" s="7">
        <v>31284</v>
      </c>
      <c r="C434" s="16" t="str">
        <f t="shared" si="8"/>
        <v>S</v>
      </c>
      <c r="D434">
        <v>26</v>
      </c>
      <c r="E434">
        <v>0.81</v>
      </c>
      <c r="F434" s="5">
        <v>25.19</v>
      </c>
      <c r="G434">
        <v>7.6779999999999999</v>
      </c>
      <c r="L434">
        <v>423.78</v>
      </c>
      <c r="N434">
        <v>7.1059999999999999</v>
      </c>
    </row>
    <row r="435" spans="1:14" x14ac:dyDescent="0.2">
      <c r="A435" s="1">
        <v>913</v>
      </c>
      <c r="B435" s="7">
        <v>31291</v>
      </c>
      <c r="C435" s="16" t="str">
        <f t="shared" si="8"/>
        <v>S</v>
      </c>
      <c r="D435">
        <v>26</v>
      </c>
      <c r="E435">
        <v>0.81</v>
      </c>
      <c r="F435" s="5">
        <v>25.19</v>
      </c>
      <c r="G435">
        <v>7.6779999999999999</v>
      </c>
      <c r="L435">
        <v>423.78</v>
      </c>
      <c r="N435">
        <v>7.1059999999999999</v>
      </c>
    </row>
    <row r="436" spans="1:14" x14ac:dyDescent="0.2">
      <c r="A436" s="1">
        <v>913</v>
      </c>
      <c r="B436" s="7">
        <v>31298</v>
      </c>
      <c r="C436" s="16" t="str">
        <f t="shared" si="8"/>
        <v>S</v>
      </c>
      <c r="D436">
        <v>26</v>
      </c>
      <c r="E436">
        <v>0.8</v>
      </c>
      <c r="F436" s="5">
        <v>25.2</v>
      </c>
      <c r="G436">
        <v>7.681</v>
      </c>
      <c r="L436">
        <v>423.77699999999999</v>
      </c>
      <c r="N436">
        <v>7.109</v>
      </c>
    </row>
    <row r="437" spans="1:14" x14ac:dyDescent="0.2">
      <c r="A437" s="1">
        <v>913</v>
      </c>
      <c r="B437" s="7">
        <v>31305</v>
      </c>
      <c r="C437" s="16" t="str">
        <f t="shared" si="8"/>
        <v>S</v>
      </c>
      <c r="D437">
        <v>26</v>
      </c>
      <c r="E437">
        <v>0.78</v>
      </c>
      <c r="F437" s="5">
        <v>25.22</v>
      </c>
      <c r="G437">
        <v>7.6870000000000003</v>
      </c>
      <c r="L437">
        <v>423.77100000000002</v>
      </c>
      <c r="N437">
        <v>7.1150000000000002</v>
      </c>
    </row>
    <row r="438" spans="1:14" x14ac:dyDescent="0.2">
      <c r="A438" s="1">
        <v>913</v>
      </c>
      <c r="B438" s="7">
        <v>31312</v>
      </c>
      <c r="C438" s="16" t="str">
        <f t="shared" si="8"/>
        <v>S</v>
      </c>
      <c r="D438">
        <v>26</v>
      </c>
      <c r="E438">
        <v>0.76</v>
      </c>
      <c r="F438" s="5">
        <v>25.24</v>
      </c>
      <c r="G438">
        <v>7.6929999999999996</v>
      </c>
      <c r="L438">
        <v>423.76499999999999</v>
      </c>
      <c r="N438">
        <v>7.1210000000000004</v>
      </c>
    </row>
    <row r="439" spans="1:14" x14ac:dyDescent="0.2">
      <c r="A439" s="1">
        <v>913</v>
      </c>
      <c r="B439" s="7">
        <v>31317</v>
      </c>
      <c r="C439" s="16" t="str">
        <f t="shared" si="8"/>
        <v>S</v>
      </c>
      <c r="D439">
        <v>26</v>
      </c>
      <c r="E439">
        <v>0.72</v>
      </c>
      <c r="F439" s="5">
        <v>25.28</v>
      </c>
      <c r="G439">
        <v>7.7050000000000001</v>
      </c>
      <c r="L439">
        <v>423.75299999999999</v>
      </c>
      <c r="N439">
        <v>7.133</v>
      </c>
    </row>
    <row r="440" spans="1:14" x14ac:dyDescent="0.2">
      <c r="A440" s="1">
        <v>913</v>
      </c>
      <c r="B440" s="7">
        <v>31326</v>
      </c>
      <c r="C440" s="16" t="str">
        <f t="shared" si="8"/>
        <v>S</v>
      </c>
      <c r="D440">
        <v>26</v>
      </c>
      <c r="E440">
        <v>0.7</v>
      </c>
      <c r="F440" s="5">
        <v>25.3</v>
      </c>
      <c r="G440">
        <v>7.7119999999999997</v>
      </c>
      <c r="L440">
        <v>423.74700000000001</v>
      </c>
      <c r="N440">
        <v>7.14</v>
      </c>
    </row>
    <row r="441" spans="1:14" x14ac:dyDescent="0.2">
      <c r="A441" s="1">
        <v>913</v>
      </c>
      <c r="B441" s="7">
        <v>31333</v>
      </c>
      <c r="C441" s="16" t="str">
        <f t="shared" si="8"/>
        <v>S</v>
      </c>
      <c r="D441">
        <v>26</v>
      </c>
      <c r="E441">
        <v>0.7</v>
      </c>
      <c r="F441" s="5">
        <v>25.3</v>
      </c>
      <c r="G441">
        <v>7.7119999999999997</v>
      </c>
      <c r="L441">
        <v>423.74700000000001</v>
      </c>
      <c r="N441">
        <v>7.14</v>
      </c>
    </row>
    <row r="442" spans="1:14" x14ac:dyDescent="0.2">
      <c r="A442" s="1">
        <v>913</v>
      </c>
      <c r="B442" s="7">
        <v>31340</v>
      </c>
      <c r="C442" s="16" t="str">
        <f t="shared" si="8"/>
        <v>S</v>
      </c>
      <c r="D442">
        <v>26</v>
      </c>
      <c r="E442">
        <v>0.68</v>
      </c>
      <c r="F442" s="5">
        <v>25.32</v>
      </c>
      <c r="G442">
        <v>7.718</v>
      </c>
      <c r="L442">
        <v>423.74099999999999</v>
      </c>
      <c r="N442">
        <v>7.1459999999999999</v>
      </c>
    </row>
    <row r="443" spans="1:14" x14ac:dyDescent="0.2">
      <c r="A443" s="1">
        <v>913</v>
      </c>
      <c r="B443" s="7">
        <v>31347</v>
      </c>
      <c r="C443" s="16" t="str">
        <f t="shared" si="8"/>
        <v>S</v>
      </c>
      <c r="D443">
        <v>26</v>
      </c>
      <c r="E443">
        <v>0.63</v>
      </c>
      <c r="F443" s="5">
        <v>25.37</v>
      </c>
      <c r="G443">
        <v>7.7329999999999997</v>
      </c>
      <c r="L443">
        <v>423.726</v>
      </c>
      <c r="N443">
        <v>7.1609999999999996</v>
      </c>
    </row>
    <row r="444" spans="1:14" x14ac:dyDescent="0.2">
      <c r="A444" s="1">
        <v>913</v>
      </c>
      <c r="B444" s="7">
        <v>31437</v>
      </c>
      <c r="C444" s="16" t="str">
        <f t="shared" si="8"/>
        <v>S</v>
      </c>
      <c r="D444">
        <v>27</v>
      </c>
      <c r="E444">
        <v>1.4</v>
      </c>
      <c r="F444" s="5">
        <v>25.6</v>
      </c>
      <c r="G444">
        <v>7.8029999999999999</v>
      </c>
      <c r="L444">
        <v>423.65600000000001</v>
      </c>
      <c r="N444">
        <v>7.2309999999999999</v>
      </c>
    </row>
    <row r="445" spans="1:14" x14ac:dyDescent="0.2">
      <c r="A445" s="1">
        <v>913</v>
      </c>
      <c r="B445" s="7">
        <v>31445</v>
      </c>
      <c r="C445" s="16" t="str">
        <f t="shared" si="8"/>
        <v>S</v>
      </c>
      <c r="D445">
        <v>27</v>
      </c>
      <c r="E445">
        <v>1.53</v>
      </c>
      <c r="F445" s="5">
        <v>25.47</v>
      </c>
      <c r="G445">
        <v>7.7629999999999999</v>
      </c>
      <c r="L445">
        <v>423.69499999999999</v>
      </c>
      <c r="N445">
        <v>7.1909999999999998</v>
      </c>
    </row>
    <row r="446" spans="1:14" x14ac:dyDescent="0.2">
      <c r="A446" s="1">
        <v>913</v>
      </c>
      <c r="B446" s="7">
        <v>31451</v>
      </c>
      <c r="C446" s="16" t="str">
        <f t="shared" si="8"/>
        <v>S</v>
      </c>
      <c r="D446">
        <v>27</v>
      </c>
      <c r="E446">
        <v>1.51</v>
      </c>
      <c r="F446" s="5">
        <v>25.49</v>
      </c>
      <c r="G446">
        <v>7.7690000000000001</v>
      </c>
      <c r="L446">
        <v>423.68900000000002</v>
      </c>
      <c r="N446">
        <v>7.1970000000000001</v>
      </c>
    </row>
    <row r="447" spans="1:14" x14ac:dyDescent="0.2">
      <c r="A447" s="1">
        <v>913</v>
      </c>
      <c r="B447" s="7">
        <v>31458</v>
      </c>
      <c r="C447" s="16" t="str">
        <f t="shared" si="8"/>
        <v>S</v>
      </c>
      <c r="D447">
        <v>27</v>
      </c>
      <c r="E447">
        <v>1.48</v>
      </c>
      <c r="F447" s="5">
        <v>25.52</v>
      </c>
      <c r="G447">
        <v>7.7789999999999999</v>
      </c>
      <c r="L447">
        <v>423.68</v>
      </c>
      <c r="N447">
        <v>7.2069999999999999</v>
      </c>
    </row>
    <row r="448" spans="1:14" x14ac:dyDescent="0.2">
      <c r="A448" s="1">
        <v>913</v>
      </c>
      <c r="B448" s="7">
        <v>31465</v>
      </c>
      <c r="C448" s="16" t="str">
        <f t="shared" si="8"/>
        <v>S</v>
      </c>
      <c r="D448">
        <v>27</v>
      </c>
      <c r="E448">
        <v>1.44</v>
      </c>
      <c r="F448" s="5">
        <v>25.56</v>
      </c>
      <c r="G448">
        <v>7.7910000000000004</v>
      </c>
      <c r="L448">
        <v>423.66800000000001</v>
      </c>
      <c r="N448">
        <v>7.2190000000000003</v>
      </c>
    </row>
    <row r="449" spans="1:14" x14ac:dyDescent="0.2">
      <c r="A449" s="1">
        <v>913</v>
      </c>
      <c r="B449" s="7">
        <v>31473</v>
      </c>
      <c r="C449" s="16" t="str">
        <f t="shared" si="8"/>
        <v>S</v>
      </c>
      <c r="D449">
        <v>27</v>
      </c>
      <c r="E449">
        <v>1.42</v>
      </c>
      <c r="F449" s="5">
        <v>25.58</v>
      </c>
      <c r="G449">
        <v>7.7969999999999997</v>
      </c>
      <c r="L449">
        <v>423.66199999999998</v>
      </c>
      <c r="N449">
        <v>7.2249999999999996</v>
      </c>
    </row>
    <row r="450" spans="1:14" x14ac:dyDescent="0.2">
      <c r="A450" s="1">
        <v>913</v>
      </c>
      <c r="B450" s="7">
        <v>31480</v>
      </c>
      <c r="C450" s="16" t="str">
        <f t="shared" si="8"/>
        <v>S</v>
      </c>
      <c r="D450">
        <v>27</v>
      </c>
      <c r="E450">
        <v>1.42</v>
      </c>
      <c r="F450" s="5">
        <v>25.58</v>
      </c>
      <c r="G450">
        <v>7.7969999999999997</v>
      </c>
      <c r="L450">
        <v>423.66199999999998</v>
      </c>
      <c r="N450">
        <v>7.2249999999999996</v>
      </c>
    </row>
    <row r="451" spans="1:14" x14ac:dyDescent="0.2">
      <c r="A451" s="1">
        <v>913</v>
      </c>
      <c r="B451" s="7">
        <v>31487</v>
      </c>
      <c r="C451" s="16" t="str">
        <f t="shared" si="8"/>
        <v>S</v>
      </c>
      <c r="D451">
        <v>27</v>
      </c>
      <c r="E451">
        <v>1.37</v>
      </c>
      <c r="F451" s="5">
        <v>25.63</v>
      </c>
      <c r="G451">
        <v>7.8120000000000003</v>
      </c>
      <c r="L451">
        <v>423.64600000000002</v>
      </c>
      <c r="N451">
        <v>7.24</v>
      </c>
    </row>
    <row r="452" spans="1:14" x14ac:dyDescent="0.2">
      <c r="A452" s="1">
        <v>913</v>
      </c>
      <c r="B452" s="7">
        <v>31493</v>
      </c>
      <c r="C452" s="16" t="str">
        <f t="shared" si="8"/>
        <v>S</v>
      </c>
      <c r="D452">
        <v>27</v>
      </c>
      <c r="E452">
        <v>1.35</v>
      </c>
      <c r="F452" s="5">
        <v>25.65</v>
      </c>
      <c r="G452">
        <v>7.8179999999999996</v>
      </c>
      <c r="L452">
        <v>423.64</v>
      </c>
      <c r="N452">
        <v>7.2460000000000004</v>
      </c>
    </row>
    <row r="453" spans="1:14" x14ac:dyDescent="0.2">
      <c r="A453" s="1">
        <v>913</v>
      </c>
      <c r="B453" s="7">
        <v>31500</v>
      </c>
      <c r="C453" s="16" t="str">
        <f t="shared" si="8"/>
        <v>S</v>
      </c>
      <c r="D453">
        <v>27</v>
      </c>
      <c r="E453">
        <v>1.26</v>
      </c>
      <c r="F453" s="5">
        <v>25.74</v>
      </c>
      <c r="G453">
        <v>7.8460000000000001</v>
      </c>
      <c r="L453">
        <v>423.613</v>
      </c>
      <c r="N453">
        <v>7.274</v>
      </c>
    </row>
    <row r="454" spans="1:14" x14ac:dyDescent="0.2">
      <c r="A454" s="1">
        <v>913</v>
      </c>
      <c r="B454" s="7">
        <v>31507</v>
      </c>
      <c r="C454" s="16" t="str">
        <f t="shared" si="8"/>
        <v>S</v>
      </c>
      <c r="D454">
        <v>27</v>
      </c>
      <c r="E454">
        <v>1.57</v>
      </c>
      <c r="F454" s="5">
        <v>25.43</v>
      </c>
      <c r="G454">
        <v>7.7510000000000003</v>
      </c>
      <c r="L454">
        <v>423.70699999999999</v>
      </c>
      <c r="N454">
        <v>7.1790000000000003</v>
      </c>
    </row>
    <row r="455" spans="1:14" x14ac:dyDescent="0.2">
      <c r="A455" s="1">
        <v>913</v>
      </c>
      <c r="B455" s="7">
        <v>31515</v>
      </c>
      <c r="C455" s="16" t="str">
        <f t="shared" ref="C455:C518" si="9">IF(ISBLANK(D455),"V","S")</f>
        <v>S</v>
      </c>
      <c r="D455">
        <v>27</v>
      </c>
      <c r="E455">
        <v>1.64</v>
      </c>
      <c r="F455" s="5">
        <v>25.36</v>
      </c>
      <c r="G455">
        <v>7.73</v>
      </c>
      <c r="L455">
        <v>423.72899999999998</v>
      </c>
      <c r="N455">
        <v>7.1580000000000004</v>
      </c>
    </row>
    <row r="456" spans="1:14" x14ac:dyDescent="0.2">
      <c r="A456" s="1">
        <v>913</v>
      </c>
      <c r="B456" s="7">
        <v>31522</v>
      </c>
      <c r="C456" s="16" t="str">
        <f t="shared" si="9"/>
        <v>S</v>
      </c>
      <c r="D456">
        <v>27</v>
      </c>
      <c r="E456">
        <v>1.7</v>
      </c>
      <c r="F456" s="5">
        <v>25.3</v>
      </c>
      <c r="G456">
        <v>7.7119999999999997</v>
      </c>
      <c r="L456">
        <v>423.74700000000001</v>
      </c>
      <c r="N456">
        <v>7.14</v>
      </c>
    </row>
    <row r="457" spans="1:14" x14ac:dyDescent="0.2">
      <c r="A457" s="1">
        <v>913</v>
      </c>
      <c r="B457" s="7">
        <v>31529</v>
      </c>
      <c r="C457" s="16" t="str">
        <f t="shared" si="9"/>
        <v>S</v>
      </c>
      <c r="D457">
        <v>27</v>
      </c>
      <c r="E457">
        <v>1.75</v>
      </c>
      <c r="F457" s="5">
        <v>25.25</v>
      </c>
      <c r="G457">
        <v>7.6959999999999997</v>
      </c>
      <c r="L457">
        <v>423.762</v>
      </c>
      <c r="N457">
        <v>7.1239999999999997</v>
      </c>
    </row>
    <row r="458" spans="1:14" x14ac:dyDescent="0.2">
      <c r="A458" s="1">
        <v>913</v>
      </c>
      <c r="B458" s="7">
        <v>31537</v>
      </c>
      <c r="C458" s="16" t="str">
        <f t="shared" si="9"/>
        <v>S</v>
      </c>
      <c r="D458">
        <v>27</v>
      </c>
      <c r="E458">
        <v>1.84</v>
      </c>
      <c r="F458" s="5">
        <v>25.16</v>
      </c>
      <c r="G458">
        <v>7.6689999999999996</v>
      </c>
      <c r="L458">
        <v>423.79</v>
      </c>
      <c r="N458">
        <v>7.0970000000000004</v>
      </c>
    </row>
    <row r="459" spans="1:14" x14ac:dyDescent="0.2">
      <c r="A459" s="1">
        <v>913</v>
      </c>
      <c r="B459" s="7">
        <v>31543</v>
      </c>
      <c r="C459" s="16" t="str">
        <f t="shared" si="9"/>
        <v>S</v>
      </c>
      <c r="D459">
        <v>27</v>
      </c>
      <c r="E459">
        <v>1.92</v>
      </c>
      <c r="F459" s="5">
        <v>25.08</v>
      </c>
      <c r="G459">
        <v>7.6440000000000001</v>
      </c>
      <c r="L459">
        <v>423.81400000000002</v>
      </c>
      <c r="N459">
        <v>7.0720000000000001</v>
      </c>
    </row>
    <row r="460" spans="1:14" x14ac:dyDescent="0.2">
      <c r="A460" s="1">
        <v>913</v>
      </c>
      <c r="B460" s="7">
        <v>31551</v>
      </c>
      <c r="C460" s="16" t="str">
        <f t="shared" si="9"/>
        <v>S</v>
      </c>
      <c r="D460">
        <v>27</v>
      </c>
      <c r="E460">
        <v>1.99</v>
      </c>
      <c r="F460" s="5">
        <v>25.01</v>
      </c>
      <c r="G460">
        <v>7.6230000000000002</v>
      </c>
      <c r="L460">
        <v>423.83499999999998</v>
      </c>
      <c r="N460">
        <v>7.0510000000000002</v>
      </c>
    </row>
    <row r="461" spans="1:14" x14ac:dyDescent="0.2">
      <c r="A461" s="1">
        <v>913</v>
      </c>
      <c r="B461" s="7">
        <v>31578</v>
      </c>
      <c r="C461" s="16" t="str">
        <f t="shared" si="9"/>
        <v>S</v>
      </c>
      <c r="D461">
        <v>27</v>
      </c>
      <c r="E461">
        <v>1.85</v>
      </c>
      <c r="F461" s="5">
        <v>25.15</v>
      </c>
      <c r="G461">
        <v>7.6660000000000004</v>
      </c>
      <c r="J461" t="s">
        <v>24</v>
      </c>
      <c r="L461">
        <v>423.79300000000001</v>
      </c>
      <c r="N461">
        <v>7.0940000000000003</v>
      </c>
    </row>
    <row r="462" spans="1:14" x14ac:dyDescent="0.2">
      <c r="A462" s="1">
        <v>913</v>
      </c>
      <c r="B462" s="7">
        <v>31592</v>
      </c>
      <c r="C462" s="16" t="str">
        <f t="shared" si="9"/>
        <v>S</v>
      </c>
      <c r="D462">
        <v>27</v>
      </c>
      <c r="E462">
        <v>1.86</v>
      </c>
      <c r="F462" s="5">
        <v>25.14</v>
      </c>
      <c r="G462">
        <v>7.6630000000000003</v>
      </c>
      <c r="L462">
        <v>423.79599999999999</v>
      </c>
      <c r="N462">
        <v>7.0910000000000002</v>
      </c>
    </row>
    <row r="463" spans="1:14" x14ac:dyDescent="0.2">
      <c r="A463" s="1">
        <v>913</v>
      </c>
      <c r="B463" s="7">
        <v>31602</v>
      </c>
      <c r="C463" s="16" t="str">
        <f t="shared" si="9"/>
        <v>S</v>
      </c>
      <c r="D463">
        <v>27</v>
      </c>
      <c r="E463">
        <v>1.81</v>
      </c>
      <c r="F463" s="5">
        <v>25.19</v>
      </c>
      <c r="G463">
        <v>7.6779999999999999</v>
      </c>
      <c r="L463">
        <v>423.78</v>
      </c>
      <c r="N463">
        <v>7.1059999999999999</v>
      </c>
    </row>
    <row r="464" spans="1:14" x14ac:dyDescent="0.2">
      <c r="A464" s="1">
        <v>913</v>
      </c>
      <c r="B464" s="7">
        <v>31606</v>
      </c>
      <c r="C464" s="16" t="str">
        <f t="shared" si="9"/>
        <v>S</v>
      </c>
      <c r="D464">
        <v>27</v>
      </c>
      <c r="E464">
        <v>1.82</v>
      </c>
      <c r="F464" s="5">
        <v>25.18</v>
      </c>
      <c r="G464">
        <v>7.6749999999999998</v>
      </c>
      <c r="L464">
        <v>423.78399999999999</v>
      </c>
      <c r="N464">
        <v>7.1029999999999998</v>
      </c>
    </row>
    <row r="465" spans="1:14" x14ac:dyDescent="0.2">
      <c r="A465" s="1">
        <v>913</v>
      </c>
      <c r="B465" s="7">
        <v>31614</v>
      </c>
      <c r="C465" s="16" t="str">
        <f t="shared" si="9"/>
        <v>S</v>
      </c>
      <c r="D465">
        <v>27</v>
      </c>
      <c r="E465">
        <v>1.79</v>
      </c>
      <c r="F465" s="5">
        <v>25.21</v>
      </c>
      <c r="G465">
        <v>7.6840000000000002</v>
      </c>
      <c r="L465">
        <v>423.774</v>
      </c>
      <c r="N465">
        <v>7.1120000000000001</v>
      </c>
    </row>
    <row r="466" spans="1:14" x14ac:dyDescent="0.2">
      <c r="A466" s="1">
        <v>913</v>
      </c>
      <c r="B466" s="7">
        <v>31719</v>
      </c>
      <c r="C466" s="16" t="str">
        <f t="shared" si="9"/>
        <v>S</v>
      </c>
      <c r="D466">
        <v>27</v>
      </c>
      <c r="E466">
        <v>1.31</v>
      </c>
      <c r="F466" s="5">
        <v>25.69</v>
      </c>
      <c r="G466">
        <v>7.83</v>
      </c>
      <c r="L466">
        <v>423.62799999999999</v>
      </c>
      <c r="N466">
        <v>7.258</v>
      </c>
    </row>
    <row r="467" spans="1:14" x14ac:dyDescent="0.2">
      <c r="A467" s="1">
        <v>913</v>
      </c>
      <c r="B467" s="7">
        <v>31760</v>
      </c>
      <c r="C467" s="16" t="str">
        <f t="shared" si="9"/>
        <v>S</v>
      </c>
      <c r="D467">
        <v>27</v>
      </c>
      <c r="E467">
        <v>1.3</v>
      </c>
      <c r="F467" s="5">
        <v>25.7</v>
      </c>
      <c r="G467">
        <v>7.8330000000000002</v>
      </c>
      <c r="L467">
        <v>423.625</v>
      </c>
      <c r="N467">
        <v>7.2610000000000001</v>
      </c>
    </row>
    <row r="468" spans="1:14" x14ac:dyDescent="0.2">
      <c r="A468" s="1">
        <v>913</v>
      </c>
      <c r="B468" s="7">
        <v>31774</v>
      </c>
      <c r="C468" s="16" t="str">
        <f t="shared" si="9"/>
        <v>S</v>
      </c>
      <c r="D468">
        <v>27</v>
      </c>
      <c r="E468">
        <v>1.33</v>
      </c>
      <c r="F468" s="5">
        <v>25.67</v>
      </c>
      <c r="G468">
        <v>7.8239999999999998</v>
      </c>
      <c r="L468">
        <v>423.63400000000001</v>
      </c>
      <c r="N468">
        <v>7.2519999999999998</v>
      </c>
    </row>
    <row r="469" spans="1:14" x14ac:dyDescent="0.2">
      <c r="A469" s="1">
        <v>913</v>
      </c>
      <c r="B469" s="7">
        <v>31780</v>
      </c>
      <c r="C469" s="16" t="str">
        <f t="shared" si="9"/>
        <v>S</v>
      </c>
      <c r="D469">
        <v>27</v>
      </c>
      <c r="E469">
        <v>1.32</v>
      </c>
      <c r="F469" s="5">
        <v>25.68</v>
      </c>
      <c r="G469">
        <v>7.827</v>
      </c>
      <c r="L469">
        <v>423.63099999999997</v>
      </c>
      <c r="N469">
        <v>7.2549999999999999</v>
      </c>
    </row>
    <row r="470" spans="1:14" x14ac:dyDescent="0.2">
      <c r="A470" s="1">
        <v>913</v>
      </c>
      <c r="B470" s="7">
        <v>31788</v>
      </c>
      <c r="C470" s="16" t="str">
        <f t="shared" si="9"/>
        <v>S</v>
      </c>
      <c r="D470">
        <v>27</v>
      </c>
      <c r="E470">
        <v>1.28</v>
      </c>
      <c r="F470" s="5">
        <v>25.72</v>
      </c>
      <c r="G470">
        <v>7.84</v>
      </c>
      <c r="L470">
        <v>423.61900000000003</v>
      </c>
      <c r="N470">
        <v>7.2679999999999998</v>
      </c>
    </row>
    <row r="471" spans="1:14" x14ac:dyDescent="0.2">
      <c r="A471" s="1">
        <v>913</v>
      </c>
      <c r="B471" s="7">
        <v>32800</v>
      </c>
      <c r="C471" s="16" t="str">
        <f t="shared" si="9"/>
        <v>V</v>
      </c>
      <c r="F471" s="5">
        <f t="shared" ref="F471:F478" si="10">G471*3.281</f>
        <v>25.903494999999999</v>
      </c>
      <c r="G471">
        <v>7.8949999999999996</v>
      </c>
      <c r="L471">
        <v>423.56299999999999</v>
      </c>
      <c r="N471">
        <v>7.3230000000000004</v>
      </c>
    </row>
    <row r="472" spans="1:14" x14ac:dyDescent="0.2">
      <c r="A472" s="1">
        <v>913</v>
      </c>
      <c r="B472" s="7">
        <v>32808</v>
      </c>
      <c r="C472" s="16" t="str">
        <f t="shared" si="9"/>
        <v>V</v>
      </c>
      <c r="F472" s="5">
        <f t="shared" si="10"/>
        <v>25.936305000000001</v>
      </c>
      <c r="G472">
        <v>7.9050000000000002</v>
      </c>
      <c r="L472">
        <v>423.553</v>
      </c>
      <c r="N472">
        <v>7.3330000000000002</v>
      </c>
    </row>
    <row r="473" spans="1:14" x14ac:dyDescent="0.2">
      <c r="A473" s="1">
        <v>913</v>
      </c>
      <c r="B473" s="7">
        <v>33308</v>
      </c>
      <c r="C473" s="16" t="str">
        <f t="shared" si="9"/>
        <v>V</v>
      </c>
      <c r="F473" s="5">
        <f t="shared" si="10"/>
        <v>26.651562999999999</v>
      </c>
      <c r="G473">
        <v>8.1229999999999993</v>
      </c>
      <c r="L473">
        <v>423.33499999999998</v>
      </c>
      <c r="N473">
        <v>7.5510000000000002</v>
      </c>
    </row>
    <row r="474" spans="1:14" x14ac:dyDescent="0.2">
      <c r="A474" s="1">
        <v>913</v>
      </c>
      <c r="B474" s="7">
        <v>33679</v>
      </c>
      <c r="C474" s="16" t="str">
        <f t="shared" si="9"/>
        <v>V</v>
      </c>
      <c r="F474" s="5">
        <f t="shared" si="10"/>
        <v>26.362835</v>
      </c>
      <c r="G474">
        <v>8.0350000000000001</v>
      </c>
      <c r="L474">
        <v>423.42</v>
      </c>
      <c r="N474">
        <v>7.46</v>
      </c>
    </row>
    <row r="475" spans="1:14" x14ac:dyDescent="0.2">
      <c r="A475" s="1">
        <v>913</v>
      </c>
      <c r="B475" s="7">
        <v>33765</v>
      </c>
      <c r="C475" s="16" t="str">
        <f t="shared" si="9"/>
        <v>V</v>
      </c>
      <c r="F475" s="5">
        <f t="shared" si="10"/>
        <v>26.060983</v>
      </c>
      <c r="G475">
        <v>7.9429999999999996</v>
      </c>
    </row>
    <row r="476" spans="1:14" x14ac:dyDescent="0.2">
      <c r="A476" s="1">
        <v>913</v>
      </c>
      <c r="B476" s="7">
        <v>33771</v>
      </c>
      <c r="C476" s="16" t="str">
        <f t="shared" si="9"/>
        <v>V</v>
      </c>
      <c r="F476" s="5">
        <f t="shared" si="10"/>
        <v>26.110198</v>
      </c>
      <c r="G476">
        <v>7.9580000000000002</v>
      </c>
      <c r="L476">
        <v>423.5</v>
      </c>
      <c r="N476">
        <v>7.39</v>
      </c>
    </row>
    <row r="477" spans="1:14" x14ac:dyDescent="0.2">
      <c r="A477" s="1">
        <v>913</v>
      </c>
      <c r="B477" s="7">
        <v>35325</v>
      </c>
      <c r="C477" s="16" t="str">
        <f t="shared" si="9"/>
        <v>V</v>
      </c>
      <c r="F477" s="5">
        <f t="shared" si="10"/>
        <v>25.401239519999997</v>
      </c>
      <c r="G477">
        <v>7.7419199999999986</v>
      </c>
    </row>
    <row r="478" spans="1:14" x14ac:dyDescent="0.2">
      <c r="A478" s="1">
        <v>913</v>
      </c>
      <c r="B478" s="7">
        <v>38496</v>
      </c>
      <c r="C478" s="16" t="str">
        <f t="shared" si="9"/>
        <v>V</v>
      </c>
      <c r="F478" s="5">
        <f t="shared" si="10"/>
        <v>25.723040000000001</v>
      </c>
      <c r="G478">
        <v>7.84</v>
      </c>
      <c r="I478">
        <v>7.8380000000000001</v>
      </c>
      <c r="J478" t="s">
        <v>76</v>
      </c>
    </row>
    <row r="479" spans="1:14" x14ac:dyDescent="0.2">
      <c r="A479" s="1">
        <v>913</v>
      </c>
      <c r="B479" s="7">
        <v>38558</v>
      </c>
      <c r="C479" s="16" t="str">
        <f t="shared" si="9"/>
        <v>V</v>
      </c>
      <c r="F479" s="5">
        <v>24.9</v>
      </c>
      <c r="G479">
        <v>7.59</v>
      </c>
      <c r="J479" t="s">
        <v>80</v>
      </c>
    </row>
    <row r="480" spans="1:14" x14ac:dyDescent="0.2">
      <c r="C480" s="16"/>
    </row>
    <row r="481" spans="1:14" s="11" customFormat="1" x14ac:dyDescent="0.2">
      <c r="A481" s="9">
        <v>914</v>
      </c>
      <c r="B481" s="10">
        <v>30880</v>
      </c>
      <c r="C481" s="16" t="str">
        <f t="shared" si="9"/>
        <v>S</v>
      </c>
      <c r="D481" s="11">
        <v>32</v>
      </c>
      <c r="E481" s="11">
        <v>1.22</v>
      </c>
      <c r="F481" s="13">
        <v>30.78</v>
      </c>
      <c r="G481" s="11">
        <v>9.3819999999999997</v>
      </c>
      <c r="H481" s="13"/>
      <c r="L481" s="11">
        <v>-9.3819999999999997</v>
      </c>
      <c r="N481" s="11">
        <v>9.3819999999999997</v>
      </c>
    </row>
    <row r="482" spans="1:14" s="11" customFormat="1" x14ac:dyDescent="0.2">
      <c r="A482" s="9"/>
      <c r="B482" s="10"/>
      <c r="C482" s="16"/>
      <c r="F482" s="13"/>
      <c r="H482" s="13"/>
    </row>
    <row r="483" spans="1:14" s="11" customFormat="1" x14ac:dyDescent="0.2">
      <c r="A483" s="9">
        <v>915</v>
      </c>
      <c r="B483" s="10">
        <v>30461</v>
      </c>
      <c r="C483" s="16" t="str">
        <f t="shared" si="9"/>
        <v>S</v>
      </c>
      <c r="D483" s="11">
        <v>26</v>
      </c>
      <c r="E483" s="11">
        <v>0.78</v>
      </c>
      <c r="F483" s="13">
        <v>25.22</v>
      </c>
      <c r="G483" s="11">
        <v>7.6870000000000003</v>
      </c>
      <c r="H483" s="13"/>
      <c r="J483" s="11" t="s">
        <v>27</v>
      </c>
      <c r="K483" s="11">
        <v>431.13299999999998</v>
      </c>
      <c r="L483" s="11">
        <v>423.44600000000003</v>
      </c>
      <c r="N483" s="11">
        <v>7.2430000000000003</v>
      </c>
    </row>
    <row r="484" spans="1:14" x14ac:dyDescent="0.2">
      <c r="A484" s="1">
        <v>915</v>
      </c>
      <c r="B484" s="7">
        <v>30468</v>
      </c>
      <c r="C484" s="16" t="str">
        <f t="shared" si="9"/>
        <v>S</v>
      </c>
      <c r="D484">
        <v>26</v>
      </c>
      <c r="E484">
        <v>0.78</v>
      </c>
      <c r="F484" s="5">
        <v>25.22</v>
      </c>
      <c r="G484">
        <v>7.6870000000000003</v>
      </c>
      <c r="K484">
        <v>431.13299999999998</v>
      </c>
      <c r="L484">
        <v>423.44600000000003</v>
      </c>
      <c r="N484">
        <v>7.2430000000000003</v>
      </c>
    </row>
    <row r="485" spans="1:14" x14ac:dyDescent="0.2">
      <c r="A485" s="1">
        <v>915</v>
      </c>
      <c r="B485" s="7">
        <v>30473</v>
      </c>
      <c r="C485" s="16" t="str">
        <f t="shared" si="9"/>
        <v>S</v>
      </c>
      <c r="D485">
        <v>26</v>
      </c>
      <c r="E485">
        <v>0.78</v>
      </c>
      <c r="F485" s="5">
        <v>25.22</v>
      </c>
      <c r="G485">
        <v>7.6870000000000003</v>
      </c>
      <c r="K485">
        <v>431.13299999999998</v>
      </c>
      <c r="L485">
        <v>423.44600000000003</v>
      </c>
      <c r="N485">
        <v>7.2430000000000003</v>
      </c>
    </row>
    <row r="486" spans="1:14" x14ac:dyDescent="0.2">
      <c r="A486" s="1">
        <v>915</v>
      </c>
      <c r="B486" s="7">
        <v>30483</v>
      </c>
      <c r="C486" s="16" t="str">
        <f t="shared" si="9"/>
        <v>S</v>
      </c>
      <c r="D486">
        <v>26</v>
      </c>
      <c r="E486">
        <v>0.79</v>
      </c>
      <c r="F486" s="5">
        <v>25.21</v>
      </c>
      <c r="G486">
        <v>7.6840000000000002</v>
      </c>
      <c r="K486">
        <v>431.13299999999998</v>
      </c>
      <c r="L486">
        <v>423.44900000000001</v>
      </c>
      <c r="N486">
        <v>7.24</v>
      </c>
    </row>
    <row r="487" spans="1:14" x14ac:dyDescent="0.2">
      <c r="A487" s="1">
        <v>915</v>
      </c>
      <c r="B487" s="7">
        <v>30488</v>
      </c>
      <c r="C487" s="16" t="str">
        <f t="shared" si="9"/>
        <v>S</v>
      </c>
      <c r="D487">
        <v>26</v>
      </c>
      <c r="E487">
        <v>0.82499999999999996</v>
      </c>
      <c r="F487" s="5">
        <v>25.175000000000001</v>
      </c>
      <c r="G487">
        <v>7.673</v>
      </c>
      <c r="K487">
        <v>431.13299999999998</v>
      </c>
      <c r="L487">
        <v>423.46</v>
      </c>
      <c r="N487">
        <v>7.2290000000000001</v>
      </c>
    </row>
    <row r="488" spans="1:14" x14ac:dyDescent="0.2">
      <c r="A488" s="1">
        <v>915</v>
      </c>
      <c r="B488" s="7">
        <v>30509</v>
      </c>
      <c r="C488" s="16" t="str">
        <f t="shared" si="9"/>
        <v>S</v>
      </c>
      <c r="D488">
        <v>26</v>
      </c>
      <c r="E488">
        <v>1.07</v>
      </c>
      <c r="F488" s="5">
        <v>24.93</v>
      </c>
      <c r="G488">
        <v>7.5990000000000002</v>
      </c>
      <c r="K488">
        <v>431.13299999999998</v>
      </c>
      <c r="L488">
        <v>423.53500000000003</v>
      </c>
      <c r="N488">
        <v>7.1550000000000002</v>
      </c>
    </row>
    <row r="489" spans="1:14" x14ac:dyDescent="0.2">
      <c r="A489" s="1">
        <v>915</v>
      </c>
      <c r="B489" s="7">
        <v>30519</v>
      </c>
      <c r="C489" s="16" t="str">
        <f t="shared" si="9"/>
        <v>S</v>
      </c>
      <c r="D489">
        <v>26</v>
      </c>
      <c r="E489">
        <v>1.07</v>
      </c>
      <c r="F489" s="5">
        <v>24.93</v>
      </c>
      <c r="G489">
        <v>7.5990000000000002</v>
      </c>
      <c r="K489">
        <v>431.13299999999998</v>
      </c>
      <c r="L489">
        <v>423.53500000000003</v>
      </c>
      <c r="N489">
        <v>7.1550000000000002</v>
      </c>
    </row>
    <row r="490" spans="1:14" x14ac:dyDescent="0.2">
      <c r="A490" s="1">
        <v>915</v>
      </c>
      <c r="B490" s="7">
        <v>30566</v>
      </c>
      <c r="C490" s="16" t="str">
        <f t="shared" si="9"/>
        <v>S</v>
      </c>
      <c r="D490">
        <v>26</v>
      </c>
      <c r="E490">
        <v>0.93</v>
      </c>
      <c r="F490" s="5">
        <v>25.07</v>
      </c>
      <c r="G490">
        <v>7.641</v>
      </c>
      <c r="K490">
        <v>431.13299999999998</v>
      </c>
      <c r="L490">
        <v>423.49200000000002</v>
      </c>
      <c r="N490">
        <v>7.1970000000000001</v>
      </c>
    </row>
    <row r="491" spans="1:14" x14ac:dyDescent="0.2">
      <c r="A491" s="1">
        <v>915</v>
      </c>
      <c r="B491" s="7">
        <v>30610</v>
      </c>
      <c r="C491" s="16" t="str">
        <f t="shared" si="9"/>
        <v>S</v>
      </c>
      <c r="D491">
        <v>26</v>
      </c>
      <c r="E491">
        <v>0.92</v>
      </c>
      <c r="F491" s="5">
        <v>25.08</v>
      </c>
      <c r="G491">
        <v>7.6440000000000001</v>
      </c>
      <c r="K491">
        <v>431.13299999999998</v>
      </c>
      <c r="L491">
        <v>423.48899999999998</v>
      </c>
      <c r="N491">
        <v>7.2</v>
      </c>
    </row>
    <row r="492" spans="1:14" x14ac:dyDescent="0.2">
      <c r="A492" s="1">
        <v>915</v>
      </c>
      <c r="B492" s="7">
        <v>30778</v>
      </c>
      <c r="C492" s="16" t="str">
        <f t="shared" si="9"/>
        <v>S</v>
      </c>
      <c r="D492">
        <v>26</v>
      </c>
      <c r="E492">
        <v>0.62</v>
      </c>
      <c r="F492" s="5">
        <v>25.38</v>
      </c>
      <c r="G492">
        <v>7.7359999999999998</v>
      </c>
      <c r="K492">
        <v>431.13299999999998</v>
      </c>
      <c r="L492">
        <v>423.39699999999999</v>
      </c>
      <c r="N492">
        <v>7.2919999999999998</v>
      </c>
    </row>
    <row r="493" spans="1:14" x14ac:dyDescent="0.2">
      <c r="A493" s="1">
        <v>915</v>
      </c>
      <c r="B493" s="7">
        <v>30785</v>
      </c>
      <c r="C493" s="16" t="str">
        <f t="shared" si="9"/>
        <v>S</v>
      </c>
      <c r="D493">
        <v>26</v>
      </c>
      <c r="E493">
        <v>0.66</v>
      </c>
      <c r="F493" s="5">
        <v>25.34</v>
      </c>
      <c r="G493">
        <v>7.7240000000000002</v>
      </c>
      <c r="K493">
        <v>431.13299999999998</v>
      </c>
      <c r="L493">
        <v>423.41</v>
      </c>
      <c r="N493">
        <v>7.28</v>
      </c>
    </row>
    <row r="494" spans="1:14" x14ac:dyDescent="0.2">
      <c r="A494" s="1">
        <v>915</v>
      </c>
      <c r="B494" s="7">
        <v>30799</v>
      </c>
      <c r="C494" s="16" t="str">
        <f t="shared" si="9"/>
        <v>S</v>
      </c>
      <c r="D494">
        <v>29</v>
      </c>
      <c r="E494">
        <v>3.76</v>
      </c>
      <c r="F494" s="5">
        <v>25.24</v>
      </c>
      <c r="G494">
        <v>7.6929999999999996</v>
      </c>
      <c r="K494">
        <v>431.13299999999998</v>
      </c>
      <c r="L494">
        <v>423.44</v>
      </c>
      <c r="N494">
        <v>7.2489999999999997</v>
      </c>
    </row>
    <row r="495" spans="1:14" x14ac:dyDescent="0.2">
      <c r="A495" s="1">
        <v>915</v>
      </c>
      <c r="B495" s="7">
        <v>30806</v>
      </c>
      <c r="C495" s="16" t="str">
        <f t="shared" si="9"/>
        <v>S</v>
      </c>
      <c r="D495">
        <v>28</v>
      </c>
      <c r="E495">
        <v>2.82</v>
      </c>
      <c r="F495" s="5">
        <v>25.18</v>
      </c>
      <c r="G495">
        <v>7.6749999999999998</v>
      </c>
      <c r="K495">
        <v>431.13299999999998</v>
      </c>
      <c r="L495">
        <v>423.45800000000003</v>
      </c>
      <c r="N495">
        <v>7.2309999999999999</v>
      </c>
    </row>
    <row r="496" spans="1:14" x14ac:dyDescent="0.2">
      <c r="A496" s="1">
        <v>915</v>
      </c>
      <c r="B496" s="7">
        <v>30830</v>
      </c>
      <c r="C496" s="16" t="str">
        <f t="shared" si="9"/>
        <v>S</v>
      </c>
      <c r="D496">
        <v>29</v>
      </c>
      <c r="E496">
        <v>3.82</v>
      </c>
      <c r="F496" s="5">
        <v>25.18</v>
      </c>
      <c r="G496">
        <v>7.6749999999999998</v>
      </c>
      <c r="K496">
        <v>431.13299999999998</v>
      </c>
      <c r="L496">
        <v>423.45800000000003</v>
      </c>
      <c r="N496">
        <v>7.2309999999999999</v>
      </c>
    </row>
    <row r="497" spans="1:14" x14ac:dyDescent="0.2">
      <c r="A497" s="1">
        <v>915</v>
      </c>
      <c r="B497" s="7">
        <v>30839</v>
      </c>
      <c r="C497" s="16" t="str">
        <f t="shared" si="9"/>
        <v>S</v>
      </c>
      <c r="D497">
        <v>29</v>
      </c>
      <c r="E497">
        <v>3.83</v>
      </c>
      <c r="F497" s="5">
        <v>25.17</v>
      </c>
      <c r="G497">
        <v>7.6719999999999997</v>
      </c>
      <c r="K497">
        <v>431.13299999999998</v>
      </c>
      <c r="L497">
        <v>423.46100000000001</v>
      </c>
      <c r="N497">
        <v>7.2279999999999998</v>
      </c>
    </row>
    <row r="498" spans="1:14" x14ac:dyDescent="0.2">
      <c r="A498" s="1">
        <v>915</v>
      </c>
      <c r="B498" s="7">
        <v>30848</v>
      </c>
      <c r="C498" s="16" t="str">
        <f t="shared" si="9"/>
        <v>S</v>
      </c>
      <c r="D498">
        <v>29</v>
      </c>
      <c r="E498">
        <v>4.0999999999999996</v>
      </c>
      <c r="F498" s="5">
        <v>24.9</v>
      </c>
      <c r="G498">
        <v>7.59</v>
      </c>
      <c r="K498">
        <v>431.13299999999998</v>
      </c>
      <c r="L498">
        <v>423.54399999999998</v>
      </c>
      <c r="N498">
        <v>7.1459999999999999</v>
      </c>
    </row>
    <row r="499" spans="1:14" x14ac:dyDescent="0.2">
      <c r="A499" s="1">
        <v>915</v>
      </c>
      <c r="B499" s="7">
        <v>30854</v>
      </c>
      <c r="C499" s="16" t="str">
        <f t="shared" si="9"/>
        <v>S</v>
      </c>
      <c r="D499">
        <v>25</v>
      </c>
      <c r="E499">
        <v>0.36</v>
      </c>
      <c r="F499" s="5">
        <v>24.64</v>
      </c>
      <c r="G499">
        <v>7.51</v>
      </c>
      <c r="K499">
        <v>431.13299999999998</v>
      </c>
      <c r="L499">
        <v>423.62299999999999</v>
      </c>
      <c r="N499">
        <v>7.0659999999999998</v>
      </c>
    </row>
    <row r="500" spans="1:14" x14ac:dyDescent="0.2">
      <c r="A500" s="1">
        <v>915</v>
      </c>
      <c r="B500" s="7">
        <v>30861</v>
      </c>
      <c r="C500" s="16" t="str">
        <f t="shared" si="9"/>
        <v>S</v>
      </c>
      <c r="D500">
        <v>25</v>
      </c>
      <c r="E500">
        <v>0.38</v>
      </c>
      <c r="F500" s="5">
        <v>24.62</v>
      </c>
      <c r="G500">
        <v>7.5039999999999996</v>
      </c>
      <c r="K500">
        <v>431.13299999999998</v>
      </c>
      <c r="L500">
        <v>423.62900000000002</v>
      </c>
      <c r="N500">
        <v>7.06</v>
      </c>
    </row>
    <row r="501" spans="1:14" x14ac:dyDescent="0.2">
      <c r="A501" s="1">
        <v>915</v>
      </c>
      <c r="B501" s="7">
        <v>30869</v>
      </c>
      <c r="C501" s="16" t="str">
        <f t="shared" si="9"/>
        <v>S</v>
      </c>
      <c r="D501">
        <v>25</v>
      </c>
      <c r="E501">
        <v>0.34</v>
      </c>
      <c r="F501" s="5">
        <v>24.66</v>
      </c>
      <c r="G501">
        <v>7.516</v>
      </c>
      <c r="K501">
        <v>431.13299999999998</v>
      </c>
      <c r="L501">
        <v>423.61700000000002</v>
      </c>
      <c r="N501">
        <v>7.0720000000000001</v>
      </c>
    </row>
    <row r="502" spans="1:14" x14ac:dyDescent="0.2">
      <c r="A502" s="1">
        <v>915</v>
      </c>
      <c r="B502" s="7">
        <v>30880</v>
      </c>
      <c r="C502" s="16" t="str">
        <f t="shared" si="9"/>
        <v>S</v>
      </c>
      <c r="D502">
        <v>25</v>
      </c>
      <c r="E502">
        <v>0.18</v>
      </c>
      <c r="F502" s="5">
        <v>24.82</v>
      </c>
      <c r="G502">
        <v>7.5650000000000004</v>
      </c>
      <c r="K502">
        <v>431.13299999999998</v>
      </c>
      <c r="L502">
        <v>423.56799999999998</v>
      </c>
      <c r="N502">
        <v>7.1210000000000004</v>
      </c>
    </row>
    <row r="503" spans="1:14" x14ac:dyDescent="0.2">
      <c r="A503" s="1">
        <v>915</v>
      </c>
      <c r="B503" s="7">
        <v>30881</v>
      </c>
      <c r="C503" s="16" t="str">
        <f t="shared" si="9"/>
        <v>S</v>
      </c>
      <c r="D503">
        <v>27</v>
      </c>
      <c r="E503">
        <v>2.19</v>
      </c>
      <c r="F503" s="5">
        <v>24.81</v>
      </c>
      <c r="G503">
        <v>7.5620000000000003</v>
      </c>
      <c r="K503">
        <v>431.13299999999998</v>
      </c>
      <c r="L503">
        <v>423.57100000000003</v>
      </c>
      <c r="N503">
        <v>7.1180000000000003</v>
      </c>
    </row>
    <row r="504" spans="1:14" x14ac:dyDescent="0.2">
      <c r="A504" s="1">
        <v>915</v>
      </c>
      <c r="B504" s="7">
        <v>30888</v>
      </c>
      <c r="C504" s="16" t="str">
        <f t="shared" si="9"/>
        <v>S</v>
      </c>
      <c r="D504">
        <v>27</v>
      </c>
      <c r="E504">
        <v>2.08</v>
      </c>
      <c r="F504" s="5">
        <v>24.92</v>
      </c>
      <c r="G504">
        <v>7.5960000000000001</v>
      </c>
      <c r="K504">
        <v>431.13299999999998</v>
      </c>
      <c r="L504">
        <v>423.53800000000001</v>
      </c>
      <c r="N504">
        <v>7.1520000000000001</v>
      </c>
    </row>
    <row r="505" spans="1:14" x14ac:dyDescent="0.2">
      <c r="A505" s="1">
        <v>915</v>
      </c>
      <c r="B505" s="7">
        <v>30897</v>
      </c>
      <c r="C505" s="16" t="str">
        <f t="shared" si="9"/>
        <v>S</v>
      </c>
      <c r="D505">
        <v>28</v>
      </c>
      <c r="E505">
        <v>2.99</v>
      </c>
      <c r="F505" s="5">
        <v>25.01</v>
      </c>
      <c r="G505">
        <v>7.6230000000000002</v>
      </c>
      <c r="K505">
        <v>431.13299999999998</v>
      </c>
      <c r="L505">
        <v>423.51</v>
      </c>
      <c r="N505">
        <v>7.1790000000000003</v>
      </c>
    </row>
    <row r="506" spans="1:14" x14ac:dyDescent="0.2">
      <c r="A506" s="1">
        <v>915</v>
      </c>
      <c r="B506" s="7">
        <v>30904</v>
      </c>
      <c r="C506" s="16" t="str">
        <f t="shared" si="9"/>
        <v>S</v>
      </c>
      <c r="D506">
        <v>27</v>
      </c>
      <c r="E506">
        <v>1.94</v>
      </c>
      <c r="F506" s="5">
        <v>25.06</v>
      </c>
      <c r="G506">
        <v>7.6379999999999999</v>
      </c>
      <c r="K506">
        <v>431.13299999999998</v>
      </c>
      <c r="L506">
        <v>423.495</v>
      </c>
      <c r="N506">
        <v>7.194</v>
      </c>
    </row>
    <row r="507" spans="1:14" x14ac:dyDescent="0.2">
      <c r="A507" s="1">
        <v>915</v>
      </c>
      <c r="B507" s="7">
        <v>30911</v>
      </c>
      <c r="C507" s="16" t="str">
        <f t="shared" si="9"/>
        <v>S</v>
      </c>
      <c r="D507">
        <v>27</v>
      </c>
      <c r="E507">
        <v>1.85</v>
      </c>
      <c r="F507" s="5">
        <v>25.15</v>
      </c>
      <c r="G507">
        <v>7.6660000000000004</v>
      </c>
      <c r="K507">
        <v>431.13299999999998</v>
      </c>
      <c r="L507">
        <v>423.46699999999998</v>
      </c>
      <c r="N507">
        <v>7.2220000000000004</v>
      </c>
    </row>
    <row r="508" spans="1:14" x14ac:dyDescent="0.2">
      <c r="A508" s="1">
        <v>915</v>
      </c>
      <c r="B508" s="7">
        <v>30917</v>
      </c>
      <c r="C508" s="16" t="str">
        <f t="shared" si="9"/>
        <v>S</v>
      </c>
      <c r="D508">
        <v>27</v>
      </c>
      <c r="E508">
        <v>1.82</v>
      </c>
      <c r="F508" s="5">
        <v>25.18</v>
      </c>
      <c r="G508">
        <v>7.6749999999999998</v>
      </c>
      <c r="K508">
        <v>431.13299999999998</v>
      </c>
      <c r="L508">
        <v>423.45800000000003</v>
      </c>
      <c r="N508">
        <v>7.2309999999999999</v>
      </c>
    </row>
    <row r="509" spans="1:14" x14ac:dyDescent="0.2">
      <c r="A509" s="1">
        <v>915</v>
      </c>
      <c r="B509" s="7">
        <v>30925</v>
      </c>
      <c r="C509" s="16" t="str">
        <f t="shared" si="9"/>
        <v>S</v>
      </c>
      <c r="D509">
        <v>27</v>
      </c>
      <c r="E509">
        <v>1.82</v>
      </c>
      <c r="F509" s="5">
        <v>25.18</v>
      </c>
      <c r="G509">
        <v>7.6749999999999998</v>
      </c>
      <c r="K509">
        <v>431.13299999999998</v>
      </c>
      <c r="L509">
        <v>423.45800000000003</v>
      </c>
      <c r="N509">
        <v>7.2309999999999999</v>
      </c>
    </row>
    <row r="510" spans="1:14" x14ac:dyDescent="0.2">
      <c r="A510" s="1">
        <v>915</v>
      </c>
      <c r="B510" s="7">
        <v>30934</v>
      </c>
      <c r="C510" s="16" t="str">
        <f t="shared" si="9"/>
        <v>S</v>
      </c>
      <c r="D510">
        <v>26</v>
      </c>
      <c r="E510">
        <v>0.76</v>
      </c>
      <c r="F510" s="5">
        <v>25.24</v>
      </c>
      <c r="G510">
        <v>7.6929999999999996</v>
      </c>
      <c r="K510">
        <v>431.13299999999998</v>
      </c>
      <c r="L510">
        <v>423.44</v>
      </c>
      <c r="N510">
        <v>7.2489999999999997</v>
      </c>
    </row>
    <row r="511" spans="1:14" x14ac:dyDescent="0.2">
      <c r="A511" s="1">
        <v>915</v>
      </c>
      <c r="B511" s="7">
        <v>30945</v>
      </c>
      <c r="C511" s="16" t="str">
        <f t="shared" si="9"/>
        <v>S</v>
      </c>
      <c r="D511">
        <v>26</v>
      </c>
      <c r="E511">
        <v>0.73</v>
      </c>
      <c r="F511" s="5">
        <v>25.27</v>
      </c>
      <c r="G511">
        <v>7.702</v>
      </c>
      <c r="K511">
        <v>431.13299999999998</v>
      </c>
      <c r="L511">
        <v>423.43099999999998</v>
      </c>
      <c r="N511">
        <v>7.258</v>
      </c>
    </row>
    <row r="512" spans="1:14" x14ac:dyDescent="0.2">
      <c r="A512" s="1">
        <v>915</v>
      </c>
      <c r="B512" s="7">
        <v>30972</v>
      </c>
      <c r="C512" s="16" t="str">
        <f t="shared" si="9"/>
        <v>S</v>
      </c>
      <c r="D512">
        <v>27</v>
      </c>
      <c r="E512">
        <v>1.7</v>
      </c>
      <c r="F512" s="5">
        <v>25.3</v>
      </c>
      <c r="G512">
        <v>7.7119999999999997</v>
      </c>
      <c r="K512">
        <v>431.13299999999998</v>
      </c>
      <c r="L512">
        <v>423.42200000000003</v>
      </c>
      <c r="N512">
        <v>7.2679999999999998</v>
      </c>
    </row>
    <row r="513" spans="1:14" x14ac:dyDescent="0.2">
      <c r="A513" s="1">
        <v>915</v>
      </c>
      <c r="B513" s="7">
        <v>30986</v>
      </c>
      <c r="C513" s="16" t="str">
        <f t="shared" si="9"/>
        <v>S</v>
      </c>
      <c r="D513">
        <v>26</v>
      </c>
      <c r="E513">
        <v>1.02</v>
      </c>
      <c r="F513" s="5">
        <v>24.98</v>
      </c>
      <c r="G513">
        <v>7.6139999999999999</v>
      </c>
      <c r="K513">
        <v>431.13299999999998</v>
      </c>
      <c r="L513">
        <v>423.51900000000001</v>
      </c>
      <c r="N513">
        <v>7.17</v>
      </c>
    </row>
    <row r="514" spans="1:14" x14ac:dyDescent="0.2">
      <c r="A514" s="1">
        <v>915</v>
      </c>
      <c r="B514" s="7">
        <v>30993</v>
      </c>
      <c r="C514" s="16" t="str">
        <f t="shared" si="9"/>
        <v>S</v>
      </c>
      <c r="D514">
        <v>26</v>
      </c>
      <c r="E514">
        <v>1.04</v>
      </c>
      <c r="F514" s="5">
        <v>24.96</v>
      </c>
      <c r="G514">
        <v>7.6079999999999997</v>
      </c>
      <c r="K514">
        <v>431.13299999999998</v>
      </c>
      <c r="L514">
        <v>423.52499999999998</v>
      </c>
      <c r="N514">
        <v>7.1639999999999997</v>
      </c>
    </row>
    <row r="515" spans="1:14" x14ac:dyDescent="0.2">
      <c r="A515" s="1">
        <v>915</v>
      </c>
      <c r="B515" s="7">
        <v>31002</v>
      </c>
      <c r="C515" s="16" t="str">
        <f t="shared" si="9"/>
        <v>S</v>
      </c>
      <c r="D515">
        <v>26</v>
      </c>
      <c r="E515">
        <v>1.02</v>
      </c>
      <c r="F515" s="5">
        <v>24.98</v>
      </c>
      <c r="G515">
        <v>7.6139999999999999</v>
      </c>
      <c r="K515">
        <v>431.13299999999998</v>
      </c>
      <c r="L515">
        <v>423.51900000000001</v>
      </c>
      <c r="N515">
        <v>7.17</v>
      </c>
    </row>
    <row r="516" spans="1:14" x14ac:dyDescent="0.2">
      <c r="A516" s="1">
        <v>915</v>
      </c>
      <c r="B516" s="7">
        <v>31007</v>
      </c>
      <c r="C516" s="16" t="str">
        <f t="shared" si="9"/>
        <v>S</v>
      </c>
      <c r="D516">
        <v>26</v>
      </c>
      <c r="E516">
        <v>0.99</v>
      </c>
      <c r="F516" s="5">
        <v>25.01</v>
      </c>
      <c r="G516">
        <v>7.6230000000000002</v>
      </c>
      <c r="K516">
        <v>431.13299999999998</v>
      </c>
      <c r="L516">
        <v>423.51</v>
      </c>
      <c r="N516">
        <v>7.1790000000000003</v>
      </c>
    </row>
    <row r="517" spans="1:14" x14ac:dyDescent="0.2">
      <c r="A517" s="1">
        <v>915</v>
      </c>
      <c r="B517" s="7">
        <v>31016</v>
      </c>
      <c r="C517" s="16" t="str">
        <f t="shared" si="9"/>
        <v>S</v>
      </c>
      <c r="D517">
        <v>26</v>
      </c>
      <c r="E517">
        <v>0.98</v>
      </c>
      <c r="F517" s="5">
        <v>25.02</v>
      </c>
      <c r="G517">
        <v>7.6260000000000003</v>
      </c>
      <c r="K517">
        <v>431.13299999999998</v>
      </c>
      <c r="L517">
        <v>423.50700000000001</v>
      </c>
      <c r="N517">
        <v>7.1820000000000004</v>
      </c>
    </row>
    <row r="518" spans="1:14" x14ac:dyDescent="0.2">
      <c r="A518" s="1">
        <v>915</v>
      </c>
      <c r="B518" s="7">
        <v>31021</v>
      </c>
      <c r="C518" s="16" t="str">
        <f t="shared" si="9"/>
        <v>S</v>
      </c>
      <c r="D518">
        <v>26</v>
      </c>
      <c r="E518">
        <v>0.93</v>
      </c>
      <c r="F518" s="5">
        <v>25.07</v>
      </c>
      <c r="G518">
        <v>7.641</v>
      </c>
      <c r="K518">
        <v>431.13299999999998</v>
      </c>
      <c r="L518">
        <v>423.49200000000002</v>
      </c>
      <c r="N518">
        <v>7.1970000000000001</v>
      </c>
    </row>
    <row r="519" spans="1:14" x14ac:dyDescent="0.2">
      <c r="A519" s="1">
        <v>915</v>
      </c>
      <c r="B519" s="7">
        <v>31029</v>
      </c>
      <c r="C519" s="16" t="str">
        <f t="shared" ref="C519:C582" si="11">IF(ISBLANK(D519),"V","S")</f>
        <v>S</v>
      </c>
      <c r="D519">
        <v>26</v>
      </c>
      <c r="E519">
        <v>0.97</v>
      </c>
      <c r="F519" s="5">
        <v>25.03</v>
      </c>
      <c r="G519">
        <v>7.6289999999999996</v>
      </c>
      <c r="K519">
        <v>431.13299999999998</v>
      </c>
      <c r="L519">
        <v>423.50400000000002</v>
      </c>
      <c r="N519">
        <v>7.1849999999999996</v>
      </c>
    </row>
    <row r="520" spans="1:14" x14ac:dyDescent="0.2">
      <c r="A520" s="1">
        <v>915</v>
      </c>
      <c r="B520" s="7">
        <v>31039</v>
      </c>
      <c r="C520" s="16" t="str">
        <f t="shared" si="11"/>
        <v>S</v>
      </c>
      <c r="D520">
        <v>26</v>
      </c>
      <c r="E520">
        <v>0.91</v>
      </c>
      <c r="F520" s="5">
        <v>25.09</v>
      </c>
      <c r="G520">
        <v>7.6479999999999997</v>
      </c>
      <c r="K520">
        <v>431.13299999999998</v>
      </c>
      <c r="L520">
        <v>423.48599999999999</v>
      </c>
      <c r="N520">
        <v>7.2039999999999997</v>
      </c>
    </row>
    <row r="521" spans="1:14" x14ac:dyDescent="0.2">
      <c r="A521" s="1">
        <v>915</v>
      </c>
      <c r="B521" s="7">
        <v>31044</v>
      </c>
      <c r="C521" s="16" t="str">
        <f t="shared" si="11"/>
        <v>S</v>
      </c>
      <c r="D521">
        <v>26</v>
      </c>
      <c r="E521">
        <v>0.8</v>
      </c>
      <c r="F521" s="5">
        <v>25.2</v>
      </c>
      <c r="G521">
        <v>7.681</v>
      </c>
      <c r="K521">
        <v>431.13299999999998</v>
      </c>
      <c r="L521">
        <v>423.452</v>
      </c>
      <c r="N521">
        <v>7.2370000000000001</v>
      </c>
    </row>
    <row r="522" spans="1:14" x14ac:dyDescent="0.2">
      <c r="A522" s="1">
        <v>915</v>
      </c>
      <c r="B522" s="7">
        <v>31046</v>
      </c>
      <c r="C522" s="16" t="str">
        <f t="shared" si="11"/>
        <v>S</v>
      </c>
      <c r="D522">
        <v>26</v>
      </c>
      <c r="E522">
        <v>0.87</v>
      </c>
      <c r="F522" s="5">
        <v>25.13</v>
      </c>
      <c r="G522">
        <v>7.66</v>
      </c>
      <c r="K522">
        <v>431.13299999999998</v>
      </c>
      <c r="L522">
        <v>423.47399999999999</v>
      </c>
      <c r="N522">
        <v>7.2160000000000002</v>
      </c>
    </row>
    <row r="523" spans="1:14" x14ac:dyDescent="0.2">
      <c r="A523" s="1">
        <v>915</v>
      </c>
      <c r="B523" s="7">
        <v>31053</v>
      </c>
      <c r="C523" s="16" t="str">
        <f t="shared" si="11"/>
        <v>S</v>
      </c>
      <c r="D523">
        <v>26</v>
      </c>
      <c r="E523">
        <v>0.78</v>
      </c>
      <c r="F523" s="5">
        <v>25.22</v>
      </c>
      <c r="G523">
        <v>7.6870000000000003</v>
      </c>
      <c r="K523">
        <v>431.13299999999998</v>
      </c>
      <c r="L523">
        <v>423.44600000000003</v>
      </c>
      <c r="N523">
        <v>7.2430000000000003</v>
      </c>
    </row>
    <row r="524" spans="1:14" x14ac:dyDescent="0.2">
      <c r="A524" s="1">
        <v>915</v>
      </c>
      <c r="B524" s="7">
        <v>31060</v>
      </c>
      <c r="C524" s="16" t="str">
        <f t="shared" si="11"/>
        <v>S</v>
      </c>
      <c r="D524">
        <v>26</v>
      </c>
      <c r="E524">
        <v>0.74</v>
      </c>
      <c r="F524" s="5">
        <v>25.26</v>
      </c>
      <c r="G524">
        <v>7.6989999999999998</v>
      </c>
      <c r="K524">
        <v>431.13299999999998</v>
      </c>
      <c r="L524">
        <v>423.43400000000003</v>
      </c>
      <c r="N524">
        <v>7.2549999999999999</v>
      </c>
    </row>
    <row r="525" spans="1:14" x14ac:dyDescent="0.2">
      <c r="A525" s="1">
        <v>915</v>
      </c>
      <c r="B525" s="7">
        <v>31076</v>
      </c>
      <c r="C525" s="16" t="str">
        <f t="shared" si="11"/>
        <v>S</v>
      </c>
      <c r="D525">
        <v>26</v>
      </c>
      <c r="E525">
        <v>0.64</v>
      </c>
      <c r="F525" s="5">
        <v>25.36</v>
      </c>
      <c r="G525">
        <v>7.73</v>
      </c>
      <c r="K525">
        <v>431.13299999999998</v>
      </c>
      <c r="L525">
        <v>423.40300000000002</v>
      </c>
      <c r="N525">
        <v>7.2859999999999996</v>
      </c>
    </row>
    <row r="526" spans="1:14" x14ac:dyDescent="0.2">
      <c r="A526" s="1">
        <v>915</v>
      </c>
      <c r="B526" s="7">
        <v>31081</v>
      </c>
      <c r="C526" s="16" t="str">
        <f t="shared" si="11"/>
        <v>S</v>
      </c>
      <c r="D526">
        <v>26</v>
      </c>
      <c r="E526">
        <v>0.65</v>
      </c>
      <c r="F526" s="5">
        <v>25.35</v>
      </c>
      <c r="G526">
        <v>7.7270000000000003</v>
      </c>
      <c r="K526">
        <v>431.13299999999998</v>
      </c>
      <c r="L526">
        <v>423.40600000000001</v>
      </c>
      <c r="N526">
        <v>7.2830000000000004</v>
      </c>
    </row>
    <row r="527" spans="1:14" x14ac:dyDescent="0.2">
      <c r="A527" s="1">
        <v>915</v>
      </c>
      <c r="B527" s="7">
        <v>31088</v>
      </c>
      <c r="C527" s="16" t="str">
        <f t="shared" si="11"/>
        <v>S</v>
      </c>
      <c r="D527">
        <v>26</v>
      </c>
      <c r="E527">
        <v>0.65</v>
      </c>
      <c r="F527" s="5">
        <v>25.35</v>
      </c>
      <c r="G527">
        <v>7.7270000000000003</v>
      </c>
      <c r="K527">
        <v>431.13299999999998</v>
      </c>
      <c r="L527">
        <v>423.40600000000001</v>
      </c>
      <c r="N527">
        <v>7.2830000000000004</v>
      </c>
    </row>
    <row r="528" spans="1:14" x14ac:dyDescent="0.2">
      <c r="A528" s="1">
        <v>915</v>
      </c>
      <c r="B528" s="7">
        <v>31095</v>
      </c>
      <c r="C528" s="16" t="str">
        <f t="shared" si="11"/>
        <v>S</v>
      </c>
      <c r="D528">
        <v>26</v>
      </c>
      <c r="E528">
        <v>0.57999999999999996</v>
      </c>
      <c r="F528" s="5">
        <v>25.42</v>
      </c>
      <c r="G528">
        <v>7.7480000000000002</v>
      </c>
      <c r="K528">
        <v>431.13299999999998</v>
      </c>
      <c r="L528">
        <v>423.38499999999999</v>
      </c>
      <c r="N528">
        <v>7.3040000000000003</v>
      </c>
    </row>
    <row r="529" spans="1:14" x14ac:dyDescent="0.2">
      <c r="A529" s="1">
        <v>915</v>
      </c>
      <c r="B529" s="7">
        <v>31102</v>
      </c>
      <c r="C529" s="16" t="str">
        <f t="shared" si="11"/>
        <v>S</v>
      </c>
      <c r="D529">
        <v>26</v>
      </c>
      <c r="E529">
        <v>0.51</v>
      </c>
      <c r="F529" s="5">
        <v>25.49</v>
      </c>
      <c r="G529">
        <v>7.7690000000000001</v>
      </c>
      <c r="K529">
        <v>431.13299999999998</v>
      </c>
      <c r="L529">
        <v>423.36399999999998</v>
      </c>
      <c r="N529">
        <v>7.3250000000000002</v>
      </c>
    </row>
    <row r="530" spans="1:14" x14ac:dyDescent="0.2">
      <c r="A530" s="1">
        <v>915</v>
      </c>
      <c r="B530" s="7">
        <v>31109</v>
      </c>
      <c r="C530" s="16" t="str">
        <f t="shared" si="11"/>
        <v>S</v>
      </c>
      <c r="D530">
        <v>26</v>
      </c>
      <c r="E530">
        <v>0.49</v>
      </c>
      <c r="F530" s="5">
        <v>25.51</v>
      </c>
      <c r="G530">
        <v>7.7759999999999998</v>
      </c>
      <c r="K530">
        <v>431.13299999999998</v>
      </c>
      <c r="L530">
        <v>423.358</v>
      </c>
      <c r="N530">
        <v>7.3319999999999999</v>
      </c>
    </row>
    <row r="531" spans="1:14" x14ac:dyDescent="0.2">
      <c r="A531" s="1">
        <v>915</v>
      </c>
      <c r="B531" s="7">
        <v>31116</v>
      </c>
      <c r="C531" s="16" t="str">
        <f t="shared" si="11"/>
        <v>S</v>
      </c>
      <c r="D531">
        <v>26</v>
      </c>
      <c r="E531">
        <v>0.48</v>
      </c>
      <c r="F531" s="5">
        <v>25.52</v>
      </c>
      <c r="G531">
        <v>7.7789999999999999</v>
      </c>
      <c r="K531">
        <v>431.13299999999998</v>
      </c>
      <c r="L531">
        <v>423.35500000000002</v>
      </c>
      <c r="N531">
        <v>7.335</v>
      </c>
    </row>
    <row r="532" spans="1:14" x14ac:dyDescent="0.2">
      <c r="A532" s="1">
        <v>915</v>
      </c>
      <c r="B532" s="7">
        <v>31123</v>
      </c>
      <c r="C532" s="16" t="str">
        <f t="shared" si="11"/>
        <v>S</v>
      </c>
      <c r="D532">
        <v>26</v>
      </c>
      <c r="E532">
        <v>0.42</v>
      </c>
      <c r="F532" s="5">
        <v>25.58</v>
      </c>
      <c r="G532">
        <v>7.7969999999999997</v>
      </c>
      <c r="K532">
        <v>431.13299999999998</v>
      </c>
      <c r="L532">
        <v>423.33600000000001</v>
      </c>
      <c r="N532">
        <v>7.3529999999999998</v>
      </c>
    </row>
    <row r="533" spans="1:14" x14ac:dyDescent="0.2">
      <c r="A533" s="1">
        <v>915</v>
      </c>
      <c r="B533" s="7">
        <v>31130</v>
      </c>
      <c r="C533" s="16" t="str">
        <f t="shared" si="11"/>
        <v>S</v>
      </c>
      <c r="D533">
        <v>26</v>
      </c>
      <c r="E533">
        <v>0.56999999999999995</v>
      </c>
      <c r="F533" s="5">
        <v>25.43</v>
      </c>
      <c r="G533">
        <v>7.7510000000000003</v>
      </c>
      <c r="K533">
        <v>431.13299999999998</v>
      </c>
      <c r="L533">
        <v>423.38200000000001</v>
      </c>
      <c r="N533">
        <v>7.3070000000000004</v>
      </c>
    </row>
    <row r="534" spans="1:14" x14ac:dyDescent="0.2">
      <c r="A534" s="1">
        <v>915</v>
      </c>
      <c r="B534" s="7">
        <v>31137</v>
      </c>
      <c r="C534" s="16" t="str">
        <f t="shared" si="11"/>
        <v>S</v>
      </c>
      <c r="D534">
        <v>26</v>
      </c>
      <c r="E534">
        <v>0.59</v>
      </c>
      <c r="F534" s="5">
        <v>25.41</v>
      </c>
      <c r="G534">
        <v>7.7450000000000001</v>
      </c>
      <c r="K534">
        <v>431.13299999999998</v>
      </c>
      <c r="L534">
        <v>423.38799999999998</v>
      </c>
      <c r="N534">
        <v>7.3010000000000002</v>
      </c>
    </row>
    <row r="535" spans="1:14" x14ac:dyDescent="0.2">
      <c r="A535" s="1">
        <v>915</v>
      </c>
      <c r="B535" s="7">
        <v>31144</v>
      </c>
      <c r="C535" s="16" t="str">
        <f t="shared" si="11"/>
        <v>S</v>
      </c>
      <c r="D535">
        <v>26</v>
      </c>
      <c r="E535">
        <v>0.64</v>
      </c>
      <c r="F535" s="5">
        <v>25.36</v>
      </c>
      <c r="G535">
        <v>7.73</v>
      </c>
      <c r="K535">
        <v>431.13299999999998</v>
      </c>
      <c r="L535">
        <v>423.40300000000002</v>
      </c>
      <c r="N535">
        <v>7.2859999999999996</v>
      </c>
    </row>
    <row r="536" spans="1:14" x14ac:dyDescent="0.2">
      <c r="A536" s="1">
        <v>915</v>
      </c>
      <c r="B536" s="7">
        <v>31151</v>
      </c>
      <c r="C536" s="16" t="str">
        <f t="shared" si="11"/>
        <v>S</v>
      </c>
      <c r="D536">
        <v>26</v>
      </c>
      <c r="E536">
        <v>0.64</v>
      </c>
      <c r="F536" s="5">
        <v>25.36</v>
      </c>
      <c r="G536">
        <v>7.73</v>
      </c>
      <c r="K536">
        <v>431.13299999999998</v>
      </c>
      <c r="L536">
        <v>423.40300000000002</v>
      </c>
      <c r="N536">
        <v>7.2859999999999996</v>
      </c>
    </row>
    <row r="537" spans="1:14" x14ac:dyDescent="0.2">
      <c r="A537" s="1">
        <v>915</v>
      </c>
      <c r="B537" s="7">
        <v>31158</v>
      </c>
      <c r="C537" s="16" t="str">
        <f t="shared" si="11"/>
        <v>S</v>
      </c>
      <c r="D537">
        <v>26</v>
      </c>
      <c r="E537">
        <v>0.63</v>
      </c>
      <c r="F537" s="5">
        <v>25.37</v>
      </c>
      <c r="G537">
        <v>7.7329999999999997</v>
      </c>
      <c r="K537">
        <v>431.13299999999998</v>
      </c>
      <c r="L537">
        <v>423.4</v>
      </c>
      <c r="N537">
        <v>7.2889999999999997</v>
      </c>
    </row>
    <row r="538" spans="1:14" x14ac:dyDescent="0.2">
      <c r="A538" s="1">
        <v>915</v>
      </c>
      <c r="B538" s="7">
        <v>31165</v>
      </c>
      <c r="C538" s="16" t="str">
        <f t="shared" si="11"/>
        <v>S</v>
      </c>
      <c r="D538">
        <v>26</v>
      </c>
      <c r="E538">
        <v>0.79</v>
      </c>
      <c r="F538" s="5">
        <v>25.21</v>
      </c>
      <c r="G538">
        <v>7.6840000000000002</v>
      </c>
      <c r="K538">
        <v>431.13299999999998</v>
      </c>
      <c r="L538">
        <v>423.44900000000001</v>
      </c>
      <c r="N538">
        <v>7.24</v>
      </c>
    </row>
    <row r="539" spans="1:14" x14ac:dyDescent="0.2">
      <c r="A539" s="1">
        <v>915</v>
      </c>
      <c r="B539" s="7">
        <v>31172</v>
      </c>
      <c r="C539" s="16" t="str">
        <f t="shared" si="11"/>
        <v>S</v>
      </c>
      <c r="D539">
        <v>26</v>
      </c>
      <c r="E539">
        <v>0.95</v>
      </c>
      <c r="F539" s="5">
        <v>25.05</v>
      </c>
      <c r="G539">
        <v>7.6349999999999998</v>
      </c>
      <c r="K539">
        <v>431.13299999999998</v>
      </c>
      <c r="L539">
        <v>423.49799999999999</v>
      </c>
      <c r="N539">
        <v>7.1909999999999998</v>
      </c>
    </row>
    <row r="540" spans="1:14" x14ac:dyDescent="0.2">
      <c r="A540" s="1">
        <v>915</v>
      </c>
      <c r="B540" s="7">
        <v>31179</v>
      </c>
      <c r="C540" s="16" t="str">
        <f t="shared" si="11"/>
        <v>S</v>
      </c>
      <c r="D540">
        <v>26</v>
      </c>
      <c r="E540">
        <v>1.18</v>
      </c>
      <c r="F540" s="5">
        <v>24.82</v>
      </c>
      <c r="G540">
        <v>7.5650000000000004</v>
      </c>
      <c r="K540">
        <v>431.13299999999998</v>
      </c>
      <c r="L540">
        <v>423.56799999999998</v>
      </c>
      <c r="N540">
        <v>7.1210000000000004</v>
      </c>
    </row>
    <row r="541" spans="1:14" x14ac:dyDescent="0.2">
      <c r="A541" s="1">
        <v>915</v>
      </c>
      <c r="B541" s="7">
        <v>31186</v>
      </c>
      <c r="C541" s="16" t="str">
        <f t="shared" si="11"/>
        <v>S</v>
      </c>
      <c r="D541">
        <v>26</v>
      </c>
      <c r="E541">
        <v>1.23</v>
      </c>
      <c r="F541" s="5">
        <v>24.77</v>
      </c>
      <c r="G541">
        <v>7.55</v>
      </c>
      <c r="K541">
        <v>431.13299999999998</v>
      </c>
      <c r="L541">
        <v>423.58300000000003</v>
      </c>
      <c r="N541">
        <v>7.1059999999999999</v>
      </c>
    </row>
    <row r="542" spans="1:14" x14ac:dyDescent="0.2">
      <c r="A542" s="1">
        <v>915</v>
      </c>
      <c r="B542" s="7">
        <v>31193</v>
      </c>
      <c r="C542" s="16" t="str">
        <f t="shared" si="11"/>
        <v>S</v>
      </c>
      <c r="D542">
        <v>26</v>
      </c>
      <c r="E542">
        <v>1.3</v>
      </c>
      <c r="F542" s="5">
        <v>24.7</v>
      </c>
      <c r="G542">
        <v>7.5289999999999999</v>
      </c>
      <c r="K542">
        <v>431.13299999999998</v>
      </c>
      <c r="L542">
        <v>423.60500000000002</v>
      </c>
      <c r="N542">
        <v>7.085</v>
      </c>
    </row>
    <row r="543" spans="1:14" x14ac:dyDescent="0.2">
      <c r="A543" s="1">
        <v>915</v>
      </c>
      <c r="B543" s="7">
        <v>31200</v>
      </c>
      <c r="C543" s="16" t="str">
        <f t="shared" si="11"/>
        <v>S</v>
      </c>
      <c r="D543">
        <v>26</v>
      </c>
      <c r="E543">
        <v>1.38</v>
      </c>
      <c r="F543" s="5">
        <v>24.62</v>
      </c>
      <c r="G543">
        <v>7.5039999999999996</v>
      </c>
      <c r="K543">
        <v>431.13299999999998</v>
      </c>
      <c r="L543">
        <v>423.62900000000002</v>
      </c>
      <c r="N543">
        <v>7.06</v>
      </c>
    </row>
    <row r="544" spans="1:14" x14ac:dyDescent="0.2">
      <c r="A544" s="1">
        <v>915</v>
      </c>
      <c r="B544" s="7">
        <v>31207</v>
      </c>
      <c r="C544" s="16" t="str">
        <f t="shared" si="11"/>
        <v>S</v>
      </c>
      <c r="D544">
        <v>26</v>
      </c>
      <c r="E544">
        <v>1.37</v>
      </c>
      <c r="F544" s="5">
        <v>24.63</v>
      </c>
      <c r="G544">
        <v>7.5069999999999997</v>
      </c>
      <c r="K544">
        <v>431.13299999999998</v>
      </c>
      <c r="L544">
        <v>423.62599999999998</v>
      </c>
      <c r="N544">
        <v>7.0629999999999997</v>
      </c>
    </row>
    <row r="545" spans="1:14" x14ac:dyDescent="0.2">
      <c r="A545" s="1">
        <v>915</v>
      </c>
      <c r="B545" s="7">
        <v>31214</v>
      </c>
      <c r="C545" s="16" t="str">
        <f t="shared" si="11"/>
        <v>S</v>
      </c>
      <c r="D545">
        <v>26</v>
      </c>
      <c r="E545">
        <v>1.35</v>
      </c>
      <c r="F545" s="5">
        <v>24.65</v>
      </c>
      <c r="G545">
        <v>7.5129999999999999</v>
      </c>
      <c r="K545">
        <v>431.13299999999998</v>
      </c>
      <c r="L545">
        <v>423.62</v>
      </c>
      <c r="N545">
        <v>7.069</v>
      </c>
    </row>
    <row r="546" spans="1:14" x14ac:dyDescent="0.2">
      <c r="A546" s="1">
        <v>915</v>
      </c>
      <c r="B546" s="7">
        <v>31228</v>
      </c>
      <c r="C546" s="16" t="str">
        <f t="shared" si="11"/>
        <v>S</v>
      </c>
      <c r="D546">
        <v>26</v>
      </c>
      <c r="E546">
        <v>1.34</v>
      </c>
      <c r="F546" s="5">
        <v>24.66</v>
      </c>
      <c r="G546">
        <v>7.516</v>
      </c>
      <c r="K546">
        <v>431.13299999999998</v>
      </c>
      <c r="L546">
        <v>423.61700000000002</v>
      </c>
      <c r="N546">
        <v>7.0720000000000001</v>
      </c>
    </row>
    <row r="547" spans="1:14" x14ac:dyDescent="0.2">
      <c r="A547" s="1">
        <v>915</v>
      </c>
      <c r="B547" s="7">
        <v>31235</v>
      </c>
      <c r="C547" s="16" t="str">
        <f t="shared" si="11"/>
        <v>S</v>
      </c>
      <c r="D547">
        <v>26</v>
      </c>
      <c r="E547">
        <v>1.34</v>
      </c>
      <c r="F547" s="5">
        <v>24.66</v>
      </c>
      <c r="G547">
        <v>7.516</v>
      </c>
      <c r="K547">
        <v>431.13299999999998</v>
      </c>
      <c r="L547">
        <v>423.61700000000002</v>
      </c>
      <c r="N547">
        <v>7.0720000000000001</v>
      </c>
    </row>
    <row r="548" spans="1:14" x14ac:dyDescent="0.2">
      <c r="A548" s="1">
        <v>915</v>
      </c>
      <c r="B548" s="7">
        <v>31242</v>
      </c>
      <c r="C548" s="16" t="str">
        <f t="shared" si="11"/>
        <v>S</v>
      </c>
      <c r="D548">
        <v>26</v>
      </c>
      <c r="E548">
        <v>1.33</v>
      </c>
      <c r="F548" s="5">
        <v>24.67</v>
      </c>
      <c r="G548">
        <v>7.52</v>
      </c>
      <c r="K548">
        <v>431.13299999999998</v>
      </c>
      <c r="L548">
        <v>423.61399999999998</v>
      </c>
      <c r="N548">
        <v>7.0759999999999996</v>
      </c>
    </row>
    <row r="549" spans="1:14" x14ac:dyDescent="0.2">
      <c r="A549" s="1">
        <v>915</v>
      </c>
      <c r="B549" s="7">
        <v>31249</v>
      </c>
      <c r="C549" s="16" t="str">
        <f t="shared" si="11"/>
        <v>S</v>
      </c>
      <c r="D549">
        <v>26</v>
      </c>
      <c r="E549">
        <v>1.34</v>
      </c>
      <c r="F549" s="5">
        <v>24.66</v>
      </c>
      <c r="G549">
        <v>7.516</v>
      </c>
      <c r="K549">
        <v>431.13299999999998</v>
      </c>
      <c r="L549">
        <v>423.61700000000002</v>
      </c>
      <c r="N549">
        <v>7.0720000000000001</v>
      </c>
    </row>
    <row r="550" spans="1:14" x14ac:dyDescent="0.2">
      <c r="A550" s="1">
        <v>915</v>
      </c>
      <c r="B550" s="7">
        <v>31256</v>
      </c>
      <c r="C550" s="16" t="str">
        <f t="shared" si="11"/>
        <v>S</v>
      </c>
      <c r="D550">
        <v>26</v>
      </c>
      <c r="E550">
        <v>1.34</v>
      </c>
      <c r="F550" s="5">
        <v>24.66</v>
      </c>
      <c r="G550">
        <v>7.516</v>
      </c>
      <c r="K550">
        <v>431.13299999999998</v>
      </c>
      <c r="L550">
        <v>423.61700000000002</v>
      </c>
      <c r="N550">
        <v>7.0720000000000001</v>
      </c>
    </row>
    <row r="551" spans="1:14" x14ac:dyDescent="0.2">
      <c r="A551" s="1">
        <v>915</v>
      </c>
      <c r="B551" s="7">
        <v>31263</v>
      </c>
      <c r="C551" s="16" t="str">
        <f t="shared" si="11"/>
        <v>S</v>
      </c>
      <c r="D551">
        <v>26</v>
      </c>
      <c r="E551">
        <v>1.3</v>
      </c>
      <c r="F551" s="5">
        <v>24.7</v>
      </c>
      <c r="G551">
        <v>7.5289999999999999</v>
      </c>
      <c r="K551">
        <v>431.13299999999998</v>
      </c>
      <c r="L551">
        <v>423.60500000000002</v>
      </c>
      <c r="N551">
        <v>7.085</v>
      </c>
    </row>
    <row r="552" spans="1:14" x14ac:dyDescent="0.2">
      <c r="A552" s="1">
        <v>915</v>
      </c>
      <c r="B552" s="7">
        <v>31270</v>
      </c>
      <c r="C552" s="16" t="str">
        <f t="shared" si="11"/>
        <v>S</v>
      </c>
      <c r="D552">
        <v>26</v>
      </c>
      <c r="E552">
        <v>1.3</v>
      </c>
      <c r="F552" s="5">
        <v>24.7</v>
      </c>
      <c r="G552">
        <v>7.5289999999999999</v>
      </c>
      <c r="K552">
        <v>431.13299999999998</v>
      </c>
      <c r="L552">
        <v>423.60500000000002</v>
      </c>
      <c r="N552">
        <v>7.085</v>
      </c>
    </row>
    <row r="553" spans="1:14" x14ac:dyDescent="0.2">
      <c r="A553" s="1">
        <v>915</v>
      </c>
      <c r="B553" s="7">
        <v>31272</v>
      </c>
      <c r="C553" s="16" t="str">
        <f t="shared" si="11"/>
        <v>S</v>
      </c>
      <c r="D553">
        <v>25</v>
      </c>
      <c r="E553">
        <v>0.32</v>
      </c>
      <c r="F553" s="5">
        <v>24.68</v>
      </c>
      <c r="G553">
        <v>7.5229999999999997</v>
      </c>
      <c r="K553">
        <v>431.13299999999998</v>
      </c>
      <c r="L553">
        <v>423.61099999999999</v>
      </c>
      <c r="N553">
        <v>7.0789999999999997</v>
      </c>
    </row>
    <row r="554" spans="1:14" x14ac:dyDescent="0.2">
      <c r="A554" s="1">
        <v>915</v>
      </c>
      <c r="B554" s="7">
        <v>31277</v>
      </c>
      <c r="C554" s="16" t="str">
        <f t="shared" si="11"/>
        <v>S</v>
      </c>
      <c r="D554">
        <v>26</v>
      </c>
      <c r="E554">
        <v>1.26</v>
      </c>
      <c r="F554" s="5">
        <v>24.74</v>
      </c>
      <c r="G554">
        <v>7.5410000000000004</v>
      </c>
      <c r="K554">
        <v>431.13299999999998</v>
      </c>
      <c r="L554">
        <v>423.59199999999998</v>
      </c>
      <c r="N554">
        <v>7.0970000000000004</v>
      </c>
    </row>
    <row r="555" spans="1:14" x14ac:dyDescent="0.2">
      <c r="A555" s="1">
        <v>915</v>
      </c>
      <c r="B555" s="7">
        <v>31284</v>
      </c>
      <c r="C555" s="16" t="str">
        <f t="shared" si="11"/>
        <v>S</v>
      </c>
      <c r="D555">
        <v>26</v>
      </c>
      <c r="E555">
        <v>1.21</v>
      </c>
      <c r="F555" s="5">
        <v>24.79</v>
      </c>
      <c r="G555">
        <v>7.556</v>
      </c>
      <c r="K555">
        <v>431.13299999999998</v>
      </c>
      <c r="L555">
        <v>423.577</v>
      </c>
      <c r="N555">
        <v>7.1120000000000001</v>
      </c>
    </row>
    <row r="556" spans="1:14" x14ac:dyDescent="0.2">
      <c r="A556" s="1">
        <v>915</v>
      </c>
      <c r="B556" s="7">
        <v>31291</v>
      </c>
      <c r="C556" s="16" t="str">
        <f t="shared" si="11"/>
        <v>S</v>
      </c>
      <c r="D556">
        <v>26</v>
      </c>
      <c r="E556">
        <v>1.21</v>
      </c>
      <c r="F556" s="5">
        <v>24.79</v>
      </c>
      <c r="G556">
        <v>7.556</v>
      </c>
      <c r="K556">
        <v>431.13299999999998</v>
      </c>
      <c r="L556">
        <v>423.577</v>
      </c>
      <c r="N556">
        <v>7.1120000000000001</v>
      </c>
    </row>
    <row r="557" spans="1:14" x14ac:dyDescent="0.2">
      <c r="A557" s="1">
        <v>915</v>
      </c>
      <c r="B557" s="7">
        <v>31298</v>
      </c>
      <c r="C557" s="16" t="str">
        <f t="shared" si="11"/>
        <v>S</v>
      </c>
      <c r="D557">
        <v>26</v>
      </c>
      <c r="E557">
        <v>1.17</v>
      </c>
      <c r="F557" s="5">
        <v>24.83</v>
      </c>
      <c r="G557">
        <v>7.5679999999999996</v>
      </c>
      <c r="K557">
        <v>431.13299999999998</v>
      </c>
      <c r="L557">
        <v>423.565</v>
      </c>
      <c r="N557">
        <v>7.1239999999999997</v>
      </c>
    </row>
    <row r="558" spans="1:14" x14ac:dyDescent="0.2">
      <c r="A558" s="1">
        <v>915</v>
      </c>
      <c r="B558" s="7">
        <v>31305</v>
      </c>
      <c r="C558" s="16" t="str">
        <f t="shared" si="11"/>
        <v>S</v>
      </c>
      <c r="D558">
        <v>26</v>
      </c>
      <c r="E558">
        <v>1.18</v>
      </c>
      <c r="F558" s="5">
        <v>24.82</v>
      </c>
      <c r="G558">
        <v>7.5650000000000004</v>
      </c>
      <c r="K558">
        <v>431.13299999999998</v>
      </c>
      <c r="L558">
        <v>423.56799999999998</v>
      </c>
      <c r="N558">
        <v>7.1210000000000004</v>
      </c>
    </row>
    <row r="559" spans="1:14" x14ac:dyDescent="0.2">
      <c r="A559" s="1">
        <v>915</v>
      </c>
      <c r="B559" s="7">
        <v>31312</v>
      </c>
      <c r="C559" s="16" t="str">
        <f t="shared" si="11"/>
        <v>S</v>
      </c>
      <c r="D559">
        <v>26</v>
      </c>
      <c r="E559">
        <v>1.17</v>
      </c>
      <c r="F559" s="5">
        <v>24.83</v>
      </c>
      <c r="G559">
        <v>7.5679999999999996</v>
      </c>
      <c r="K559">
        <v>431.13299999999998</v>
      </c>
      <c r="L559">
        <v>423.565</v>
      </c>
      <c r="N559">
        <v>7.1239999999999997</v>
      </c>
    </row>
    <row r="560" spans="1:14" x14ac:dyDescent="0.2">
      <c r="A560" s="1">
        <v>915</v>
      </c>
      <c r="B560" s="7">
        <v>31317</v>
      </c>
      <c r="C560" s="16" t="str">
        <f t="shared" si="11"/>
        <v>S</v>
      </c>
      <c r="D560">
        <v>26</v>
      </c>
      <c r="E560">
        <v>1.1200000000000001</v>
      </c>
      <c r="F560" s="5">
        <v>24.88</v>
      </c>
      <c r="G560">
        <v>7.5839999999999996</v>
      </c>
      <c r="K560">
        <v>431.13299999999998</v>
      </c>
      <c r="L560">
        <v>423.55</v>
      </c>
      <c r="N560">
        <v>7.14</v>
      </c>
    </row>
    <row r="561" spans="1:14" x14ac:dyDescent="0.2">
      <c r="A561" s="1">
        <v>915</v>
      </c>
      <c r="B561" s="7">
        <v>31326</v>
      </c>
      <c r="C561" s="16" t="str">
        <f t="shared" si="11"/>
        <v>S</v>
      </c>
      <c r="D561">
        <v>26</v>
      </c>
      <c r="E561">
        <v>1.1100000000000001</v>
      </c>
      <c r="F561" s="5">
        <v>24.89</v>
      </c>
      <c r="G561">
        <v>7.5869999999999997</v>
      </c>
      <c r="K561">
        <v>431.13299999999998</v>
      </c>
      <c r="L561">
        <v>423.54700000000003</v>
      </c>
      <c r="N561">
        <v>7.1429999999999998</v>
      </c>
    </row>
    <row r="562" spans="1:14" x14ac:dyDescent="0.2">
      <c r="A562" s="1">
        <v>915</v>
      </c>
      <c r="B562" s="7">
        <v>31333</v>
      </c>
      <c r="C562" s="16" t="str">
        <f t="shared" si="11"/>
        <v>S</v>
      </c>
      <c r="D562">
        <v>26</v>
      </c>
      <c r="E562">
        <v>1.07</v>
      </c>
      <c r="F562" s="5">
        <v>24.93</v>
      </c>
      <c r="G562">
        <v>7.5990000000000002</v>
      </c>
      <c r="K562">
        <v>431.13299999999998</v>
      </c>
      <c r="L562">
        <v>423.53500000000003</v>
      </c>
      <c r="N562">
        <v>7.1550000000000002</v>
      </c>
    </row>
    <row r="563" spans="1:14" x14ac:dyDescent="0.2">
      <c r="A563" s="1">
        <v>915</v>
      </c>
      <c r="B563" s="7">
        <v>31340</v>
      </c>
      <c r="C563" s="16" t="str">
        <f t="shared" si="11"/>
        <v>S</v>
      </c>
      <c r="D563">
        <v>26</v>
      </c>
      <c r="E563">
        <v>1.07</v>
      </c>
      <c r="F563" s="5">
        <v>24.93</v>
      </c>
      <c r="G563">
        <v>7.5990000000000002</v>
      </c>
      <c r="K563">
        <v>431.13299999999998</v>
      </c>
      <c r="L563">
        <v>423.53500000000003</v>
      </c>
      <c r="N563">
        <v>7.1550000000000002</v>
      </c>
    </row>
    <row r="564" spans="1:14" x14ac:dyDescent="0.2">
      <c r="A564" s="1">
        <v>915</v>
      </c>
      <c r="B564" s="7">
        <v>31347</v>
      </c>
      <c r="C564" s="16" t="str">
        <f t="shared" si="11"/>
        <v>S</v>
      </c>
      <c r="D564">
        <v>26</v>
      </c>
      <c r="E564">
        <v>1.05</v>
      </c>
      <c r="F564" s="5">
        <v>24.95</v>
      </c>
      <c r="G564">
        <v>7.6050000000000004</v>
      </c>
      <c r="K564">
        <v>431.13299999999998</v>
      </c>
      <c r="L564">
        <v>423.52800000000002</v>
      </c>
      <c r="N564">
        <v>7.1609999999999996</v>
      </c>
    </row>
    <row r="565" spans="1:14" x14ac:dyDescent="0.2">
      <c r="A565" s="1">
        <v>915</v>
      </c>
      <c r="B565" s="7">
        <v>31437</v>
      </c>
      <c r="C565" s="16" t="str">
        <f t="shared" si="11"/>
        <v>S</v>
      </c>
      <c r="D565">
        <v>26</v>
      </c>
      <c r="E565">
        <v>0.98</v>
      </c>
      <c r="F565" s="5">
        <v>25.02</v>
      </c>
      <c r="G565">
        <v>7.6260000000000003</v>
      </c>
      <c r="K565">
        <v>431.13299999999998</v>
      </c>
      <c r="L565">
        <v>423.50700000000001</v>
      </c>
      <c r="N565">
        <v>7.1820000000000004</v>
      </c>
    </row>
    <row r="566" spans="1:14" x14ac:dyDescent="0.2">
      <c r="A566" s="1">
        <v>915</v>
      </c>
      <c r="B566" s="7">
        <v>31445</v>
      </c>
      <c r="C566" s="16" t="str">
        <f t="shared" si="11"/>
        <v>S</v>
      </c>
      <c r="D566">
        <v>26</v>
      </c>
      <c r="E566">
        <v>0.94</v>
      </c>
      <c r="F566" s="5">
        <v>25.06</v>
      </c>
      <c r="G566">
        <v>7.6379999999999999</v>
      </c>
      <c r="K566">
        <v>431.13299999999998</v>
      </c>
      <c r="L566">
        <v>423.495</v>
      </c>
      <c r="N566">
        <v>7.194</v>
      </c>
    </row>
    <row r="567" spans="1:14" x14ac:dyDescent="0.2">
      <c r="A567" s="1">
        <v>915</v>
      </c>
      <c r="B567" s="7">
        <v>31451</v>
      </c>
      <c r="C567" s="16" t="str">
        <f t="shared" si="11"/>
        <v>S</v>
      </c>
      <c r="D567">
        <v>26</v>
      </c>
      <c r="E567">
        <v>0.94</v>
      </c>
      <c r="F567" s="5">
        <v>25.06</v>
      </c>
      <c r="G567">
        <v>7.6379999999999999</v>
      </c>
      <c r="K567">
        <v>431.13299999999998</v>
      </c>
      <c r="L567">
        <v>423.495</v>
      </c>
      <c r="N567">
        <v>7.194</v>
      </c>
    </row>
    <row r="568" spans="1:14" x14ac:dyDescent="0.2">
      <c r="A568" s="1">
        <v>915</v>
      </c>
      <c r="B568" s="7">
        <v>31458</v>
      </c>
      <c r="C568" s="16" t="str">
        <f t="shared" si="11"/>
        <v>S</v>
      </c>
      <c r="D568">
        <v>26</v>
      </c>
      <c r="E568">
        <v>0.93</v>
      </c>
      <c r="F568" s="5">
        <v>25.07</v>
      </c>
      <c r="G568">
        <v>7.641</v>
      </c>
      <c r="K568">
        <v>431.13299999999998</v>
      </c>
      <c r="L568">
        <v>423.49200000000002</v>
      </c>
      <c r="N568">
        <v>7.1970000000000001</v>
      </c>
    </row>
    <row r="569" spans="1:14" x14ac:dyDescent="0.2">
      <c r="A569" s="1">
        <v>915</v>
      </c>
      <c r="B569" s="7">
        <v>31465</v>
      </c>
      <c r="C569" s="16" t="str">
        <f t="shared" si="11"/>
        <v>S</v>
      </c>
      <c r="D569">
        <v>26</v>
      </c>
      <c r="E569">
        <v>0.93</v>
      </c>
      <c r="F569" s="5">
        <v>25.07</v>
      </c>
      <c r="G569">
        <v>7.641</v>
      </c>
      <c r="K569">
        <v>431.13299999999998</v>
      </c>
      <c r="L569">
        <v>423.49200000000002</v>
      </c>
      <c r="N569">
        <v>7.1970000000000001</v>
      </c>
    </row>
    <row r="570" spans="1:14" x14ac:dyDescent="0.2">
      <c r="A570" s="1">
        <v>915</v>
      </c>
      <c r="B570" s="7">
        <v>31473</v>
      </c>
      <c r="C570" s="16" t="str">
        <f t="shared" si="11"/>
        <v>S</v>
      </c>
      <c r="D570">
        <v>26</v>
      </c>
      <c r="E570">
        <v>0.89</v>
      </c>
      <c r="F570" s="5">
        <v>25.11</v>
      </c>
      <c r="G570">
        <v>7.6539999999999999</v>
      </c>
      <c r="K570">
        <v>431.13299999999998</v>
      </c>
      <c r="L570">
        <v>423.48</v>
      </c>
      <c r="N570">
        <v>7.21</v>
      </c>
    </row>
    <row r="571" spans="1:14" x14ac:dyDescent="0.2">
      <c r="A571" s="1">
        <v>915</v>
      </c>
      <c r="B571" s="7">
        <v>31480</v>
      </c>
      <c r="C571" s="16" t="str">
        <f t="shared" si="11"/>
        <v>S</v>
      </c>
      <c r="D571">
        <v>26</v>
      </c>
      <c r="E571">
        <v>0.87</v>
      </c>
      <c r="F571" s="5">
        <v>25.13</v>
      </c>
      <c r="G571">
        <v>7.66</v>
      </c>
      <c r="K571">
        <v>431.13299999999998</v>
      </c>
      <c r="L571">
        <v>423.47399999999999</v>
      </c>
      <c r="N571">
        <v>7.2160000000000002</v>
      </c>
    </row>
    <row r="572" spans="1:14" x14ac:dyDescent="0.2">
      <c r="A572" s="1">
        <v>915</v>
      </c>
      <c r="B572" s="7">
        <v>31487</v>
      </c>
      <c r="C572" s="16" t="str">
        <f t="shared" si="11"/>
        <v>S</v>
      </c>
      <c r="D572">
        <v>26</v>
      </c>
      <c r="E572">
        <v>0.84</v>
      </c>
      <c r="F572" s="5">
        <v>25.16</v>
      </c>
      <c r="G572">
        <v>7.6689999999999996</v>
      </c>
      <c r="K572">
        <v>431.13299999999998</v>
      </c>
      <c r="L572">
        <v>423.464</v>
      </c>
      <c r="N572">
        <v>7.2249999999999996</v>
      </c>
    </row>
    <row r="573" spans="1:14" x14ac:dyDescent="0.2">
      <c r="A573" s="1">
        <v>915</v>
      </c>
      <c r="B573" s="7">
        <v>31493</v>
      </c>
      <c r="C573" s="16" t="str">
        <f t="shared" si="11"/>
        <v>S</v>
      </c>
      <c r="D573">
        <v>26</v>
      </c>
      <c r="E573">
        <v>0.84</v>
      </c>
      <c r="F573" s="5">
        <v>25.16</v>
      </c>
      <c r="G573">
        <v>7.6689999999999996</v>
      </c>
      <c r="K573">
        <v>431.13299999999998</v>
      </c>
      <c r="L573">
        <v>423.464</v>
      </c>
      <c r="N573">
        <v>7.2249999999999996</v>
      </c>
    </row>
    <row r="574" spans="1:14" x14ac:dyDescent="0.2">
      <c r="A574" s="1">
        <v>915</v>
      </c>
      <c r="B574" s="7">
        <v>31500</v>
      </c>
      <c r="C574" s="16" t="str">
        <f t="shared" si="11"/>
        <v>S</v>
      </c>
      <c r="D574">
        <v>26</v>
      </c>
      <c r="E574">
        <v>1.03</v>
      </c>
      <c r="F574" s="5">
        <v>24.97</v>
      </c>
      <c r="G574">
        <v>7.6109999999999998</v>
      </c>
      <c r="K574">
        <v>431.13299999999998</v>
      </c>
      <c r="L574">
        <v>423.52199999999999</v>
      </c>
      <c r="N574">
        <v>7.1669999999999998</v>
      </c>
    </row>
    <row r="575" spans="1:14" x14ac:dyDescent="0.2">
      <c r="A575" s="1">
        <v>915</v>
      </c>
      <c r="B575" s="7">
        <v>31507</v>
      </c>
      <c r="C575" s="16" t="str">
        <f t="shared" si="11"/>
        <v>S</v>
      </c>
      <c r="D575">
        <v>26</v>
      </c>
      <c r="E575">
        <v>1.07</v>
      </c>
      <c r="F575" s="5">
        <v>24.93</v>
      </c>
      <c r="G575">
        <v>7.5990000000000002</v>
      </c>
      <c r="K575">
        <v>431.13299999999998</v>
      </c>
      <c r="L575">
        <v>423.53500000000003</v>
      </c>
      <c r="N575">
        <v>7.1550000000000002</v>
      </c>
    </row>
    <row r="576" spans="1:14" x14ac:dyDescent="0.2">
      <c r="A576" s="1">
        <v>915</v>
      </c>
      <c r="B576" s="7">
        <v>31515</v>
      </c>
      <c r="C576" s="16" t="str">
        <f t="shared" si="11"/>
        <v>S</v>
      </c>
      <c r="D576">
        <v>26</v>
      </c>
      <c r="E576">
        <v>1.05</v>
      </c>
      <c r="F576" s="5">
        <v>24.95</v>
      </c>
      <c r="G576">
        <v>7.6050000000000004</v>
      </c>
      <c r="K576">
        <v>431.13299999999998</v>
      </c>
      <c r="L576">
        <v>423.52800000000002</v>
      </c>
      <c r="N576">
        <v>7.1609999999999996</v>
      </c>
    </row>
    <row r="577" spans="1:14" x14ac:dyDescent="0.2">
      <c r="A577" s="1">
        <v>915</v>
      </c>
      <c r="B577" s="7">
        <v>31522</v>
      </c>
      <c r="C577" s="16" t="str">
        <f t="shared" si="11"/>
        <v>S</v>
      </c>
      <c r="D577">
        <v>26</v>
      </c>
      <c r="E577">
        <v>1.17</v>
      </c>
      <c r="F577" s="5">
        <v>24.83</v>
      </c>
      <c r="G577">
        <v>7.5679999999999996</v>
      </c>
      <c r="K577">
        <v>431.13299999999998</v>
      </c>
      <c r="L577">
        <v>423.565</v>
      </c>
      <c r="N577">
        <v>7.1239999999999997</v>
      </c>
    </row>
    <row r="578" spans="1:14" x14ac:dyDescent="0.2">
      <c r="A578" s="1">
        <v>915</v>
      </c>
      <c r="B578" s="7">
        <v>31529</v>
      </c>
      <c r="C578" s="16" t="str">
        <f t="shared" si="11"/>
        <v>S</v>
      </c>
      <c r="D578">
        <v>26</v>
      </c>
      <c r="E578">
        <v>1.23</v>
      </c>
      <c r="F578" s="5">
        <v>24.77</v>
      </c>
      <c r="G578">
        <v>7.55</v>
      </c>
      <c r="K578">
        <v>431.13299999999998</v>
      </c>
      <c r="L578">
        <v>423.58300000000003</v>
      </c>
      <c r="N578">
        <v>7.1059999999999999</v>
      </c>
    </row>
    <row r="579" spans="1:14" x14ac:dyDescent="0.2">
      <c r="A579" s="1">
        <v>915</v>
      </c>
      <c r="B579" s="7">
        <v>31537</v>
      </c>
      <c r="C579" s="16" t="str">
        <f t="shared" si="11"/>
        <v>S</v>
      </c>
      <c r="D579">
        <v>26</v>
      </c>
      <c r="E579">
        <v>1.33</v>
      </c>
      <c r="F579" s="5">
        <v>24.67</v>
      </c>
      <c r="G579">
        <v>7.52</v>
      </c>
      <c r="K579">
        <v>431.13299999999998</v>
      </c>
      <c r="L579">
        <v>423.61399999999998</v>
      </c>
      <c r="N579">
        <v>7.0759999999999996</v>
      </c>
    </row>
    <row r="580" spans="1:14" x14ac:dyDescent="0.2">
      <c r="A580" s="1">
        <v>915</v>
      </c>
      <c r="B580" s="7">
        <v>31543</v>
      </c>
      <c r="C580" s="16" t="str">
        <f t="shared" si="11"/>
        <v>S</v>
      </c>
      <c r="D580">
        <v>26</v>
      </c>
      <c r="E580">
        <v>1.39</v>
      </c>
      <c r="F580" s="5">
        <v>24.61</v>
      </c>
      <c r="G580">
        <v>7.5010000000000003</v>
      </c>
      <c r="K580">
        <v>431.13299999999998</v>
      </c>
      <c r="L580">
        <v>423.63200000000001</v>
      </c>
      <c r="N580">
        <v>7.0570000000000004</v>
      </c>
    </row>
    <row r="581" spans="1:14" x14ac:dyDescent="0.2">
      <c r="A581" s="1">
        <v>915</v>
      </c>
      <c r="B581" s="7">
        <v>31551</v>
      </c>
      <c r="C581" s="16" t="str">
        <f t="shared" si="11"/>
        <v>S</v>
      </c>
      <c r="D581">
        <v>26</v>
      </c>
      <c r="E581">
        <v>1.46</v>
      </c>
      <c r="F581" s="5">
        <v>24.54</v>
      </c>
      <c r="G581">
        <v>7.48</v>
      </c>
      <c r="K581">
        <v>431.13299999999998</v>
      </c>
      <c r="L581">
        <v>423.65300000000002</v>
      </c>
      <c r="N581">
        <v>7.0359999999999996</v>
      </c>
    </row>
    <row r="582" spans="1:14" x14ac:dyDescent="0.2">
      <c r="A582" s="1">
        <v>915</v>
      </c>
      <c r="B582" s="7">
        <v>31578</v>
      </c>
      <c r="C582" s="16" t="str">
        <f t="shared" si="11"/>
        <v>S</v>
      </c>
      <c r="D582">
        <v>26</v>
      </c>
      <c r="E582">
        <v>1.32</v>
      </c>
      <c r="F582" s="5">
        <v>24.68</v>
      </c>
      <c r="G582">
        <v>7.5229999999999997</v>
      </c>
      <c r="K582">
        <v>431.13299999999998</v>
      </c>
      <c r="L582">
        <v>423.61099999999999</v>
      </c>
      <c r="N582">
        <v>7.0789999999999997</v>
      </c>
    </row>
    <row r="583" spans="1:14" x14ac:dyDescent="0.2">
      <c r="A583" s="1">
        <v>915</v>
      </c>
      <c r="B583" s="7">
        <v>31592</v>
      </c>
      <c r="C583" s="16" t="str">
        <f t="shared" ref="C583:C646" si="12">IF(ISBLANK(D583),"V","S")</f>
        <v>S</v>
      </c>
      <c r="D583">
        <v>26</v>
      </c>
      <c r="E583">
        <v>1.34</v>
      </c>
      <c r="F583" s="5">
        <v>24.66</v>
      </c>
      <c r="G583">
        <v>7.516</v>
      </c>
      <c r="K583">
        <v>431.13299999999998</v>
      </c>
      <c r="L583">
        <v>423.61700000000002</v>
      </c>
      <c r="N583">
        <v>7.0720000000000001</v>
      </c>
    </row>
    <row r="584" spans="1:14" x14ac:dyDescent="0.2">
      <c r="A584" s="1">
        <v>915</v>
      </c>
      <c r="B584" s="7">
        <v>31602</v>
      </c>
      <c r="C584" s="16" t="str">
        <f t="shared" si="12"/>
        <v>S</v>
      </c>
      <c r="D584">
        <v>26</v>
      </c>
      <c r="E584">
        <v>1.29</v>
      </c>
      <c r="F584" s="5">
        <v>24.71</v>
      </c>
      <c r="G584">
        <v>7.532</v>
      </c>
      <c r="K584">
        <v>431.13299999999998</v>
      </c>
      <c r="L584">
        <v>423.60199999999998</v>
      </c>
      <c r="N584">
        <v>7.0880000000000001</v>
      </c>
    </row>
    <row r="585" spans="1:14" x14ac:dyDescent="0.2">
      <c r="A585" s="1">
        <v>915</v>
      </c>
      <c r="B585" s="7">
        <v>31606</v>
      </c>
      <c r="C585" s="16" t="str">
        <f t="shared" si="12"/>
        <v>S</v>
      </c>
      <c r="D585">
        <v>26</v>
      </c>
      <c r="E585">
        <v>1.23</v>
      </c>
      <c r="F585" s="5">
        <v>24.77</v>
      </c>
      <c r="G585">
        <v>7.55</v>
      </c>
      <c r="K585">
        <v>431.13299999999998</v>
      </c>
      <c r="L585">
        <v>423.58300000000003</v>
      </c>
      <c r="N585">
        <v>7.1059999999999999</v>
      </c>
    </row>
    <row r="586" spans="1:14" x14ac:dyDescent="0.2">
      <c r="A586" s="1">
        <v>915</v>
      </c>
      <c r="B586" s="7">
        <v>31614</v>
      </c>
      <c r="C586" s="16" t="str">
        <f t="shared" si="12"/>
        <v>S</v>
      </c>
      <c r="D586">
        <v>26</v>
      </c>
      <c r="E586">
        <v>1.21</v>
      </c>
      <c r="F586" s="5">
        <v>24.79</v>
      </c>
      <c r="G586">
        <v>7.556</v>
      </c>
      <c r="K586">
        <v>431.13299999999998</v>
      </c>
      <c r="L586">
        <v>423.577</v>
      </c>
      <c r="N586">
        <v>7.1120000000000001</v>
      </c>
    </row>
    <row r="587" spans="1:14" x14ac:dyDescent="0.2">
      <c r="A587" s="1">
        <v>915</v>
      </c>
      <c r="B587" s="7">
        <v>31719</v>
      </c>
      <c r="C587" s="16" t="str">
        <f t="shared" si="12"/>
        <v>S</v>
      </c>
      <c r="D587">
        <v>26</v>
      </c>
      <c r="E587">
        <v>0.98</v>
      </c>
      <c r="F587" s="5">
        <v>25.02</v>
      </c>
      <c r="G587">
        <v>7.6260000000000003</v>
      </c>
      <c r="K587">
        <v>431.13299999999998</v>
      </c>
      <c r="L587">
        <v>423.50700000000001</v>
      </c>
      <c r="N587">
        <v>7.1820000000000004</v>
      </c>
    </row>
    <row r="588" spans="1:14" x14ac:dyDescent="0.2">
      <c r="A588" s="1">
        <v>915</v>
      </c>
      <c r="B588" s="7">
        <v>31760</v>
      </c>
      <c r="C588" s="16" t="str">
        <f t="shared" si="12"/>
        <v>S</v>
      </c>
      <c r="D588">
        <v>26</v>
      </c>
      <c r="E588">
        <v>0.97</v>
      </c>
      <c r="F588" s="5">
        <v>25.03</v>
      </c>
      <c r="G588">
        <v>7.6289999999999996</v>
      </c>
      <c r="K588">
        <v>431.13299999999998</v>
      </c>
      <c r="L588">
        <v>423.50400000000002</v>
      </c>
      <c r="N588">
        <v>7.1849999999999996</v>
      </c>
    </row>
    <row r="589" spans="1:14" x14ac:dyDescent="0.2">
      <c r="A589" s="1">
        <v>915</v>
      </c>
      <c r="B589" s="7">
        <v>31780</v>
      </c>
      <c r="C589" s="16" t="str">
        <f t="shared" si="12"/>
        <v>S</v>
      </c>
      <c r="D589">
        <v>26</v>
      </c>
      <c r="E589">
        <v>0.77</v>
      </c>
      <c r="F589" s="5">
        <v>25.23</v>
      </c>
      <c r="G589">
        <v>7.69</v>
      </c>
      <c r="K589">
        <v>431.13299999999998</v>
      </c>
      <c r="L589">
        <v>423.44299999999998</v>
      </c>
      <c r="N589">
        <v>7.2460000000000004</v>
      </c>
    </row>
    <row r="590" spans="1:14" x14ac:dyDescent="0.2">
      <c r="A590" s="1">
        <v>915</v>
      </c>
      <c r="B590" s="7">
        <v>31788</v>
      </c>
      <c r="C590" s="16" t="str">
        <f t="shared" si="12"/>
        <v>S</v>
      </c>
      <c r="D590">
        <v>26</v>
      </c>
      <c r="E590">
        <v>0.75</v>
      </c>
      <c r="F590" s="5">
        <v>25.25</v>
      </c>
      <c r="G590">
        <v>7.6959999999999997</v>
      </c>
      <c r="K590">
        <v>431.13299999999998</v>
      </c>
      <c r="L590">
        <v>423.43700000000001</v>
      </c>
      <c r="N590">
        <v>7.2519999999999998</v>
      </c>
    </row>
    <row r="591" spans="1:14" x14ac:dyDescent="0.2">
      <c r="A591" s="1">
        <v>915</v>
      </c>
      <c r="B591" s="7">
        <v>32808</v>
      </c>
      <c r="C591" s="16" t="str">
        <f t="shared" si="12"/>
        <v>V</v>
      </c>
      <c r="F591" s="5">
        <f t="shared" ref="F591:F606" si="13">G591*3.281</f>
        <v>25.444155000000002</v>
      </c>
      <c r="G591">
        <v>7.7549999999999999</v>
      </c>
      <c r="K591">
        <v>431.13299999999998</v>
      </c>
      <c r="L591">
        <v>423.37799999999999</v>
      </c>
      <c r="N591">
        <v>7.3109999999999999</v>
      </c>
    </row>
    <row r="592" spans="1:14" x14ac:dyDescent="0.2">
      <c r="A592" s="1">
        <v>915</v>
      </c>
      <c r="B592" s="7">
        <v>33308</v>
      </c>
      <c r="C592" s="16" t="str">
        <f t="shared" si="12"/>
        <v>V</v>
      </c>
      <c r="F592" s="5">
        <f t="shared" si="13"/>
        <v>26.067545000000003</v>
      </c>
      <c r="G592">
        <v>7.9450000000000003</v>
      </c>
      <c r="K592">
        <v>431.13299999999998</v>
      </c>
      <c r="L592">
        <v>423.18799999999999</v>
      </c>
      <c r="N592">
        <v>7.5010000000000003</v>
      </c>
    </row>
    <row r="593" spans="1:14" x14ac:dyDescent="0.2">
      <c r="A593" s="1">
        <v>915</v>
      </c>
      <c r="B593" s="7">
        <v>33679</v>
      </c>
      <c r="C593" s="16" t="str">
        <f t="shared" si="12"/>
        <v>V</v>
      </c>
      <c r="F593" s="5">
        <f t="shared" si="13"/>
        <v>25.709916000000003</v>
      </c>
      <c r="G593">
        <v>7.8360000000000003</v>
      </c>
      <c r="K593">
        <v>431.13299999999998</v>
      </c>
      <c r="L593">
        <v>423.3</v>
      </c>
      <c r="N593">
        <v>7.39</v>
      </c>
    </row>
    <row r="594" spans="1:14" x14ac:dyDescent="0.2">
      <c r="A594" s="1">
        <v>915</v>
      </c>
      <c r="B594" s="7">
        <v>33771</v>
      </c>
      <c r="C594" s="16" t="str">
        <f t="shared" si="12"/>
        <v>V</v>
      </c>
      <c r="F594" s="5">
        <f t="shared" si="13"/>
        <v>25.526180000000004</v>
      </c>
      <c r="G594">
        <v>7.78</v>
      </c>
      <c r="K594">
        <v>431.13299999999998</v>
      </c>
      <c r="L594">
        <v>423.35</v>
      </c>
      <c r="N594">
        <v>7.34</v>
      </c>
    </row>
    <row r="595" spans="1:14" x14ac:dyDescent="0.2">
      <c r="A595" s="1">
        <v>915</v>
      </c>
      <c r="B595" s="7">
        <v>34010</v>
      </c>
      <c r="C595" s="16" t="str">
        <f t="shared" si="12"/>
        <v>V</v>
      </c>
      <c r="F595" s="5">
        <f t="shared" si="13"/>
        <v>25.371973000000001</v>
      </c>
      <c r="G595">
        <v>7.7329999999999997</v>
      </c>
      <c r="K595">
        <v>431.13299999999998</v>
      </c>
      <c r="L595">
        <v>423.4</v>
      </c>
      <c r="N595">
        <v>7.2889999999999997</v>
      </c>
    </row>
    <row r="596" spans="1:14" x14ac:dyDescent="0.2">
      <c r="A596" s="1">
        <v>915</v>
      </c>
      <c r="B596" s="7">
        <v>34033</v>
      </c>
      <c r="C596" s="16" t="str">
        <f t="shared" si="12"/>
        <v>V</v>
      </c>
      <c r="F596" s="5">
        <f t="shared" si="13"/>
        <v>25.440874000000001</v>
      </c>
      <c r="G596">
        <v>7.7539999999999996</v>
      </c>
      <c r="K596">
        <v>431.13299999999998</v>
      </c>
      <c r="L596">
        <v>423.38</v>
      </c>
      <c r="N596">
        <v>7.31</v>
      </c>
    </row>
    <row r="597" spans="1:14" x14ac:dyDescent="0.2">
      <c r="A597" s="1">
        <v>915</v>
      </c>
      <c r="B597" s="7">
        <v>34044</v>
      </c>
      <c r="C597" s="16" t="str">
        <f t="shared" si="12"/>
        <v>V</v>
      </c>
      <c r="F597" s="5">
        <f t="shared" si="13"/>
        <v>25.480246000000001</v>
      </c>
      <c r="G597">
        <v>7.766</v>
      </c>
      <c r="K597">
        <v>431.13299999999998</v>
      </c>
      <c r="L597">
        <v>423.37</v>
      </c>
      <c r="N597">
        <v>7.3220000000000001</v>
      </c>
    </row>
    <row r="598" spans="1:14" x14ac:dyDescent="0.2">
      <c r="A598" s="1">
        <v>915</v>
      </c>
      <c r="B598" s="7">
        <v>34058</v>
      </c>
      <c r="C598" s="16" t="str">
        <f t="shared" si="12"/>
        <v>V</v>
      </c>
      <c r="F598" s="5">
        <f t="shared" si="13"/>
        <v>25.414626000000002</v>
      </c>
      <c r="G598">
        <v>7.7460000000000004</v>
      </c>
      <c r="K598">
        <v>431.13299999999998</v>
      </c>
      <c r="L598">
        <v>423.39</v>
      </c>
      <c r="N598">
        <v>7.3019999999999996</v>
      </c>
    </row>
    <row r="599" spans="1:14" x14ac:dyDescent="0.2">
      <c r="A599" s="1">
        <v>915</v>
      </c>
      <c r="B599" s="7">
        <v>34065</v>
      </c>
      <c r="C599" s="16" t="str">
        <f t="shared" si="12"/>
        <v>V</v>
      </c>
      <c r="F599" s="5">
        <f t="shared" si="13"/>
        <v>25.332601</v>
      </c>
      <c r="G599">
        <v>7.7210000000000001</v>
      </c>
      <c r="K599">
        <v>431.13299999999998</v>
      </c>
      <c r="L599">
        <v>423.41</v>
      </c>
      <c r="N599">
        <v>7.2770000000000001</v>
      </c>
    </row>
    <row r="600" spans="1:14" x14ac:dyDescent="0.2">
      <c r="A600" s="1">
        <v>915</v>
      </c>
      <c r="B600" s="7">
        <v>34075</v>
      </c>
      <c r="C600" s="16" t="str">
        <f t="shared" si="12"/>
        <v>V</v>
      </c>
      <c r="F600" s="5">
        <f t="shared" si="13"/>
        <v>25.234171</v>
      </c>
      <c r="G600">
        <v>7.6909999999999998</v>
      </c>
      <c r="K600">
        <v>431.13299999999998</v>
      </c>
      <c r="L600">
        <v>423.44</v>
      </c>
      <c r="N600">
        <v>7.2469999999999999</v>
      </c>
    </row>
    <row r="601" spans="1:14" x14ac:dyDescent="0.2">
      <c r="A601" s="1">
        <v>915</v>
      </c>
      <c r="B601" s="7">
        <v>34100</v>
      </c>
      <c r="C601" s="16" t="str">
        <f t="shared" si="12"/>
        <v>V</v>
      </c>
      <c r="F601" s="5">
        <f t="shared" si="13"/>
        <v>25.086525999999999</v>
      </c>
      <c r="G601">
        <v>7.6459999999999999</v>
      </c>
      <c r="K601">
        <v>431.13299999999998</v>
      </c>
      <c r="L601">
        <v>423.49</v>
      </c>
      <c r="N601">
        <v>7.202</v>
      </c>
    </row>
    <row r="602" spans="1:14" x14ac:dyDescent="0.2">
      <c r="A602" s="1">
        <v>915</v>
      </c>
      <c r="B602" s="7">
        <v>34310</v>
      </c>
      <c r="C602" s="16" t="str">
        <f t="shared" si="12"/>
        <v>V</v>
      </c>
      <c r="F602" s="5">
        <f t="shared" si="13"/>
        <v>25.066839999999999</v>
      </c>
      <c r="G602">
        <v>7.64</v>
      </c>
      <c r="K602">
        <v>431.13299999999998</v>
      </c>
      <c r="L602">
        <v>423.49299999999999</v>
      </c>
      <c r="N602">
        <v>7.1959999999999997</v>
      </c>
    </row>
    <row r="603" spans="1:14" x14ac:dyDescent="0.2">
      <c r="A603" s="1">
        <v>915</v>
      </c>
      <c r="B603" s="7">
        <v>34341</v>
      </c>
      <c r="C603" s="16" t="str">
        <f t="shared" si="12"/>
        <v>V</v>
      </c>
      <c r="F603" s="5">
        <f t="shared" si="13"/>
        <v>25.161988999999998</v>
      </c>
      <c r="G603">
        <v>7.6689999999999996</v>
      </c>
      <c r="K603">
        <v>431.13299999999998</v>
      </c>
      <c r="L603">
        <v>423.464</v>
      </c>
      <c r="N603">
        <v>7.2249999999999996</v>
      </c>
    </row>
    <row r="604" spans="1:14" x14ac:dyDescent="0.2">
      <c r="A604" s="1">
        <v>915</v>
      </c>
      <c r="B604" s="7">
        <v>34366</v>
      </c>
      <c r="C604" s="16" t="str">
        <f t="shared" si="12"/>
        <v>V</v>
      </c>
      <c r="F604" s="5">
        <f t="shared" si="13"/>
        <v>25.221047000000002</v>
      </c>
      <c r="G604">
        <v>7.6870000000000003</v>
      </c>
      <c r="K604">
        <v>431.13299999999998</v>
      </c>
      <c r="L604">
        <v>423.44600000000003</v>
      </c>
      <c r="N604">
        <v>7.2430000000000003</v>
      </c>
    </row>
    <row r="605" spans="1:14" x14ac:dyDescent="0.2">
      <c r="A605" s="1">
        <v>915</v>
      </c>
      <c r="B605" s="7">
        <v>34402</v>
      </c>
      <c r="C605" s="16" t="str">
        <f t="shared" si="12"/>
        <v>V</v>
      </c>
      <c r="F605" s="5">
        <f t="shared" si="13"/>
        <v>25.316196000000001</v>
      </c>
      <c r="G605">
        <v>7.7160000000000002</v>
      </c>
      <c r="K605">
        <v>431.13299999999998</v>
      </c>
      <c r="L605">
        <v>423.41699999999997</v>
      </c>
      <c r="N605">
        <v>7.2720000000000002</v>
      </c>
    </row>
    <row r="606" spans="1:14" x14ac:dyDescent="0.2">
      <c r="A606" s="1">
        <v>915</v>
      </c>
      <c r="B606" s="7">
        <v>34438</v>
      </c>
      <c r="C606" s="16" t="str">
        <f t="shared" si="12"/>
        <v>V</v>
      </c>
      <c r="F606" s="5">
        <f t="shared" si="13"/>
        <v>25.178394000000001</v>
      </c>
      <c r="G606">
        <v>7.6740000000000004</v>
      </c>
      <c r="K606">
        <v>431.13299999999998</v>
      </c>
      <c r="L606">
        <v>423.459</v>
      </c>
      <c r="N606">
        <v>7.23</v>
      </c>
    </row>
    <row r="607" spans="1:14" x14ac:dyDescent="0.2">
      <c r="A607" s="1">
        <v>915</v>
      </c>
      <c r="B607" s="7">
        <v>34488</v>
      </c>
      <c r="C607" s="16" t="str">
        <f t="shared" si="12"/>
        <v>V</v>
      </c>
      <c r="F607" s="5">
        <f t="shared" ref="F607:F625" si="14">G607*3.281</f>
        <v>24.971691</v>
      </c>
      <c r="G607">
        <v>7.6109999999999998</v>
      </c>
      <c r="K607">
        <v>431.13299999999998</v>
      </c>
      <c r="L607">
        <v>423.52199999999999</v>
      </c>
      <c r="N607">
        <v>7.1669999999999998</v>
      </c>
    </row>
    <row r="608" spans="1:14" x14ac:dyDescent="0.2">
      <c r="A608" s="1">
        <v>915</v>
      </c>
      <c r="B608" s="7">
        <v>34522</v>
      </c>
      <c r="C608" s="16" t="str">
        <f t="shared" si="12"/>
        <v>V</v>
      </c>
      <c r="F608" s="5">
        <f t="shared" si="14"/>
        <v>24.896228000000001</v>
      </c>
      <c r="G608">
        <v>7.5880000000000001</v>
      </c>
      <c r="K608">
        <v>431.13299999999998</v>
      </c>
      <c r="L608">
        <v>423.54500000000002</v>
      </c>
      <c r="N608">
        <v>7.1440000000000001</v>
      </c>
    </row>
    <row r="609" spans="1:14" x14ac:dyDescent="0.2">
      <c r="A609" s="1">
        <v>915</v>
      </c>
      <c r="B609" s="7">
        <v>34561</v>
      </c>
      <c r="C609" s="16" t="str">
        <f t="shared" si="12"/>
        <v>V</v>
      </c>
      <c r="F609" s="5">
        <f t="shared" si="14"/>
        <v>24.781393000000001</v>
      </c>
      <c r="G609">
        <v>7.5529999999999999</v>
      </c>
      <c r="K609">
        <v>431.13299999999998</v>
      </c>
      <c r="L609">
        <v>423.58</v>
      </c>
      <c r="N609">
        <v>7.109</v>
      </c>
    </row>
    <row r="610" spans="1:14" x14ac:dyDescent="0.2">
      <c r="A610" s="1">
        <v>915</v>
      </c>
      <c r="B610" s="7">
        <v>34589</v>
      </c>
      <c r="C610" s="16" t="str">
        <f t="shared" si="12"/>
        <v>V</v>
      </c>
      <c r="F610" s="5">
        <f t="shared" si="14"/>
        <v>24.840451000000002</v>
      </c>
      <c r="G610">
        <v>7.5709999999999997</v>
      </c>
      <c r="K610">
        <v>431.13299999999998</v>
      </c>
      <c r="L610">
        <f t="shared" ref="L610:L625" si="15">(K610-G610)</f>
        <v>423.56199999999995</v>
      </c>
      <c r="N610">
        <v>7.1269999999999998</v>
      </c>
    </row>
    <row r="611" spans="1:14" x14ac:dyDescent="0.2">
      <c r="A611" s="1">
        <v>915</v>
      </c>
      <c r="B611" s="7">
        <v>34611</v>
      </c>
      <c r="C611" s="16" t="str">
        <f t="shared" si="12"/>
        <v>V</v>
      </c>
      <c r="F611" s="5">
        <f t="shared" si="14"/>
        <v>24.610781000000003</v>
      </c>
      <c r="G611">
        <v>7.5010000000000003</v>
      </c>
      <c r="K611">
        <v>431.13299999999998</v>
      </c>
      <c r="L611">
        <f t="shared" si="15"/>
        <v>423.63200000000001</v>
      </c>
      <c r="N611">
        <v>7.0570000000000004</v>
      </c>
    </row>
    <row r="612" spans="1:14" x14ac:dyDescent="0.2">
      <c r="A612" s="1">
        <v>915</v>
      </c>
      <c r="B612" s="7">
        <v>34648</v>
      </c>
      <c r="C612" s="16" t="str">
        <f t="shared" si="12"/>
        <v>V</v>
      </c>
      <c r="F612" s="5">
        <f t="shared" si="14"/>
        <v>24.505789000000004</v>
      </c>
      <c r="G612">
        <v>7.4690000000000003</v>
      </c>
      <c r="K612">
        <v>431.13299999999998</v>
      </c>
      <c r="L612">
        <f t="shared" si="15"/>
        <v>423.66399999999999</v>
      </c>
      <c r="N612">
        <v>7.0250000000000004</v>
      </c>
    </row>
    <row r="613" spans="1:14" x14ac:dyDescent="0.2">
      <c r="A613" s="1">
        <v>915</v>
      </c>
      <c r="B613" s="7">
        <v>34676</v>
      </c>
      <c r="C613" s="16" t="str">
        <f t="shared" si="12"/>
        <v>V</v>
      </c>
      <c r="F613" s="5">
        <f t="shared" si="14"/>
        <v>24.489384000000001</v>
      </c>
      <c r="G613">
        <v>7.4640000000000004</v>
      </c>
      <c r="K613">
        <v>431.13299999999998</v>
      </c>
      <c r="L613">
        <f t="shared" si="15"/>
        <v>423.66899999999998</v>
      </c>
      <c r="N613">
        <v>7.02</v>
      </c>
    </row>
    <row r="614" spans="1:14" x14ac:dyDescent="0.2">
      <c r="A614" s="1">
        <v>915</v>
      </c>
      <c r="B614" s="7">
        <v>34702</v>
      </c>
      <c r="C614" s="16" t="str">
        <f t="shared" si="12"/>
        <v>V</v>
      </c>
      <c r="F614" s="5">
        <f t="shared" si="14"/>
        <v>24.607500000000002</v>
      </c>
      <c r="G614">
        <v>7.5</v>
      </c>
      <c r="K614">
        <v>431.13299999999998</v>
      </c>
      <c r="L614">
        <f t="shared" si="15"/>
        <v>423.63299999999998</v>
      </c>
      <c r="N614">
        <v>7.06</v>
      </c>
    </row>
    <row r="615" spans="1:14" x14ac:dyDescent="0.2">
      <c r="A615" s="1">
        <v>915</v>
      </c>
      <c r="B615" s="7">
        <v>34775</v>
      </c>
      <c r="C615" s="16" t="str">
        <f t="shared" si="12"/>
        <v>V</v>
      </c>
      <c r="F615" s="5">
        <f t="shared" si="14"/>
        <v>24.932319000000003</v>
      </c>
      <c r="G615">
        <v>7.5990000000000002</v>
      </c>
      <c r="K615">
        <v>431.13299999999998</v>
      </c>
      <c r="L615">
        <f t="shared" si="15"/>
        <v>423.53399999999999</v>
      </c>
      <c r="N615">
        <v>7.1550000000000002</v>
      </c>
    </row>
    <row r="616" spans="1:14" x14ac:dyDescent="0.2">
      <c r="A616" s="1">
        <v>915</v>
      </c>
      <c r="B616" s="7">
        <v>34817</v>
      </c>
      <c r="C616" s="16" t="str">
        <f t="shared" si="12"/>
        <v>V</v>
      </c>
      <c r="F616" s="5">
        <f t="shared" si="14"/>
        <v>24.794517000000003</v>
      </c>
      <c r="G616">
        <v>7.5570000000000004</v>
      </c>
      <c r="K616">
        <v>431.13299999999998</v>
      </c>
      <c r="L616">
        <f t="shared" si="15"/>
        <v>423.57599999999996</v>
      </c>
      <c r="N616">
        <v>7.1130000000000004</v>
      </c>
    </row>
    <row r="617" spans="1:14" x14ac:dyDescent="0.2">
      <c r="A617" s="1">
        <v>915</v>
      </c>
      <c r="B617" s="7">
        <v>34859</v>
      </c>
      <c r="C617" s="16" t="str">
        <f t="shared" si="12"/>
        <v>V</v>
      </c>
      <c r="F617" s="5">
        <f t="shared" si="14"/>
        <v>24.604219000000001</v>
      </c>
      <c r="G617">
        <v>7.4989999999999997</v>
      </c>
      <c r="K617">
        <v>431.13299999999998</v>
      </c>
      <c r="L617">
        <f t="shared" si="15"/>
        <v>423.63399999999996</v>
      </c>
      <c r="N617">
        <f>430.689-L617</f>
        <v>7.0550000000000637</v>
      </c>
    </row>
    <row r="618" spans="1:14" x14ac:dyDescent="0.2">
      <c r="A618" s="1">
        <v>915</v>
      </c>
      <c r="B618" s="7">
        <v>35025</v>
      </c>
      <c r="C618" s="16" t="str">
        <f t="shared" si="12"/>
        <v>V</v>
      </c>
      <c r="F618" s="5">
        <f t="shared" si="14"/>
        <v>24.860137000000002</v>
      </c>
      <c r="G618">
        <v>7.577</v>
      </c>
      <c r="K618">
        <v>431.13299999999998</v>
      </c>
      <c r="L618">
        <f t="shared" si="15"/>
        <v>423.55599999999998</v>
      </c>
      <c r="N618">
        <f>430.689-L618</f>
        <v>7.1330000000000382</v>
      </c>
    </row>
    <row r="619" spans="1:14" x14ac:dyDescent="0.2">
      <c r="A619" s="1">
        <v>915</v>
      </c>
      <c r="B619" s="7">
        <v>35101</v>
      </c>
      <c r="C619" s="16" t="str">
        <f t="shared" si="12"/>
        <v>V</v>
      </c>
      <c r="F619" s="5">
        <f t="shared" si="14"/>
        <v>25.837875</v>
      </c>
      <c r="G619">
        <v>7.875</v>
      </c>
      <c r="K619">
        <v>431.13299999999998</v>
      </c>
      <c r="L619">
        <f t="shared" si="15"/>
        <v>423.25799999999998</v>
      </c>
      <c r="N619">
        <f t="shared" ref="N619:N644" si="16">430.689-L619</f>
        <v>7.43100000000004</v>
      </c>
    </row>
    <row r="620" spans="1:14" x14ac:dyDescent="0.2">
      <c r="A620" s="1">
        <v>915</v>
      </c>
      <c r="B620" s="7">
        <v>35143</v>
      </c>
      <c r="C620" s="16" t="str">
        <f t="shared" si="12"/>
        <v>V</v>
      </c>
      <c r="F620" s="5">
        <f t="shared" si="14"/>
        <v>25.955991000000001</v>
      </c>
      <c r="G620">
        <v>7.9109999999999996</v>
      </c>
      <c r="K620">
        <v>431.13299999999998</v>
      </c>
      <c r="L620">
        <f t="shared" si="15"/>
        <v>423.22199999999998</v>
      </c>
      <c r="N620">
        <f t="shared" si="16"/>
        <v>7.4670000000000414</v>
      </c>
    </row>
    <row r="621" spans="1:14" x14ac:dyDescent="0.2">
      <c r="A621" s="1">
        <v>915</v>
      </c>
      <c r="B621" s="7">
        <v>35184</v>
      </c>
      <c r="C621" s="16" t="str">
        <f t="shared" si="12"/>
        <v>V</v>
      </c>
      <c r="F621" s="5">
        <f t="shared" si="14"/>
        <v>25.463841000000002</v>
      </c>
      <c r="G621">
        <v>7.7610000000000001</v>
      </c>
      <c r="K621">
        <v>431.13299999999998</v>
      </c>
      <c r="L621">
        <f t="shared" si="15"/>
        <v>423.37199999999996</v>
      </c>
      <c r="N621">
        <f t="shared" si="16"/>
        <v>7.3170000000000641</v>
      </c>
    </row>
    <row r="622" spans="1:14" x14ac:dyDescent="0.2">
      <c r="A622" s="1">
        <v>915</v>
      </c>
      <c r="B622" s="7">
        <v>35213</v>
      </c>
      <c r="C622" s="16" t="str">
        <f t="shared" si="12"/>
        <v>V</v>
      </c>
      <c r="F622" s="5">
        <f t="shared" si="14"/>
        <v>24.249871000000002</v>
      </c>
      <c r="G622">
        <v>7.391</v>
      </c>
      <c r="K622">
        <v>431.13299999999998</v>
      </c>
      <c r="L622">
        <f t="shared" si="15"/>
        <v>423.74199999999996</v>
      </c>
      <c r="N622">
        <f t="shared" si="16"/>
        <v>6.9470000000000596</v>
      </c>
    </row>
    <row r="623" spans="1:14" x14ac:dyDescent="0.2">
      <c r="A623" s="1">
        <v>915</v>
      </c>
      <c r="B623" s="7">
        <v>35240</v>
      </c>
      <c r="C623" s="16" t="str">
        <f t="shared" si="12"/>
        <v>V</v>
      </c>
      <c r="F623" s="5">
        <f t="shared" si="14"/>
        <v>25.312915</v>
      </c>
      <c r="G623">
        <v>7.7149999999999999</v>
      </c>
      <c r="K623">
        <v>431.13299999999998</v>
      </c>
      <c r="L623">
        <f t="shared" si="15"/>
        <v>423.41800000000001</v>
      </c>
      <c r="N623">
        <f t="shared" si="16"/>
        <v>7.271000000000015</v>
      </c>
    </row>
    <row r="624" spans="1:14" x14ac:dyDescent="0.2">
      <c r="A624" s="1">
        <v>915</v>
      </c>
      <c r="B624" s="7">
        <v>35286</v>
      </c>
      <c r="C624" s="16" t="str">
        <f t="shared" si="12"/>
        <v>V</v>
      </c>
      <c r="F624" s="5">
        <f t="shared" si="14"/>
        <v>26.133165000000002</v>
      </c>
      <c r="G624">
        <v>7.9649999999999999</v>
      </c>
      <c r="K624">
        <v>431.13299999999998</v>
      </c>
      <c r="L624">
        <f t="shared" si="15"/>
        <v>423.16800000000001</v>
      </c>
      <c r="N624">
        <f t="shared" si="16"/>
        <v>7.521000000000015</v>
      </c>
    </row>
    <row r="625" spans="1:14" x14ac:dyDescent="0.2">
      <c r="A625" s="1">
        <v>915</v>
      </c>
      <c r="B625" s="7">
        <v>35311</v>
      </c>
      <c r="C625" s="16" t="str">
        <f t="shared" si="12"/>
        <v>V</v>
      </c>
      <c r="F625" s="5">
        <f t="shared" si="14"/>
        <v>24.863418000000003</v>
      </c>
      <c r="G625">
        <v>7.5780000000000003</v>
      </c>
      <c r="K625">
        <v>431.13299999999998</v>
      </c>
      <c r="L625">
        <f t="shared" si="15"/>
        <v>423.55500000000001</v>
      </c>
      <c r="N625">
        <f t="shared" si="16"/>
        <v>7.1340000000000146</v>
      </c>
    </row>
    <row r="626" spans="1:14" x14ac:dyDescent="0.2">
      <c r="A626" s="1">
        <v>915</v>
      </c>
      <c r="B626" s="7">
        <v>35325</v>
      </c>
      <c r="C626" s="16" t="str">
        <f t="shared" si="12"/>
        <v>V</v>
      </c>
      <c r="F626" s="5">
        <f t="shared" ref="F626:F656" si="17">G626*3.281</f>
        <v>25.011220487999999</v>
      </c>
      <c r="G626">
        <v>7.6230479999999998</v>
      </c>
      <c r="K626">
        <v>431.13299999999998</v>
      </c>
      <c r="L626">
        <f>(K626-G626)</f>
        <v>423.509952</v>
      </c>
      <c r="N626">
        <f t="shared" si="16"/>
        <v>7.179048000000023</v>
      </c>
    </row>
    <row r="627" spans="1:14" x14ac:dyDescent="0.2">
      <c r="A627" s="1">
        <v>915</v>
      </c>
      <c r="B627" s="7">
        <v>35359</v>
      </c>
      <c r="C627" s="16" t="str">
        <f t="shared" si="12"/>
        <v>V</v>
      </c>
      <c r="F627" s="5">
        <f>G627*3.2808</f>
        <v>25.065311999999999</v>
      </c>
      <c r="G627">
        <v>7.64</v>
      </c>
      <c r="K627">
        <v>431.13299999999998</v>
      </c>
      <c r="L627">
        <f>(K627-G627)</f>
        <v>423.49299999999999</v>
      </c>
    </row>
    <row r="628" spans="1:14" x14ac:dyDescent="0.2">
      <c r="A628" s="1">
        <v>915</v>
      </c>
      <c r="B628" s="7">
        <v>35419</v>
      </c>
      <c r="C628" s="16" t="str">
        <f t="shared" si="12"/>
        <v>V</v>
      </c>
      <c r="F628" s="5">
        <f>G628*3.2808</f>
        <v>25.833019199999999</v>
      </c>
      <c r="G628">
        <v>7.8739999999999997</v>
      </c>
      <c r="K628">
        <v>431.13299999999998</v>
      </c>
      <c r="L628">
        <f t="shared" ref="L628:L650" si="18">(K628-G628)</f>
        <v>423.25899999999996</v>
      </c>
    </row>
    <row r="629" spans="1:14" x14ac:dyDescent="0.2">
      <c r="A629" s="1">
        <v>915</v>
      </c>
      <c r="B629" s="7">
        <v>35487</v>
      </c>
      <c r="C629" s="16" t="str">
        <f t="shared" si="12"/>
        <v>V</v>
      </c>
      <c r="F629" s="5">
        <f>G629*3.2808</f>
        <v>26.013463200000004</v>
      </c>
      <c r="G629">
        <v>7.9290000000000003</v>
      </c>
      <c r="K629">
        <v>431.13299999999998</v>
      </c>
      <c r="L629">
        <f t="shared" si="18"/>
        <v>423.20400000000001</v>
      </c>
    </row>
    <row r="630" spans="1:14" x14ac:dyDescent="0.2">
      <c r="A630" s="1">
        <v>915</v>
      </c>
      <c r="B630" s="7">
        <v>35551</v>
      </c>
      <c r="C630" s="16" t="str">
        <f t="shared" si="12"/>
        <v>V</v>
      </c>
      <c r="F630" s="5">
        <f t="shared" si="17"/>
        <v>24.463136000000002</v>
      </c>
      <c r="G630">
        <v>7.4560000000000004</v>
      </c>
      <c r="K630">
        <v>431.13299999999998</v>
      </c>
      <c r="L630">
        <f t="shared" si="18"/>
        <v>423.67699999999996</v>
      </c>
      <c r="N630">
        <f t="shared" si="16"/>
        <v>7.0120000000000573</v>
      </c>
    </row>
    <row r="631" spans="1:14" x14ac:dyDescent="0.2">
      <c r="A631" s="1">
        <v>915</v>
      </c>
      <c r="B631" s="7">
        <v>35586</v>
      </c>
      <c r="C631" s="16" t="str">
        <f t="shared" si="12"/>
        <v>V</v>
      </c>
      <c r="F631" s="5">
        <f t="shared" si="17"/>
        <v>24.440169000000001</v>
      </c>
      <c r="G631">
        <v>7.4489999999999998</v>
      </c>
      <c r="K631">
        <v>431.13299999999998</v>
      </c>
      <c r="L631">
        <f t="shared" si="18"/>
        <v>423.68399999999997</v>
      </c>
      <c r="N631">
        <f t="shared" si="16"/>
        <v>7.0050000000000523</v>
      </c>
    </row>
    <row r="632" spans="1:14" x14ac:dyDescent="0.2">
      <c r="A632" s="1">
        <v>915</v>
      </c>
      <c r="B632" s="7">
        <v>35625</v>
      </c>
      <c r="C632" s="16" t="str">
        <f t="shared" si="12"/>
        <v>V</v>
      </c>
      <c r="F632" s="5">
        <f t="shared" si="17"/>
        <v>24.308928999999999</v>
      </c>
      <c r="G632">
        <v>7.4089999999999998</v>
      </c>
      <c r="H632" s="3"/>
      <c r="K632">
        <v>431.13299999999998</v>
      </c>
      <c r="L632">
        <f t="shared" si="18"/>
        <v>423.72399999999999</v>
      </c>
      <c r="N632">
        <f t="shared" si="16"/>
        <v>6.9650000000000318</v>
      </c>
    </row>
    <row r="633" spans="1:14" x14ac:dyDescent="0.2">
      <c r="A633" s="1">
        <v>915</v>
      </c>
      <c r="B633" s="7">
        <v>35693</v>
      </c>
      <c r="C633" s="16" t="str">
        <f t="shared" si="12"/>
        <v>V</v>
      </c>
      <c r="F633" s="5">
        <f t="shared" si="17"/>
        <v>25.00122</v>
      </c>
      <c r="G633">
        <v>7.62</v>
      </c>
      <c r="K633">
        <v>431.13299999999998</v>
      </c>
      <c r="L633">
        <f t="shared" si="18"/>
        <v>423.51299999999998</v>
      </c>
      <c r="N633">
        <f t="shared" si="16"/>
        <v>7.1760000000000446</v>
      </c>
    </row>
    <row r="634" spans="1:14" x14ac:dyDescent="0.2">
      <c r="A634" s="1">
        <v>915</v>
      </c>
      <c r="B634" s="7">
        <v>35731</v>
      </c>
      <c r="C634" s="16" t="str">
        <f t="shared" si="12"/>
        <v>V</v>
      </c>
      <c r="F634" s="5">
        <f t="shared" si="17"/>
        <v>25.034030000000001</v>
      </c>
      <c r="G634">
        <v>7.63</v>
      </c>
      <c r="K634">
        <v>431.13299999999998</v>
      </c>
      <c r="L634">
        <f t="shared" si="18"/>
        <v>423.50299999999999</v>
      </c>
      <c r="N634">
        <f t="shared" si="16"/>
        <v>7.1860000000000355</v>
      </c>
    </row>
    <row r="635" spans="1:14" x14ac:dyDescent="0.2">
      <c r="A635" s="1">
        <v>915</v>
      </c>
      <c r="B635" s="7">
        <v>35754</v>
      </c>
      <c r="C635" s="16" t="str">
        <f t="shared" si="12"/>
        <v>V</v>
      </c>
      <c r="F635" s="5">
        <f t="shared" si="17"/>
        <v>25.106212000000003</v>
      </c>
      <c r="G635">
        <v>7.6520000000000001</v>
      </c>
      <c r="K635">
        <v>431.13299999999998</v>
      </c>
      <c r="L635">
        <f t="shared" si="18"/>
        <v>423.48099999999999</v>
      </c>
      <c r="N635">
        <f t="shared" si="16"/>
        <v>7.2080000000000268</v>
      </c>
    </row>
    <row r="636" spans="1:14" x14ac:dyDescent="0.2">
      <c r="A636" s="1">
        <v>915</v>
      </c>
      <c r="B636" s="7">
        <v>35776</v>
      </c>
      <c r="C636" s="16" t="str">
        <f t="shared" si="12"/>
        <v>V</v>
      </c>
      <c r="F636" s="5">
        <f t="shared" si="17"/>
        <v>24.676401000000002</v>
      </c>
      <c r="G636">
        <v>7.5209999999999999</v>
      </c>
      <c r="K636">
        <v>431.13299999999998</v>
      </c>
      <c r="L636">
        <f t="shared" si="18"/>
        <v>423.61199999999997</v>
      </c>
      <c r="N636">
        <f t="shared" si="16"/>
        <v>7.077000000000055</v>
      </c>
    </row>
    <row r="637" spans="1:14" x14ac:dyDescent="0.2">
      <c r="A637" s="1">
        <v>915</v>
      </c>
      <c r="B637" s="7">
        <v>35817</v>
      </c>
      <c r="C637" s="16" t="str">
        <f t="shared" si="12"/>
        <v>V</v>
      </c>
      <c r="F637" s="5">
        <f t="shared" si="17"/>
        <v>25.319476999999999</v>
      </c>
      <c r="G637">
        <v>7.7169999999999996</v>
      </c>
      <c r="K637">
        <v>431.13299999999998</v>
      </c>
      <c r="L637">
        <f t="shared" si="18"/>
        <v>423.416</v>
      </c>
      <c r="N637">
        <f t="shared" si="16"/>
        <v>7.2730000000000246</v>
      </c>
    </row>
    <row r="638" spans="1:14" x14ac:dyDescent="0.2">
      <c r="A638" s="1">
        <v>915</v>
      </c>
      <c r="B638" s="7">
        <v>35845</v>
      </c>
      <c r="C638" s="16" t="str">
        <f t="shared" si="12"/>
        <v>V</v>
      </c>
      <c r="F638" s="5">
        <f t="shared" si="17"/>
        <v>25.391659000000001</v>
      </c>
      <c r="G638">
        <v>7.7389999999999999</v>
      </c>
      <c r="K638">
        <v>431.13299999999998</v>
      </c>
      <c r="L638">
        <f t="shared" si="18"/>
        <v>423.39400000000001</v>
      </c>
      <c r="N638">
        <f t="shared" si="16"/>
        <v>7.2950000000000159</v>
      </c>
    </row>
    <row r="639" spans="1:14" x14ac:dyDescent="0.2">
      <c r="A639" s="1">
        <v>915</v>
      </c>
      <c r="B639" s="7">
        <v>35871</v>
      </c>
      <c r="C639" s="16" t="str">
        <f t="shared" si="12"/>
        <v>V</v>
      </c>
      <c r="F639" s="5">
        <f t="shared" si="17"/>
        <v>25.335882000000002</v>
      </c>
      <c r="G639">
        <v>7.7220000000000004</v>
      </c>
      <c r="K639">
        <v>431.13299999999998</v>
      </c>
      <c r="L639">
        <f t="shared" si="18"/>
        <v>423.411</v>
      </c>
      <c r="N639">
        <f t="shared" si="16"/>
        <v>7.27800000000002</v>
      </c>
    </row>
    <row r="640" spans="1:14" x14ac:dyDescent="0.2">
      <c r="A640" s="1">
        <v>915</v>
      </c>
      <c r="B640" s="7">
        <v>35900</v>
      </c>
      <c r="C640" s="16" t="str">
        <f t="shared" si="12"/>
        <v>V</v>
      </c>
      <c r="F640" s="5">
        <f t="shared" si="17"/>
        <v>25.293229</v>
      </c>
      <c r="G640">
        <v>7.7089999999999996</v>
      </c>
      <c r="K640">
        <v>431.13299999999998</v>
      </c>
      <c r="L640">
        <f t="shared" si="18"/>
        <v>423.42399999999998</v>
      </c>
      <c r="N640">
        <f t="shared" si="16"/>
        <v>7.2650000000000432</v>
      </c>
    </row>
    <row r="641" spans="1:14" x14ac:dyDescent="0.2">
      <c r="A641" s="1">
        <v>915</v>
      </c>
      <c r="B641" s="7">
        <v>35956</v>
      </c>
      <c r="C641" s="16" t="str">
        <f t="shared" si="12"/>
        <v>V</v>
      </c>
      <c r="F641" s="5">
        <f t="shared" si="17"/>
        <v>24.656714999999998</v>
      </c>
      <c r="G641">
        <v>7.5149999999999997</v>
      </c>
      <c r="K641">
        <v>431.13299999999998</v>
      </c>
      <c r="L641">
        <f t="shared" si="18"/>
        <v>423.61799999999999</v>
      </c>
      <c r="N641">
        <f t="shared" si="16"/>
        <v>7.0710000000000264</v>
      </c>
    </row>
    <row r="642" spans="1:14" x14ac:dyDescent="0.2">
      <c r="A642" s="1">
        <v>915</v>
      </c>
      <c r="B642" s="7">
        <v>36001</v>
      </c>
      <c r="C642" s="16" t="str">
        <f t="shared" si="12"/>
        <v>V</v>
      </c>
      <c r="F642" s="5">
        <f t="shared" si="17"/>
        <v>24.781393000000001</v>
      </c>
      <c r="G642">
        <v>7.5529999999999999</v>
      </c>
      <c r="K642">
        <v>431.13299999999998</v>
      </c>
      <c r="L642">
        <f t="shared" si="18"/>
        <v>423.58</v>
      </c>
      <c r="N642">
        <f t="shared" si="16"/>
        <v>7.1090000000000373</v>
      </c>
    </row>
    <row r="643" spans="1:14" x14ac:dyDescent="0.2">
      <c r="A643" s="1">
        <v>915</v>
      </c>
      <c r="B643" s="7">
        <v>36060</v>
      </c>
      <c r="C643" s="16" t="str">
        <f t="shared" si="12"/>
        <v>V</v>
      </c>
      <c r="F643" s="5">
        <f t="shared" si="17"/>
        <v>25.719759000000003</v>
      </c>
      <c r="G643">
        <v>7.8390000000000004</v>
      </c>
      <c r="K643">
        <v>431.13299999999998</v>
      </c>
      <c r="L643">
        <f t="shared" si="18"/>
        <v>423.29399999999998</v>
      </c>
      <c r="N643">
        <f t="shared" si="16"/>
        <v>7.3950000000000387</v>
      </c>
    </row>
    <row r="644" spans="1:14" x14ac:dyDescent="0.2">
      <c r="A644" s="1">
        <v>915</v>
      </c>
      <c r="B644" s="7">
        <v>36082</v>
      </c>
      <c r="C644" s="16" t="str">
        <f t="shared" si="12"/>
        <v>V</v>
      </c>
      <c r="F644" s="5">
        <f t="shared" si="17"/>
        <v>25.201361000000002</v>
      </c>
      <c r="G644">
        <v>7.681</v>
      </c>
      <c r="K644">
        <v>431.13299999999998</v>
      </c>
      <c r="L644">
        <f t="shared" si="18"/>
        <v>423.452</v>
      </c>
      <c r="N644">
        <f t="shared" si="16"/>
        <v>7.2370000000000232</v>
      </c>
    </row>
    <row r="645" spans="1:14" x14ac:dyDescent="0.2">
      <c r="A645" s="1">
        <v>915</v>
      </c>
      <c r="B645" s="7">
        <v>36160</v>
      </c>
      <c r="C645" s="16" t="str">
        <f t="shared" si="12"/>
        <v>V</v>
      </c>
      <c r="F645" s="5">
        <f t="shared" si="17"/>
        <v>25.207923000000001</v>
      </c>
      <c r="G645">
        <v>7.6829999999999998</v>
      </c>
      <c r="K645">
        <v>431.13299999999998</v>
      </c>
      <c r="L645">
        <f t="shared" si="18"/>
        <v>423.45</v>
      </c>
    </row>
    <row r="646" spans="1:14" x14ac:dyDescent="0.2">
      <c r="A646" s="1">
        <v>915</v>
      </c>
      <c r="B646" s="7">
        <v>36185</v>
      </c>
      <c r="C646" s="16" t="str">
        <f t="shared" si="12"/>
        <v>V</v>
      </c>
      <c r="F646" s="5">
        <f t="shared" si="17"/>
        <v>25.299791000000003</v>
      </c>
      <c r="G646">
        <v>7.7110000000000003</v>
      </c>
      <c r="K646">
        <v>431.13299999999998</v>
      </c>
      <c r="L646">
        <f t="shared" si="18"/>
        <v>423.42199999999997</v>
      </c>
    </row>
    <row r="647" spans="1:14" x14ac:dyDescent="0.2">
      <c r="A647" s="1">
        <v>915</v>
      </c>
      <c r="B647" s="7">
        <v>36216</v>
      </c>
      <c r="C647" s="16" t="str">
        <f t="shared" ref="C647:C707" si="19">IF(ISBLANK(D647),"V","S")</f>
        <v>V</v>
      </c>
      <c r="F647" s="5">
        <f t="shared" si="17"/>
        <v>25.408064</v>
      </c>
      <c r="G647">
        <v>7.7439999999999998</v>
      </c>
      <c r="K647">
        <v>431.13299999999998</v>
      </c>
      <c r="L647">
        <f t="shared" si="18"/>
        <v>423.38900000000001</v>
      </c>
    </row>
    <row r="648" spans="1:14" x14ac:dyDescent="0.2">
      <c r="A648" s="1">
        <v>915</v>
      </c>
      <c r="B648" s="7">
        <v>36235</v>
      </c>
      <c r="C648" s="16" t="str">
        <f t="shared" si="19"/>
        <v>V</v>
      </c>
      <c r="F648" s="5">
        <f t="shared" si="17"/>
        <v>25.457279000000003</v>
      </c>
      <c r="G648">
        <v>7.7590000000000003</v>
      </c>
      <c r="K648">
        <v>431.13299999999998</v>
      </c>
      <c r="L648">
        <f t="shared" si="18"/>
        <v>423.37399999999997</v>
      </c>
    </row>
    <row r="649" spans="1:14" x14ac:dyDescent="0.2">
      <c r="A649" s="1">
        <v>915</v>
      </c>
      <c r="B649" s="7">
        <v>36277</v>
      </c>
      <c r="C649" s="16" t="str">
        <f t="shared" si="19"/>
        <v>V</v>
      </c>
      <c r="F649" s="5">
        <f t="shared" si="17"/>
        <v>24.138317000000001</v>
      </c>
      <c r="G649">
        <v>7.3570000000000002</v>
      </c>
      <c r="K649">
        <v>431.13299999999998</v>
      </c>
      <c r="L649">
        <f t="shared" si="18"/>
        <v>423.77599999999995</v>
      </c>
    </row>
    <row r="650" spans="1:14" x14ac:dyDescent="0.2">
      <c r="A650" s="1">
        <v>915</v>
      </c>
      <c r="B650" s="7">
        <v>36299</v>
      </c>
      <c r="C650" s="16" t="str">
        <f t="shared" si="19"/>
        <v>V</v>
      </c>
      <c r="F650" s="5">
        <f t="shared" si="17"/>
        <v>24.413921000000002</v>
      </c>
      <c r="G650">
        <v>7.4409999999999998</v>
      </c>
      <c r="K650">
        <v>431.13299999999998</v>
      </c>
      <c r="L650">
        <f t="shared" si="18"/>
        <v>423.69200000000001</v>
      </c>
      <c r="N650">
        <f t="shared" ref="N650:N657" si="20">430.689-L650</f>
        <v>6.9970000000000141</v>
      </c>
    </row>
    <row r="651" spans="1:14" x14ac:dyDescent="0.2">
      <c r="A651" s="1">
        <v>915</v>
      </c>
      <c r="B651" s="7">
        <v>36328</v>
      </c>
      <c r="C651" s="16" t="str">
        <f t="shared" si="19"/>
        <v>V</v>
      </c>
      <c r="F651" s="5">
        <f t="shared" si="17"/>
        <v>23.990672000000004</v>
      </c>
      <c r="G651">
        <v>7.3120000000000003</v>
      </c>
      <c r="J651" s="3"/>
      <c r="K651">
        <v>431.13299999999998</v>
      </c>
      <c r="L651">
        <f t="shared" ref="L651:L657" si="21">(K651-G651)</f>
        <v>423.82099999999997</v>
      </c>
      <c r="N651">
        <f t="shared" si="20"/>
        <v>6.8680000000000518</v>
      </c>
    </row>
    <row r="652" spans="1:14" x14ac:dyDescent="0.2">
      <c r="A652" s="1">
        <v>915</v>
      </c>
      <c r="B652" s="7">
        <v>36371</v>
      </c>
      <c r="C652" s="16" t="str">
        <f t="shared" si="19"/>
        <v>V</v>
      </c>
      <c r="F652" s="5">
        <f t="shared" si="17"/>
        <v>23.954581000000001</v>
      </c>
      <c r="G652">
        <v>7.3010000000000002</v>
      </c>
      <c r="K652">
        <v>431.13299999999998</v>
      </c>
      <c r="L652">
        <f t="shared" si="21"/>
        <v>423.83199999999999</v>
      </c>
      <c r="N652">
        <f t="shared" si="20"/>
        <v>6.8570000000000277</v>
      </c>
    </row>
    <row r="653" spans="1:14" x14ac:dyDescent="0.2">
      <c r="A653" s="1">
        <v>915</v>
      </c>
      <c r="B653" s="7">
        <v>36399</v>
      </c>
      <c r="C653" s="16" t="str">
        <f t="shared" si="19"/>
        <v>V</v>
      </c>
      <c r="F653" s="5">
        <f t="shared" si="17"/>
        <v>23.974267000000001</v>
      </c>
      <c r="G653">
        <v>7.3070000000000004</v>
      </c>
      <c r="K653">
        <v>431.13299999999998</v>
      </c>
      <c r="L653">
        <f t="shared" si="21"/>
        <v>423.82599999999996</v>
      </c>
      <c r="N653">
        <f t="shared" si="20"/>
        <v>6.8630000000000564</v>
      </c>
    </row>
    <row r="654" spans="1:14" x14ac:dyDescent="0.2">
      <c r="A654" s="1">
        <v>915</v>
      </c>
      <c r="B654" s="7">
        <v>36458</v>
      </c>
      <c r="C654" s="16" t="str">
        <f t="shared" si="19"/>
        <v>V</v>
      </c>
      <c r="F654" s="5">
        <f t="shared" si="17"/>
        <v>24.118631000000001</v>
      </c>
      <c r="G654">
        <v>7.351</v>
      </c>
      <c r="K654">
        <v>431.13299999999998</v>
      </c>
      <c r="L654">
        <f t="shared" si="21"/>
        <v>423.78199999999998</v>
      </c>
      <c r="N654">
        <f t="shared" si="20"/>
        <v>6.9070000000000391</v>
      </c>
    </row>
    <row r="655" spans="1:14" x14ac:dyDescent="0.2">
      <c r="A655" s="1">
        <v>915</v>
      </c>
      <c r="B655" s="7">
        <v>36486</v>
      </c>
      <c r="C655" s="16" t="str">
        <f t="shared" si="19"/>
        <v>V</v>
      </c>
      <c r="F655" s="5">
        <f t="shared" si="17"/>
        <v>24.299085999999999</v>
      </c>
      <c r="G655">
        <v>7.4059999999999997</v>
      </c>
      <c r="K655">
        <v>431.13299999999998</v>
      </c>
      <c r="L655">
        <f t="shared" si="21"/>
        <v>423.72699999999998</v>
      </c>
      <c r="N655">
        <f t="shared" si="20"/>
        <v>6.9620000000000459</v>
      </c>
    </row>
    <row r="656" spans="1:14" x14ac:dyDescent="0.2">
      <c r="A656" s="1">
        <v>915</v>
      </c>
      <c r="B656" s="7">
        <v>36521</v>
      </c>
      <c r="C656" s="16" t="str">
        <f t="shared" si="19"/>
        <v>V</v>
      </c>
      <c r="F656" s="5">
        <f t="shared" si="17"/>
        <v>24.509070000000001</v>
      </c>
      <c r="G656">
        <v>7.47</v>
      </c>
      <c r="K656">
        <v>431.13299999999998</v>
      </c>
      <c r="L656">
        <f t="shared" si="21"/>
        <v>423.66299999999995</v>
      </c>
      <c r="N656">
        <f t="shared" si="20"/>
        <v>7.0260000000000673</v>
      </c>
    </row>
    <row r="657" spans="1:14" x14ac:dyDescent="0.2">
      <c r="A657" s="1">
        <v>915</v>
      </c>
      <c r="B657" s="7">
        <v>36553</v>
      </c>
      <c r="C657" s="16" t="str">
        <f t="shared" si="19"/>
        <v>V</v>
      </c>
      <c r="F657" s="5">
        <v>24.53</v>
      </c>
      <c r="G657" s="3">
        <f t="shared" ref="G657:G663" si="22">F657/3.281</f>
        <v>7.4763791526973487</v>
      </c>
      <c r="K657">
        <v>431.13299999999998</v>
      </c>
      <c r="L657">
        <f t="shared" si="21"/>
        <v>423.65662084730263</v>
      </c>
      <c r="N657" s="3">
        <f t="shared" si="20"/>
        <v>7.0323791526973878</v>
      </c>
    </row>
    <row r="658" spans="1:14" x14ac:dyDescent="0.2">
      <c r="A658" s="1">
        <v>915</v>
      </c>
      <c r="B658" s="7">
        <v>36587</v>
      </c>
      <c r="C658" s="16" t="str">
        <f t="shared" si="19"/>
        <v>V</v>
      </c>
      <c r="F658" s="5">
        <v>24.81</v>
      </c>
      <c r="G658" s="3">
        <f t="shared" si="22"/>
        <v>7.5617189881133795</v>
      </c>
      <c r="K658">
        <v>431.13299999999998</v>
      </c>
      <c r="L658">
        <f t="shared" ref="L658:L722" si="23">(K658-G658)</f>
        <v>423.57128101188658</v>
      </c>
      <c r="N658" s="3">
        <f t="shared" ref="N658:N722" si="24">430.689-L658</f>
        <v>7.1177189881134382</v>
      </c>
    </row>
    <row r="659" spans="1:14" x14ac:dyDescent="0.2">
      <c r="A659" s="1">
        <v>915</v>
      </c>
      <c r="B659" s="7">
        <v>36612</v>
      </c>
      <c r="C659" s="16" t="str">
        <f t="shared" si="19"/>
        <v>V</v>
      </c>
      <c r="F659" s="5">
        <v>24.82</v>
      </c>
      <c r="G659" s="3">
        <f t="shared" si="22"/>
        <v>7.5647668393782377</v>
      </c>
      <c r="K659">
        <v>431.13299999999998</v>
      </c>
      <c r="L659">
        <f t="shared" si="23"/>
        <v>423.56823316062173</v>
      </c>
      <c r="N659" s="3">
        <f t="shared" si="24"/>
        <v>7.120766839378291</v>
      </c>
    </row>
    <row r="660" spans="1:14" x14ac:dyDescent="0.2">
      <c r="A660" s="1">
        <v>915</v>
      </c>
      <c r="B660" s="7">
        <v>36640</v>
      </c>
      <c r="C660" s="16" t="str">
        <f t="shared" si="19"/>
        <v>V</v>
      </c>
      <c r="F660" s="5">
        <v>24.75</v>
      </c>
      <c r="G660" s="3">
        <f t="shared" si="22"/>
        <v>7.5434318805242304</v>
      </c>
      <c r="K660">
        <v>431.13299999999998</v>
      </c>
      <c r="L660">
        <f t="shared" si="23"/>
        <v>423.58956811947576</v>
      </c>
      <c r="N660" s="3">
        <f t="shared" si="24"/>
        <v>7.0994318805242642</v>
      </c>
    </row>
    <row r="661" spans="1:14" x14ac:dyDescent="0.2">
      <c r="A661" s="1">
        <v>915</v>
      </c>
      <c r="B661" s="7">
        <v>36669</v>
      </c>
      <c r="C661" s="16" t="str">
        <f t="shared" si="19"/>
        <v>V</v>
      </c>
      <c r="F661" s="5">
        <v>24.82</v>
      </c>
      <c r="G661" s="3">
        <f t="shared" si="22"/>
        <v>7.5647668393782377</v>
      </c>
      <c r="K661">
        <v>431.13299999999998</v>
      </c>
      <c r="L661">
        <f t="shared" si="23"/>
        <v>423.56823316062173</v>
      </c>
      <c r="N661" s="3">
        <f t="shared" si="24"/>
        <v>7.120766839378291</v>
      </c>
    </row>
    <row r="662" spans="1:14" x14ac:dyDescent="0.2">
      <c r="A662" s="1">
        <v>915</v>
      </c>
      <c r="B662" s="7">
        <v>36706</v>
      </c>
      <c r="C662" s="16" t="str">
        <f t="shared" si="19"/>
        <v>V</v>
      </c>
      <c r="F662" s="5">
        <v>24.71</v>
      </c>
      <c r="G662" s="3">
        <f t="shared" si="22"/>
        <v>7.5312404754647977</v>
      </c>
      <c r="K662">
        <v>431.13299999999998</v>
      </c>
      <c r="L662">
        <f t="shared" si="23"/>
        <v>423.60175952453517</v>
      </c>
      <c r="N662" s="3">
        <f t="shared" si="24"/>
        <v>7.0872404754648528</v>
      </c>
    </row>
    <row r="663" spans="1:14" x14ac:dyDescent="0.2">
      <c r="A663" s="1">
        <v>915</v>
      </c>
      <c r="B663" s="7">
        <v>36732</v>
      </c>
      <c r="C663" s="16" t="str">
        <f t="shared" si="19"/>
        <v>V</v>
      </c>
      <c r="F663" s="5">
        <v>24.9</v>
      </c>
      <c r="G663" s="3">
        <f t="shared" si="22"/>
        <v>7.589149649497104</v>
      </c>
      <c r="K663">
        <v>431.13299999999998</v>
      </c>
      <c r="L663">
        <f t="shared" si="23"/>
        <v>423.54385035050285</v>
      </c>
      <c r="N663" s="3">
        <f t="shared" si="24"/>
        <v>7.1451496494971707</v>
      </c>
    </row>
    <row r="664" spans="1:14" x14ac:dyDescent="0.2">
      <c r="A664" s="1">
        <v>915</v>
      </c>
      <c r="B664" s="7">
        <v>36760</v>
      </c>
      <c r="C664" s="16" t="str">
        <f t="shared" si="19"/>
        <v>V</v>
      </c>
      <c r="F664" s="5">
        <v>24.94</v>
      </c>
      <c r="G664" s="3">
        <v>7.6029999999999998</v>
      </c>
      <c r="K664">
        <v>431.13299999999998</v>
      </c>
      <c r="L664">
        <f t="shared" si="23"/>
        <v>423.53</v>
      </c>
      <c r="N664" s="3">
        <f t="shared" si="24"/>
        <v>7.1590000000000487</v>
      </c>
    </row>
    <row r="665" spans="1:14" x14ac:dyDescent="0.2">
      <c r="A665" s="1">
        <v>915</v>
      </c>
      <c r="B665" s="7">
        <v>36787</v>
      </c>
      <c r="C665" s="16" t="str">
        <f t="shared" si="19"/>
        <v>V</v>
      </c>
      <c r="F665" s="5">
        <v>24.98</v>
      </c>
      <c r="G665" s="3">
        <v>7.6139999999999999</v>
      </c>
      <c r="K665">
        <v>431.13299999999998</v>
      </c>
      <c r="L665">
        <f t="shared" si="23"/>
        <v>423.51900000000001</v>
      </c>
      <c r="N665" s="3">
        <f t="shared" si="24"/>
        <v>7.1700000000000159</v>
      </c>
    </row>
    <row r="666" spans="1:14" x14ac:dyDescent="0.2">
      <c r="A666" s="1">
        <v>915</v>
      </c>
      <c r="B666" s="7">
        <v>36822</v>
      </c>
      <c r="C666" s="16" t="str">
        <f t="shared" si="19"/>
        <v>V</v>
      </c>
      <c r="F666" s="5">
        <v>24.88</v>
      </c>
      <c r="G666" s="3">
        <v>7.5830000000000002</v>
      </c>
      <c r="K666">
        <v>431.13299999999998</v>
      </c>
      <c r="L666">
        <f t="shared" si="23"/>
        <v>423.54999999999995</v>
      </c>
      <c r="N666" s="3">
        <f t="shared" si="24"/>
        <v>7.1390000000000668</v>
      </c>
    </row>
    <row r="667" spans="1:14" x14ac:dyDescent="0.2">
      <c r="A667" s="1">
        <v>915</v>
      </c>
      <c r="B667" s="7">
        <v>36859</v>
      </c>
      <c r="C667" s="16" t="str">
        <f t="shared" si="19"/>
        <v>V</v>
      </c>
      <c r="F667" s="5">
        <v>24.48</v>
      </c>
      <c r="G667" s="3">
        <v>7.4619999999999997</v>
      </c>
      <c r="K667">
        <v>431.13299999999998</v>
      </c>
      <c r="L667">
        <f t="shared" si="23"/>
        <v>423.67099999999999</v>
      </c>
      <c r="N667" s="3">
        <f t="shared" si="24"/>
        <v>7.0180000000000291</v>
      </c>
    </row>
    <row r="668" spans="1:14" x14ac:dyDescent="0.2">
      <c r="A668" s="1">
        <v>915</v>
      </c>
      <c r="B668" s="7">
        <v>36888</v>
      </c>
      <c r="C668" s="16" t="str">
        <f t="shared" si="19"/>
        <v>V</v>
      </c>
      <c r="F668" s="5">
        <v>24.45</v>
      </c>
      <c r="G668" s="3">
        <v>7.452</v>
      </c>
      <c r="K668">
        <v>431.13299999999998</v>
      </c>
      <c r="L668">
        <f t="shared" si="23"/>
        <v>423.68099999999998</v>
      </c>
      <c r="N668" s="3">
        <f t="shared" si="24"/>
        <v>7.0080000000000382</v>
      </c>
    </row>
    <row r="669" spans="1:14" x14ac:dyDescent="0.2">
      <c r="A669" s="1">
        <v>915</v>
      </c>
      <c r="B669" s="7">
        <v>36914</v>
      </c>
      <c r="C669" s="16" t="str">
        <f t="shared" si="19"/>
        <v>V</v>
      </c>
      <c r="F669" s="5">
        <v>24.36</v>
      </c>
      <c r="G669" s="3">
        <v>7.4249999999999998</v>
      </c>
      <c r="K669">
        <v>431.13299999999998</v>
      </c>
      <c r="L669">
        <f t="shared" si="23"/>
        <v>423.70799999999997</v>
      </c>
      <c r="N669" s="3">
        <f t="shared" si="24"/>
        <v>6.9810000000000514</v>
      </c>
    </row>
    <row r="670" spans="1:14" x14ac:dyDescent="0.2">
      <c r="A670" s="1">
        <v>915</v>
      </c>
      <c r="B670" s="7">
        <v>36941</v>
      </c>
      <c r="C670" s="16" t="str">
        <f t="shared" si="19"/>
        <v>V</v>
      </c>
      <c r="F670" s="5">
        <v>24.7</v>
      </c>
      <c r="G670" s="3">
        <v>7.5289999999999999</v>
      </c>
      <c r="K670">
        <v>431.13299999999998</v>
      </c>
      <c r="L670">
        <f t="shared" si="23"/>
        <v>423.60399999999998</v>
      </c>
      <c r="N670" s="3">
        <f t="shared" si="24"/>
        <v>7.0850000000000364</v>
      </c>
    </row>
    <row r="671" spans="1:14" x14ac:dyDescent="0.2">
      <c r="A671" s="1">
        <v>915</v>
      </c>
      <c r="B671" s="7">
        <v>36965</v>
      </c>
      <c r="C671" s="16" t="str">
        <f t="shared" si="19"/>
        <v>V</v>
      </c>
      <c r="F671" s="5">
        <v>24.79</v>
      </c>
      <c r="G671" s="3">
        <v>7.556</v>
      </c>
      <c r="K671">
        <v>431.13299999999998</v>
      </c>
      <c r="L671">
        <f t="shared" si="23"/>
        <v>423.577</v>
      </c>
      <c r="N671" s="3">
        <f t="shared" si="24"/>
        <v>7.1120000000000232</v>
      </c>
    </row>
    <row r="672" spans="1:14" x14ac:dyDescent="0.2">
      <c r="A672" s="1">
        <v>915</v>
      </c>
      <c r="B672" s="7">
        <v>37011</v>
      </c>
      <c r="C672" s="16" t="str">
        <f t="shared" si="19"/>
        <v>V</v>
      </c>
      <c r="F672" s="5">
        <v>24.42</v>
      </c>
      <c r="G672" s="3">
        <v>7.4429999999999996</v>
      </c>
      <c r="K672">
        <v>431.13299999999998</v>
      </c>
      <c r="L672">
        <f t="shared" si="23"/>
        <v>423.69</v>
      </c>
      <c r="N672" s="3">
        <f t="shared" si="24"/>
        <v>6.9990000000000236</v>
      </c>
    </row>
    <row r="673" spans="1:14" x14ac:dyDescent="0.2">
      <c r="A673" s="1">
        <v>915</v>
      </c>
      <c r="B673" s="7">
        <v>37041</v>
      </c>
      <c r="C673" s="16" t="str">
        <f t="shared" si="19"/>
        <v>V</v>
      </c>
      <c r="F673" s="5">
        <v>23.67</v>
      </c>
      <c r="G673" s="3">
        <v>7.2149999999999999</v>
      </c>
      <c r="K673">
        <v>431.13299999999998</v>
      </c>
      <c r="L673">
        <f t="shared" si="23"/>
        <v>423.91800000000001</v>
      </c>
      <c r="N673" s="3">
        <f t="shared" si="24"/>
        <v>6.771000000000015</v>
      </c>
    </row>
    <row r="674" spans="1:14" x14ac:dyDescent="0.2">
      <c r="A674" s="1">
        <v>915</v>
      </c>
      <c r="B674" s="7">
        <v>37063</v>
      </c>
      <c r="C674" s="16" t="str">
        <f t="shared" si="19"/>
        <v>V</v>
      </c>
      <c r="F674" s="5">
        <v>23.55</v>
      </c>
      <c r="G674" s="3">
        <v>7.1779999999999999</v>
      </c>
      <c r="K674">
        <v>431.13299999999998</v>
      </c>
      <c r="L674">
        <f t="shared" si="23"/>
        <v>423.95499999999998</v>
      </c>
      <c r="N674" s="3">
        <f t="shared" si="24"/>
        <v>6.7340000000000373</v>
      </c>
    </row>
    <row r="675" spans="1:14" x14ac:dyDescent="0.2">
      <c r="A675" s="1">
        <v>915</v>
      </c>
      <c r="B675" s="7">
        <v>37102</v>
      </c>
      <c r="C675" s="16" t="str">
        <f t="shared" si="19"/>
        <v>V</v>
      </c>
      <c r="F675" s="5">
        <v>24.04</v>
      </c>
      <c r="G675" s="3">
        <v>7.327</v>
      </c>
      <c r="K675">
        <v>431.13299999999998</v>
      </c>
      <c r="L675">
        <f t="shared" si="23"/>
        <v>423.80599999999998</v>
      </c>
      <c r="N675" s="3">
        <f t="shared" si="24"/>
        <v>6.8830000000000382</v>
      </c>
    </row>
    <row r="676" spans="1:14" x14ac:dyDescent="0.2">
      <c r="A676" s="1">
        <v>915</v>
      </c>
      <c r="B676" s="7">
        <v>37130</v>
      </c>
      <c r="C676" s="16" t="str">
        <f t="shared" si="19"/>
        <v>V</v>
      </c>
      <c r="F676" s="5">
        <v>24.23</v>
      </c>
      <c r="G676" s="3">
        <v>7.3849999999999998</v>
      </c>
      <c r="K676">
        <v>431.13299999999998</v>
      </c>
      <c r="L676">
        <f t="shared" si="23"/>
        <v>423.74799999999999</v>
      </c>
      <c r="N676" s="3">
        <f t="shared" si="24"/>
        <v>6.9410000000000309</v>
      </c>
    </row>
    <row r="677" spans="1:14" x14ac:dyDescent="0.2">
      <c r="A677" s="1">
        <v>915</v>
      </c>
      <c r="B677" s="7">
        <v>37159</v>
      </c>
      <c r="C677" s="16" t="str">
        <f t="shared" si="19"/>
        <v>V</v>
      </c>
      <c r="F677" s="5">
        <v>24.4</v>
      </c>
      <c r="G677" s="3">
        <v>7.4370000000000003</v>
      </c>
      <c r="K677">
        <v>431.13299999999998</v>
      </c>
      <c r="L677">
        <f t="shared" si="23"/>
        <v>423.69599999999997</v>
      </c>
      <c r="N677" s="3">
        <f t="shared" si="24"/>
        <v>6.9930000000000518</v>
      </c>
    </row>
    <row r="678" spans="1:14" x14ac:dyDescent="0.2">
      <c r="A678" s="1">
        <v>915</v>
      </c>
      <c r="B678" s="7">
        <v>37193</v>
      </c>
      <c r="C678" s="16" t="str">
        <f t="shared" si="19"/>
        <v>V</v>
      </c>
      <c r="F678" s="5">
        <v>24.5</v>
      </c>
      <c r="G678" s="3">
        <v>7.468</v>
      </c>
      <c r="K678">
        <v>431.13299999999998</v>
      </c>
      <c r="L678">
        <f t="shared" si="23"/>
        <v>423.66499999999996</v>
      </c>
      <c r="N678" s="3">
        <f t="shared" si="24"/>
        <v>7.0240000000000578</v>
      </c>
    </row>
    <row r="679" spans="1:14" x14ac:dyDescent="0.2">
      <c r="A679" s="1">
        <v>915</v>
      </c>
      <c r="B679" s="7">
        <v>37223</v>
      </c>
      <c r="C679" s="16" t="str">
        <f t="shared" si="19"/>
        <v>V</v>
      </c>
      <c r="F679" s="5">
        <v>24.57</v>
      </c>
      <c r="G679" s="3">
        <v>7.4889999999999999</v>
      </c>
      <c r="K679">
        <v>431.13299999999998</v>
      </c>
      <c r="L679">
        <f t="shared" si="23"/>
        <v>423.64400000000001</v>
      </c>
      <c r="N679" s="3">
        <f t="shared" si="24"/>
        <v>7.0450000000000159</v>
      </c>
    </row>
    <row r="680" spans="1:14" x14ac:dyDescent="0.2">
      <c r="A680" s="1">
        <v>915</v>
      </c>
      <c r="B680" s="7">
        <v>37244</v>
      </c>
      <c r="C680" s="16" t="str">
        <f t="shared" si="19"/>
        <v>V</v>
      </c>
      <c r="F680" s="5">
        <v>24.63</v>
      </c>
      <c r="G680" s="3">
        <v>7.5069999999999997</v>
      </c>
      <c r="K680">
        <v>431.13299999999998</v>
      </c>
      <c r="L680">
        <f t="shared" si="23"/>
        <v>423.62599999999998</v>
      </c>
      <c r="N680" s="3">
        <f t="shared" si="24"/>
        <v>7.063000000000045</v>
      </c>
    </row>
    <row r="681" spans="1:14" x14ac:dyDescent="0.2">
      <c r="A681" s="1">
        <v>915</v>
      </c>
      <c r="B681" s="7">
        <v>37281</v>
      </c>
      <c r="C681" s="16" t="str">
        <f t="shared" si="19"/>
        <v>V</v>
      </c>
      <c r="F681" s="5">
        <v>24.69</v>
      </c>
      <c r="G681" s="3">
        <v>7.5259999999999998</v>
      </c>
      <c r="K681">
        <v>431.13299999999998</v>
      </c>
      <c r="L681">
        <f t="shared" si="23"/>
        <v>423.60699999999997</v>
      </c>
      <c r="N681" s="3">
        <f t="shared" si="24"/>
        <v>7.0820000000000505</v>
      </c>
    </row>
    <row r="682" spans="1:14" x14ac:dyDescent="0.2">
      <c r="A682" s="1">
        <v>915</v>
      </c>
      <c r="B682" s="7">
        <v>37314</v>
      </c>
      <c r="C682" s="16" t="str">
        <f t="shared" si="19"/>
        <v>V</v>
      </c>
      <c r="F682" s="5">
        <v>24.9</v>
      </c>
      <c r="G682" s="3">
        <v>7.59</v>
      </c>
      <c r="K682">
        <v>431.13299999999998</v>
      </c>
      <c r="L682">
        <f t="shared" si="23"/>
        <v>423.54300000000001</v>
      </c>
      <c r="N682" s="3">
        <f t="shared" si="24"/>
        <v>7.146000000000015</v>
      </c>
    </row>
    <row r="683" spans="1:14" x14ac:dyDescent="0.2">
      <c r="A683" s="1">
        <v>915</v>
      </c>
      <c r="B683" s="7">
        <v>37337</v>
      </c>
      <c r="C683" s="16" t="str">
        <f t="shared" si="19"/>
        <v>V</v>
      </c>
      <c r="F683" s="5">
        <v>24.96</v>
      </c>
      <c r="G683" s="3">
        <v>7.6079999999999997</v>
      </c>
      <c r="K683">
        <v>431.13299999999998</v>
      </c>
      <c r="L683">
        <f t="shared" si="23"/>
        <v>423.52499999999998</v>
      </c>
      <c r="N683" s="3">
        <f t="shared" si="24"/>
        <v>7.1640000000000441</v>
      </c>
    </row>
    <row r="684" spans="1:14" x14ac:dyDescent="0.2">
      <c r="A684" s="1">
        <v>915</v>
      </c>
      <c r="B684" s="7">
        <v>37375</v>
      </c>
      <c r="C684" s="16" t="str">
        <f t="shared" si="19"/>
        <v>V</v>
      </c>
      <c r="F684" s="5">
        <v>24.84</v>
      </c>
      <c r="G684" s="3">
        <v>7.5709999999999997</v>
      </c>
      <c r="K684">
        <v>431.13299999999998</v>
      </c>
      <c r="L684">
        <f t="shared" si="23"/>
        <v>423.56199999999995</v>
      </c>
      <c r="N684" s="3">
        <f t="shared" si="24"/>
        <v>7.1270000000000664</v>
      </c>
    </row>
    <row r="685" spans="1:14" x14ac:dyDescent="0.2">
      <c r="A685" s="1">
        <v>915</v>
      </c>
      <c r="B685" s="7">
        <v>37398</v>
      </c>
      <c r="C685" s="16" t="str">
        <f t="shared" si="19"/>
        <v>V</v>
      </c>
      <c r="F685" s="5">
        <v>24.78</v>
      </c>
      <c r="G685" s="3">
        <v>7.5529999999999999</v>
      </c>
      <c r="K685">
        <v>431.13299999999998</v>
      </c>
      <c r="L685">
        <f t="shared" si="23"/>
        <v>423.58</v>
      </c>
      <c r="N685" s="3">
        <f t="shared" si="24"/>
        <v>7.1090000000000373</v>
      </c>
    </row>
    <row r="686" spans="1:14" x14ac:dyDescent="0.2">
      <c r="A686" s="1">
        <v>915</v>
      </c>
      <c r="B686" s="7">
        <v>37433</v>
      </c>
      <c r="C686" s="16" t="str">
        <f t="shared" si="19"/>
        <v>V</v>
      </c>
      <c r="F686" s="5">
        <v>24.64</v>
      </c>
      <c r="G686" s="3">
        <v>7.51</v>
      </c>
      <c r="K686">
        <v>431.13299999999998</v>
      </c>
      <c r="L686">
        <f t="shared" si="23"/>
        <v>423.62299999999999</v>
      </c>
      <c r="N686" s="3">
        <f t="shared" si="24"/>
        <v>7.0660000000000309</v>
      </c>
    </row>
    <row r="687" spans="1:14" x14ac:dyDescent="0.2">
      <c r="A687" s="1">
        <v>915</v>
      </c>
      <c r="B687" s="7">
        <v>37469</v>
      </c>
      <c r="C687" s="16" t="str">
        <f t="shared" si="19"/>
        <v>V</v>
      </c>
      <c r="F687" s="5">
        <v>24.5</v>
      </c>
      <c r="G687" s="3">
        <v>7.468</v>
      </c>
      <c r="K687">
        <v>431.13299999999998</v>
      </c>
      <c r="L687">
        <f t="shared" si="23"/>
        <v>423.66499999999996</v>
      </c>
      <c r="N687" s="3">
        <f t="shared" si="24"/>
        <v>7.0240000000000578</v>
      </c>
    </row>
    <row r="688" spans="1:14" x14ac:dyDescent="0.2">
      <c r="A688" s="1">
        <v>915</v>
      </c>
      <c r="B688" s="7">
        <v>37494</v>
      </c>
      <c r="C688" s="16" t="str">
        <f t="shared" si="19"/>
        <v>V</v>
      </c>
      <c r="F688" s="5">
        <v>24.64</v>
      </c>
      <c r="G688" s="3">
        <v>7.51</v>
      </c>
      <c r="K688">
        <v>431.13299999999998</v>
      </c>
      <c r="L688">
        <f t="shared" si="23"/>
        <v>423.62299999999999</v>
      </c>
      <c r="N688" s="3">
        <f t="shared" si="24"/>
        <v>7.0660000000000309</v>
      </c>
    </row>
    <row r="689" spans="1:14" x14ac:dyDescent="0.2">
      <c r="A689" s="1">
        <v>915</v>
      </c>
      <c r="B689" s="7">
        <v>37524</v>
      </c>
      <c r="C689" s="16" t="str">
        <f t="shared" si="19"/>
        <v>V</v>
      </c>
      <c r="F689" s="5">
        <v>24.83</v>
      </c>
      <c r="G689" s="3">
        <f t="shared" ref="G689:G781" si="25">F689*0.3048</f>
        <v>7.5681839999999996</v>
      </c>
      <c r="K689">
        <v>431.13299999999998</v>
      </c>
      <c r="L689">
        <f t="shared" si="23"/>
        <v>423.56481600000001</v>
      </c>
      <c r="N689" s="3">
        <f t="shared" si="24"/>
        <v>7.1241840000000138</v>
      </c>
    </row>
    <row r="690" spans="1:14" x14ac:dyDescent="0.2">
      <c r="A690" s="1">
        <v>915</v>
      </c>
      <c r="B690" s="7">
        <v>37546</v>
      </c>
      <c r="C690" s="16" t="str">
        <f t="shared" si="19"/>
        <v>V</v>
      </c>
      <c r="F690" s="5">
        <v>24.87</v>
      </c>
      <c r="G690" s="3">
        <f t="shared" si="25"/>
        <v>7.5803760000000011</v>
      </c>
      <c r="K690">
        <v>431.13299999999998</v>
      </c>
      <c r="L690">
        <f t="shared" si="23"/>
        <v>423.55262399999998</v>
      </c>
      <c r="N690" s="3">
        <f t="shared" si="24"/>
        <v>7.1363760000000411</v>
      </c>
    </row>
    <row r="691" spans="1:14" x14ac:dyDescent="0.2">
      <c r="A691" s="1">
        <v>915</v>
      </c>
      <c r="B691" s="7">
        <v>37581</v>
      </c>
      <c r="C691" s="16" t="str">
        <f t="shared" si="19"/>
        <v>V</v>
      </c>
      <c r="F691" s="5">
        <v>24.92</v>
      </c>
      <c r="G691" s="3">
        <f t="shared" si="25"/>
        <v>7.5956160000000006</v>
      </c>
      <c r="K691">
        <v>431.13299999999998</v>
      </c>
      <c r="L691">
        <f t="shared" si="23"/>
        <v>423.53738399999997</v>
      </c>
      <c r="N691" s="3">
        <f t="shared" si="24"/>
        <v>7.1516160000000468</v>
      </c>
    </row>
    <row r="692" spans="1:14" x14ac:dyDescent="0.2">
      <c r="A692" s="1">
        <v>915</v>
      </c>
      <c r="B692" s="7">
        <v>37610</v>
      </c>
      <c r="C692" s="16" t="str">
        <f t="shared" si="19"/>
        <v>V</v>
      </c>
      <c r="F692" s="5">
        <v>25.01</v>
      </c>
      <c r="G692" s="3">
        <f t="shared" si="25"/>
        <v>7.6230480000000007</v>
      </c>
      <c r="K692">
        <v>431.13299999999998</v>
      </c>
      <c r="L692">
        <f t="shared" si="23"/>
        <v>423.509952</v>
      </c>
      <c r="N692" s="3">
        <f t="shared" si="24"/>
        <v>7.179048000000023</v>
      </c>
    </row>
    <row r="693" spans="1:14" x14ac:dyDescent="0.2">
      <c r="A693" s="1">
        <v>915</v>
      </c>
      <c r="B693" s="7">
        <v>37651</v>
      </c>
      <c r="C693" s="16" t="str">
        <f t="shared" si="19"/>
        <v>V</v>
      </c>
      <c r="F693" s="5">
        <v>25.18</v>
      </c>
      <c r="G693" s="3">
        <f t="shared" si="25"/>
        <v>7.6748640000000004</v>
      </c>
      <c r="K693">
        <v>431.13299999999998</v>
      </c>
      <c r="L693">
        <f t="shared" si="23"/>
        <v>423.45813599999997</v>
      </c>
      <c r="N693" s="3">
        <f t="shared" si="24"/>
        <v>7.2308640000000537</v>
      </c>
    </row>
    <row r="694" spans="1:14" x14ac:dyDescent="0.2">
      <c r="A694" s="1">
        <v>915</v>
      </c>
      <c r="B694" s="7">
        <v>37679</v>
      </c>
      <c r="C694" s="16" t="str">
        <f t="shared" si="19"/>
        <v>V</v>
      </c>
      <c r="F694" s="5">
        <v>25.21</v>
      </c>
      <c r="G694" s="3">
        <f t="shared" si="25"/>
        <v>7.6840080000000004</v>
      </c>
      <c r="K694">
        <v>431.13299999999998</v>
      </c>
      <c r="L694">
        <f t="shared" si="23"/>
        <v>423.44899199999998</v>
      </c>
      <c r="N694" s="3">
        <f t="shared" si="24"/>
        <v>7.2400080000000457</v>
      </c>
    </row>
    <row r="695" spans="1:14" x14ac:dyDescent="0.2">
      <c r="A695" s="1">
        <v>915</v>
      </c>
      <c r="B695" s="7">
        <v>37706</v>
      </c>
      <c r="C695" s="16" t="str">
        <f t="shared" si="19"/>
        <v>V</v>
      </c>
      <c r="F695" s="5">
        <v>25.24</v>
      </c>
      <c r="G695" s="3">
        <f t="shared" si="25"/>
        <v>7.6931519999999995</v>
      </c>
      <c r="K695">
        <v>431.13299999999998</v>
      </c>
      <c r="L695">
        <f t="shared" si="23"/>
        <v>423.43984799999998</v>
      </c>
      <c r="N695" s="3">
        <f t="shared" si="24"/>
        <v>7.2491520000000378</v>
      </c>
    </row>
    <row r="696" spans="1:14" x14ac:dyDescent="0.2">
      <c r="A696" s="1">
        <v>915</v>
      </c>
      <c r="B696" s="7">
        <v>37739</v>
      </c>
      <c r="C696" s="16" t="str">
        <f t="shared" si="19"/>
        <v>V</v>
      </c>
      <c r="F696" s="5">
        <v>25.18</v>
      </c>
      <c r="G696" s="3">
        <f t="shared" si="25"/>
        <v>7.6748640000000004</v>
      </c>
      <c r="K696">
        <v>431.13299999999998</v>
      </c>
      <c r="L696">
        <f t="shared" si="23"/>
        <v>423.45813599999997</v>
      </c>
      <c r="N696" s="3">
        <f t="shared" si="24"/>
        <v>7.2308640000000537</v>
      </c>
    </row>
    <row r="697" spans="1:14" x14ac:dyDescent="0.2">
      <c r="A697" s="1">
        <v>915</v>
      </c>
      <c r="B697" s="7">
        <v>37761</v>
      </c>
      <c r="C697" s="16" t="str">
        <f t="shared" si="19"/>
        <v>V</v>
      </c>
      <c r="F697" s="5">
        <v>25.18</v>
      </c>
      <c r="G697" s="3">
        <f t="shared" si="25"/>
        <v>7.6748640000000004</v>
      </c>
      <c r="K697">
        <v>431.13299999999998</v>
      </c>
      <c r="L697">
        <f t="shared" si="23"/>
        <v>423.45813599999997</v>
      </c>
      <c r="N697" s="3">
        <f t="shared" si="24"/>
        <v>7.2308640000000537</v>
      </c>
    </row>
    <row r="698" spans="1:14" x14ac:dyDescent="0.2">
      <c r="A698" s="1">
        <v>915</v>
      </c>
      <c r="B698" s="7">
        <v>37802</v>
      </c>
      <c r="C698" s="16" t="str">
        <f t="shared" si="19"/>
        <v>V</v>
      </c>
      <c r="F698" s="5">
        <v>25.08</v>
      </c>
      <c r="G698" s="3">
        <f t="shared" si="25"/>
        <v>7.6443839999999996</v>
      </c>
      <c r="K698">
        <v>431.13299999999998</v>
      </c>
      <c r="L698">
        <f t="shared" si="23"/>
        <v>423.48861599999998</v>
      </c>
      <c r="N698" s="3">
        <f t="shared" si="24"/>
        <v>7.2003840000000423</v>
      </c>
    </row>
    <row r="699" spans="1:14" x14ac:dyDescent="0.2">
      <c r="A699" s="1">
        <v>915</v>
      </c>
      <c r="B699" s="7">
        <v>37831</v>
      </c>
      <c r="C699" s="16" t="str">
        <f t="shared" si="19"/>
        <v>V</v>
      </c>
      <c r="F699" s="5">
        <v>25.06</v>
      </c>
      <c r="G699" s="3">
        <f t="shared" si="25"/>
        <v>7.6382880000000002</v>
      </c>
      <c r="K699">
        <v>431.13299999999998</v>
      </c>
      <c r="L699">
        <f t="shared" si="23"/>
        <v>423.49471199999999</v>
      </c>
      <c r="N699" s="3">
        <f t="shared" si="24"/>
        <v>7.1942880000000287</v>
      </c>
    </row>
    <row r="700" spans="1:14" x14ac:dyDescent="0.2">
      <c r="A700" s="1">
        <v>915</v>
      </c>
      <c r="B700" s="7">
        <v>37860</v>
      </c>
      <c r="C700" s="16" t="str">
        <f t="shared" si="19"/>
        <v>V</v>
      </c>
      <c r="F700" s="5">
        <v>25.26</v>
      </c>
      <c r="G700" s="3">
        <f t="shared" si="25"/>
        <v>7.6992480000000008</v>
      </c>
      <c r="K700">
        <v>431.13299999999998</v>
      </c>
      <c r="L700">
        <f t="shared" si="23"/>
        <v>423.43375199999997</v>
      </c>
      <c r="N700" s="3">
        <f t="shared" si="24"/>
        <v>7.2552480000000514</v>
      </c>
    </row>
    <row r="701" spans="1:14" x14ac:dyDescent="0.2">
      <c r="A701" s="1">
        <v>915</v>
      </c>
      <c r="B701" s="7">
        <v>37888</v>
      </c>
      <c r="C701" s="16" t="str">
        <f t="shared" si="19"/>
        <v>V</v>
      </c>
      <c r="F701" s="5">
        <v>25.33</v>
      </c>
      <c r="G701" s="3">
        <f t="shared" si="25"/>
        <v>7.7205839999999997</v>
      </c>
      <c r="K701">
        <v>431.13299999999998</v>
      </c>
      <c r="L701">
        <f t="shared" si="23"/>
        <v>423.41241600000001</v>
      </c>
      <c r="N701" s="3">
        <f t="shared" si="24"/>
        <v>7.2765840000000139</v>
      </c>
    </row>
    <row r="702" spans="1:14" x14ac:dyDescent="0.2">
      <c r="A702" s="1">
        <v>915</v>
      </c>
      <c r="B702" s="7">
        <v>37924</v>
      </c>
      <c r="C702" s="16" t="str">
        <f t="shared" si="19"/>
        <v>V</v>
      </c>
      <c r="F702" s="5">
        <v>25.29</v>
      </c>
      <c r="G702" s="3">
        <f t="shared" si="25"/>
        <v>7.7083919999999999</v>
      </c>
      <c r="K702">
        <v>431.13299999999998</v>
      </c>
      <c r="L702">
        <f t="shared" si="23"/>
        <v>423.42460799999998</v>
      </c>
      <c r="N702" s="3">
        <f t="shared" si="24"/>
        <v>7.2643920000000435</v>
      </c>
    </row>
    <row r="703" spans="1:14" x14ac:dyDescent="0.2">
      <c r="A703" s="1">
        <v>915</v>
      </c>
      <c r="B703" s="7">
        <v>37951</v>
      </c>
      <c r="C703" s="16" t="str">
        <f t="shared" si="19"/>
        <v>V</v>
      </c>
      <c r="F703" s="5">
        <v>25.26</v>
      </c>
      <c r="G703" s="3">
        <f t="shared" si="25"/>
        <v>7.6992480000000008</v>
      </c>
      <c r="K703">
        <v>431.13299999999998</v>
      </c>
      <c r="L703">
        <f t="shared" si="23"/>
        <v>423.43375199999997</v>
      </c>
      <c r="N703" s="3">
        <f t="shared" si="24"/>
        <v>7.2552480000000514</v>
      </c>
    </row>
    <row r="704" spans="1:14" x14ac:dyDescent="0.2">
      <c r="A704" s="1">
        <v>915</v>
      </c>
      <c r="B704" s="7">
        <v>37978</v>
      </c>
      <c r="C704" s="16" t="str">
        <f t="shared" si="19"/>
        <v>V</v>
      </c>
      <c r="F704" s="5">
        <v>25.2</v>
      </c>
      <c r="G704" s="3">
        <f t="shared" si="25"/>
        <v>7.6809599999999998</v>
      </c>
      <c r="K704">
        <v>431.13299999999998</v>
      </c>
      <c r="L704">
        <f t="shared" si="23"/>
        <v>423.45203999999995</v>
      </c>
      <c r="N704" s="3">
        <f t="shared" si="24"/>
        <v>7.2369600000000673</v>
      </c>
    </row>
    <row r="705" spans="1:14" x14ac:dyDescent="0.2">
      <c r="A705" s="1">
        <v>915</v>
      </c>
      <c r="B705" s="7">
        <v>38008</v>
      </c>
      <c r="C705" s="16" t="str">
        <f t="shared" si="19"/>
        <v>V</v>
      </c>
      <c r="F705" s="5">
        <v>25.25</v>
      </c>
      <c r="G705" s="3">
        <f t="shared" si="25"/>
        <v>7.6962000000000002</v>
      </c>
      <c r="K705">
        <v>431.13299999999998</v>
      </c>
      <c r="L705">
        <f t="shared" si="23"/>
        <v>423.43680000000001</v>
      </c>
      <c r="N705" s="3">
        <f t="shared" si="24"/>
        <v>7.2522000000000162</v>
      </c>
    </row>
    <row r="706" spans="1:14" x14ac:dyDescent="0.2">
      <c r="A706" s="1">
        <v>915</v>
      </c>
      <c r="B706" s="7">
        <v>38047</v>
      </c>
      <c r="C706" s="16" t="str">
        <f t="shared" si="19"/>
        <v>V</v>
      </c>
      <c r="F706" s="5">
        <v>25.3</v>
      </c>
      <c r="G706" s="3">
        <f t="shared" si="25"/>
        <v>7.7114400000000005</v>
      </c>
      <c r="K706">
        <v>431.13299999999998</v>
      </c>
      <c r="L706">
        <f t="shared" si="23"/>
        <v>423.42156</v>
      </c>
      <c r="N706" s="3">
        <f t="shared" si="24"/>
        <v>7.2674400000000219</v>
      </c>
    </row>
    <row r="707" spans="1:14" x14ac:dyDescent="0.2">
      <c r="A707" s="1">
        <v>915</v>
      </c>
      <c r="B707" s="7">
        <v>38079</v>
      </c>
      <c r="C707" s="16" t="str">
        <f t="shared" si="19"/>
        <v>V</v>
      </c>
      <c r="F707" s="5">
        <v>25.26</v>
      </c>
      <c r="G707" s="3">
        <f t="shared" si="25"/>
        <v>7.6992480000000008</v>
      </c>
      <c r="K707">
        <v>431.13299999999998</v>
      </c>
      <c r="L707">
        <f t="shared" si="23"/>
        <v>423.43375199999997</v>
      </c>
      <c r="N707" s="3">
        <f t="shared" si="24"/>
        <v>7.2552480000000514</v>
      </c>
    </row>
    <row r="708" spans="1:14" x14ac:dyDescent="0.2">
      <c r="A708" s="1">
        <v>915</v>
      </c>
      <c r="B708" s="7">
        <v>38105</v>
      </c>
      <c r="C708" s="16" t="s">
        <v>176</v>
      </c>
      <c r="F708" s="5">
        <v>25.33</v>
      </c>
      <c r="G708" s="3">
        <f t="shared" si="25"/>
        <v>7.7205839999999997</v>
      </c>
      <c r="J708" t="s">
        <v>65</v>
      </c>
      <c r="K708">
        <v>431.13299999999998</v>
      </c>
      <c r="L708">
        <f t="shared" si="23"/>
        <v>423.41241600000001</v>
      </c>
      <c r="N708" s="3">
        <f t="shared" si="24"/>
        <v>7.2765840000000139</v>
      </c>
    </row>
    <row r="709" spans="1:14" x14ac:dyDescent="0.2">
      <c r="A709" s="1">
        <v>915</v>
      </c>
      <c r="B709" s="7">
        <v>38131</v>
      </c>
      <c r="C709" s="16" t="s">
        <v>176</v>
      </c>
      <c r="F709" s="5">
        <v>25.35</v>
      </c>
      <c r="G709" s="3">
        <f t="shared" si="25"/>
        <v>7.7266800000000009</v>
      </c>
      <c r="J709" t="s">
        <v>69</v>
      </c>
      <c r="K709">
        <v>431.13299999999998</v>
      </c>
      <c r="L709">
        <f t="shared" si="23"/>
        <v>423.40631999999999</v>
      </c>
      <c r="N709" s="3">
        <f t="shared" si="24"/>
        <v>7.2826800000000276</v>
      </c>
    </row>
    <row r="710" spans="1:14" x14ac:dyDescent="0.2">
      <c r="A710" s="1">
        <v>915</v>
      </c>
      <c r="B710" s="7">
        <v>38162</v>
      </c>
      <c r="C710" s="16" t="s">
        <v>176</v>
      </c>
      <c r="F710" s="5">
        <v>25.45</v>
      </c>
      <c r="G710" s="3">
        <f t="shared" si="25"/>
        <v>7.7571599999999998</v>
      </c>
      <c r="J710" t="s">
        <v>69</v>
      </c>
      <c r="K710">
        <v>431.13299999999998</v>
      </c>
      <c r="L710">
        <f t="shared" si="23"/>
        <v>423.37583999999998</v>
      </c>
      <c r="N710" s="3">
        <f t="shared" si="24"/>
        <v>7.313160000000039</v>
      </c>
    </row>
    <row r="711" spans="1:14" x14ac:dyDescent="0.2">
      <c r="A711" s="1">
        <v>915</v>
      </c>
      <c r="B711" s="7">
        <v>38191</v>
      </c>
      <c r="C711" s="16" t="s">
        <v>176</v>
      </c>
      <c r="F711" s="5">
        <v>25.54</v>
      </c>
      <c r="G711" s="3">
        <f t="shared" si="25"/>
        <v>7.784592</v>
      </c>
      <c r="J711" t="s">
        <v>69</v>
      </c>
      <c r="K711">
        <v>431.13299999999998</v>
      </c>
      <c r="L711">
        <f t="shared" si="23"/>
        <v>423.34840800000001</v>
      </c>
      <c r="N711" s="3">
        <f t="shared" si="24"/>
        <v>7.3405920000000151</v>
      </c>
    </row>
    <row r="712" spans="1:14" x14ac:dyDescent="0.2">
      <c r="A712" s="1">
        <v>915</v>
      </c>
      <c r="B712" s="7">
        <v>38216</v>
      </c>
      <c r="C712" s="16" t="s">
        <v>176</v>
      </c>
      <c r="F712" s="5">
        <v>25.61</v>
      </c>
      <c r="G712" s="3">
        <f t="shared" si="25"/>
        <v>7.8059280000000006</v>
      </c>
      <c r="J712" t="s">
        <v>69</v>
      </c>
      <c r="K712">
        <v>431.13299999999998</v>
      </c>
      <c r="L712">
        <f t="shared" si="23"/>
        <v>423.32707199999999</v>
      </c>
      <c r="N712" s="3">
        <f t="shared" si="24"/>
        <v>7.3619280000000344</v>
      </c>
    </row>
    <row r="713" spans="1:14" x14ac:dyDescent="0.2">
      <c r="A713" s="1">
        <v>915</v>
      </c>
      <c r="B713" s="7">
        <v>38250</v>
      </c>
      <c r="C713" s="16" t="s">
        <v>176</v>
      </c>
      <c r="F713" s="5">
        <v>25.71</v>
      </c>
      <c r="G713" s="3">
        <f t="shared" si="25"/>
        <v>7.8364080000000005</v>
      </c>
      <c r="J713" t="s">
        <v>69</v>
      </c>
      <c r="K713">
        <v>431.13299999999998</v>
      </c>
      <c r="L713">
        <f t="shared" si="23"/>
        <v>423.29659199999998</v>
      </c>
      <c r="N713" s="3">
        <f t="shared" si="24"/>
        <v>7.3924080000000458</v>
      </c>
    </row>
    <row r="714" spans="1:14" x14ac:dyDescent="0.2">
      <c r="A714" s="1">
        <v>915</v>
      </c>
      <c r="B714" s="7">
        <v>38292</v>
      </c>
      <c r="C714" s="16" t="s">
        <v>176</v>
      </c>
      <c r="F714" s="5">
        <v>25.21</v>
      </c>
      <c r="G714" s="3">
        <f t="shared" si="25"/>
        <v>7.6840080000000004</v>
      </c>
      <c r="J714" t="s">
        <v>69</v>
      </c>
      <c r="K714">
        <v>431.13299999999998</v>
      </c>
      <c r="L714">
        <f t="shared" si="23"/>
        <v>423.44899199999998</v>
      </c>
      <c r="N714" s="3">
        <f t="shared" si="24"/>
        <v>7.2400080000000457</v>
      </c>
    </row>
    <row r="715" spans="1:14" x14ac:dyDescent="0.2">
      <c r="A715" s="1">
        <v>915</v>
      </c>
      <c r="B715" s="7">
        <v>38320</v>
      </c>
      <c r="C715" s="16" t="s">
        <v>176</v>
      </c>
      <c r="F715" s="5">
        <v>24.98</v>
      </c>
      <c r="G715" s="3">
        <f t="shared" si="25"/>
        <v>7.6139040000000007</v>
      </c>
      <c r="J715" t="s">
        <v>69</v>
      </c>
      <c r="K715">
        <v>431.13299999999998</v>
      </c>
      <c r="L715">
        <f t="shared" si="23"/>
        <v>423.51909599999999</v>
      </c>
      <c r="N715" s="3">
        <f t="shared" si="24"/>
        <v>7.1699040000000309</v>
      </c>
    </row>
    <row r="716" spans="1:14" x14ac:dyDescent="0.2">
      <c r="A716" s="1">
        <v>915</v>
      </c>
      <c r="B716" s="7">
        <v>38341</v>
      </c>
      <c r="C716" s="16" t="s">
        <v>176</v>
      </c>
      <c r="F716" s="5">
        <v>25.07</v>
      </c>
      <c r="G716" s="3">
        <f t="shared" si="25"/>
        <v>7.6413360000000008</v>
      </c>
      <c r="J716" t="s">
        <v>69</v>
      </c>
      <c r="K716">
        <v>431.13299999999998</v>
      </c>
      <c r="L716">
        <f t="shared" si="23"/>
        <v>423.49166399999996</v>
      </c>
      <c r="N716" s="3">
        <f t="shared" si="24"/>
        <v>7.1973360000000639</v>
      </c>
    </row>
    <row r="717" spans="1:14" x14ac:dyDescent="0.2">
      <c r="A717" s="1">
        <v>915</v>
      </c>
      <c r="B717" s="7">
        <v>38377</v>
      </c>
      <c r="C717" s="16" t="s">
        <v>176</v>
      </c>
      <c r="F717" s="5">
        <v>25.18</v>
      </c>
      <c r="G717" s="3">
        <f t="shared" si="25"/>
        <v>7.6748640000000004</v>
      </c>
      <c r="J717" t="s">
        <v>69</v>
      </c>
      <c r="K717">
        <v>431.13299999999998</v>
      </c>
      <c r="L717">
        <f t="shared" si="23"/>
        <v>423.45813599999997</v>
      </c>
      <c r="N717" s="3">
        <f t="shared" si="24"/>
        <v>7.2308640000000537</v>
      </c>
    </row>
    <row r="718" spans="1:14" x14ac:dyDescent="0.2">
      <c r="A718" s="1">
        <v>915</v>
      </c>
      <c r="B718" s="7">
        <v>38413</v>
      </c>
      <c r="C718" s="16" t="s">
        <v>176</v>
      </c>
      <c r="F718" s="5">
        <v>25.32</v>
      </c>
      <c r="G718" s="3">
        <f t="shared" si="25"/>
        <v>7.7175360000000008</v>
      </c>
      <c r="J718" t="s">
        <v>69</v>
      </c>
      <c r="K718">
        <v>431.13299999999998</v>
      </c>
      <c r="L718">
        <f t="shared" si="23"/>
        <v>423.41546399999999</v>
      </c>
      <c r="N718" s="3">
        <f t="shared" si="24"/>
        <v>7.2735360000000355</v>
      </c>
    </row>
    <row r="719" spans="1:14" x14ac:dyDescent="0.2">
      <c r="A719" s="1">
        <v>915</v>
      </c>
      <c r="B719" s="7">
        <v>38440</v>
      </c>
      <c r="C719" s="16" t="s">
        <v>176</v>
      </c>
      <c r="F719" s="5">
        <v>25.35</v>
      </c>
      <c r="G719" s="3">
        <f t="shared" si="25"/>
        <v>7.7266800000000009</v>
      </c>
      <c r="J719" t="s">
        <v>69</v>
      </c>
      <c r="K719">
        <v>431.13299999999998</v>
      </c>
      <c r="L719">
        <f t="shared" si="23"/>
        <v>423.40631999999999</v>
      </c>
      <c r="N719" s="3">
        <f t="shared" si="24"/>
        <v>7.2826800000000276</v>
      </c>
    </row>
    <row r="720" spans="1:14" x14ac:dyDescent="0.2">
      <c r="A720" s="1">
        <v>915</v>
      </c>
      <c r="B720" s="7">
        <v>38467</v>
      </c>
      <c r="C720" s="16" t="s">
        <v>176</v>
      </c>
      <c r="F720" s="5">
        <v>25.14</v>
      </c>
      <c r="G720" s="3">
        <f t="shared" si="25"/>
        <v>7.6626720000000006</v>
      </c>
      <c r="J720" t="s">
        <v>69</v>
      </c>
      <c r="K720">
        <v>431.13299999999998</v>
      </c>
      <c r="L720">
        <f t="shared" si="23"/>
        <v>423.47032799999999</v>
      </c>
      <c r="N720" s="3">
        <f t="shared" si="24"/>
        <v>7.2186720000000264</v>
      </c>
    </row>
    <row r="721" spans="1:14" x14ac:dyDescent="0.2">
      <c r="A721" s="1">
        <v>915</v>
      </c>
      <c r="B721" s="7">
        <v>38496</v>
      </c>
      <c r="C721" s="16" t="s">
        <v>176</v>
      </c>
      <c r="F721" s="5">
        <v>25.09</v>
      </c>
      <c r="G721" s="3">
        <f t="shared" si="25"/>
        <v>7.6474320000000002</v>
      </c>
      <c r="J721" t="s">
        <v>69</v>
      </c>
      <c r="K721">
        <v>431.13299999999998</v>
      </c>
      <c r="L721">
        <f t="shared" si="23"/>
        <v>423.485568</v>
      </c>
      <c r="N721" s="3">
        <f t="shared" si="24"/>
        <v>7.2034320000000207</v>
      </c>
    </row>
    <row r="722" spans="1:14" x14ac:dyDescent="0.2">
      <c r="A722" s="1">
        <v>915</v>
      </c>
      <c r="B722" s="7">
        <v>38526</v>
      </c>
      <c r="C722" s="16" t="s">
        <v>176</v>
      </c>
      <c r="F722" s="5">
        <v>24.37</v>
      </c>
      <c r="G722" s="3">
        <f t="shared" si="25"/>
        <v>7.427976000000001</v>
      </c>
      <c r="J722" t="s">
        <v>69</v>
      </c>
      <c r="K722">
        <v>431.13299999999998</v>
      </c>
      <c r="L722">
        <f t="shared" si="23"/>
        <v>423.70502399999998</v>
      </c>
      <c r="N722" s="3">
        <f t="shared" si="24"/>
        <v>6.983976000000041</v>
      </c>
    </row>
    <row r="723" spans="1:14" x14ac:dyDescent="0.2">
      <c r="A723" s="1">
        <v>915</v>
      </c>
      <c r="B723" s="7">
        <v>38558</v>
      </c>
      <c r="C723" s="16" t="str">
        <f>IF(ISBLANK(D723),"V","S")</f>
        <v>V</v>
      </c>
      <c r="F723" s="5">
        <v>24.5</v>
      </c>
      <c r="G723" s="3">
        <f t="shared" si="25"/>
        <v>7.4676</v>
      </c>
      <c r="J723" t="s">
        <v>80</v>
      </c>
      <c r="K723">
        <v>431.13299999999998</v>
      </c>
      <c r="L723">
        <f t="shared" ref="L723:L760" si="26">(K723-G723)</f>
        <v>423.66539999999998</v>
      </c>
      <c r="N723" s="3">
        <f t="shared" ref="N723:N760" si="27">430.689-L723</f>
        <v>7.0236000000000445</v>
      </c>
    </row>
    <row r="724" spans="1:14" x14ac:dyDescent="0.2">
      <c r="A724" s="1">
        <v>915</v>
      </c>
      <c r="B724" s="7">
        <v>38586</v>
      </c>
      <c r="C724" s="16" t="s">
        <v>176</v>
      </c>
      <c r="F724" s="5">
        <v>24.84</v>
      </c>
      <c r="G724" s="3">
        <f t="shared" si="25"/>
        <v>7.5712320000000002</v>
      </c>
      <c r="J724" t="s">
        <v>69</v>
      </c>
      <c r="K724">
        <v>431.13299999999998</v>
      </c>
      <c r="L724">
        <f t="shared" si="26"/>
        <v>423.56176799999997</v>
      </c>
      <c r="N724" s="3">
        <f t="shared" si="27"/>
        <v>7.1272320000000491</v>
      </c>
    </row>
    <row r="725" spans="1:14" x14ac:dyDescent="0.2">
      <c r="A725" s="1">
        <v>915</v>
      </c>
      <c r="B725" s="7">
        <v>38618</v>
      </c>
      <c r="C725" s="16" t="s">
        <v>176</v>
      </c>
      <c r="F725" s="5">
        <v>25</v>
      </c>
      <c r="G725" s="3">
        <f t="shared" si="25"/>
        <v>7.62</v>
      </c>
      <c r="J725" t="s">
        <v>69</v>
      </c>
      <c r="K725">
        <v>431.13299999999998</v>
      </c>
      <c r="L725">
        <f t="shared" si="26"/>
        <v>423.51299999999998</v>
      </c>
      <c r="N725" s="3">
        <f t="shared" si="27"/>
        <v>7.1760000000000446</v>
      </c>
    </row>
    <row r="726" spans="1:14" x14ac:dyDescent="0.2">
      <c r="A726" s="1">
        <v>915</v>
      </c>
      <c r="B726" s="7">
        <v>38649</v>
      </c>
      <c r="C726" s="16" t="s">
        <v>176</v>
      </c>
      <c r="F726" s="5">
        <v>25.07</v>
      </c>
      <c r="G726" s="3">
        <f t="shared" si="25"/>
        <v>7.6413360000000008</v>
      </c>
      <c r="J726" t="s">
        <v>69</v>
      </c>
      <c r="K726">
        <v>431.13299999999998</v>
      </c>
      <c r="L726">
        <f t="shared" si="26"/>
        <v>423.49166399999996</v>
      </c>
      <c r="N726" s="3">
        <f t="shared" si="27"/>
        <v>7.1973360000000639</v>
      </c>
    </row>
    <row r="727" spans="1:14" x14ac:dyDescent="0.2">
      <c r="A727" s="1">
        <v>915</v>
      </c>
      <c r="B727" s="7">
        <v>38677</v>
      </c>
      <c r="C727" s="16" t="s">
        <v>176</v>
      </c>
      <c r="F727" s="5">
        <v>25.09</v>
      </c>
      <c r="G727" s="3">
        <f t="shared" si="25"/>
        <v>7.6474320000000002</v>
      </c>
      <c r="J727" t="s">
        <v>69</v>
      </c>
      <c r="K727">
        <v>431.13299999999998</v>
      </c>
      <c r="L727">
        <f t="shared" si="26"/>
        <v>423.485568</v>
      </c>
      <c r="N727" s="3">
        <f t="shared" si="27"/>
        <v>7.2034320000000207</v>
      </c>
    </row>
    <row r="728" spans="1:14" x14ac:dyDescent="0.2">
      <c r="A728" s="1">
        <v>915</v>
      </c>
      <c r="B728" s="7">
        <v>38707</v>
      </c>
      <c r="C728" s="16" t="str">
        <f>IF(ISBLANK(D728),"V","S")</f>
        <v>V</v>
      </c>
      <c r="F728" s="5">
        <v>25.16</v>
      </c>
      <c r="G728" s="3">
        <f t="shared" si="25"/>
        <v>7.668768</v>
      </c>
      <c r="J728" t="s">
        <v>79</v>
      </c>
      <c r="K728">
        <v>431.13299999999998</v>
      </c>
      <c r="L728">
        <f t="shared" si="26"/>
        <v>423.46423199999998</v>
      </c>
      <c r="N728" s="3">
        <f t="shared" si="27"/>
        <v>7.22476800000004</v>
      </c>
    </row>
    <row r="729" spans="1:14" x14ac:dyDescent="0.2">
      <c r="A729" s="1">
        <v>915</v>
      </c>
      <c r="B729" s="7">
        <v>38743</v>
      </c>
      <c r="C729" s="16" t="s">
        <v>176</v>
      </c>
      <c r="F729" s="5">
        <v>25.23</v>
      </c>
      <c r="G729" s="3">
        <f t="shared" si="25"/>
        <v>7.6901040000000007</v>
      </c>
      <c r="J729" t="s">
        <v>69</v>
      </c>
      <c r="K729">
        <v>431.13299999999998</v>
      </c>
      <c r="L729">
        <f t="shared" si="26"/>
        <v>423.44289599999996</v>
      </c>
      <c r="N729" s="3">
        <f t="shared" si="27"/>
        <v>7.2461040000000594</v>
      </c>
    </row>
    <row r="730" spans="1:14" x14ac:dyDescent="0.2">
      <c r="A730" s="1">
        <v>915</v>
      </c>
      <c r="B730" s="7">
        <v>38776</v>
      </c>
      <c r="C730" s="16" t="s">
        <v>176</v>
      </c>
      <c r="F730" s="5">
        <v>25.34</v>
      </c>
      <c r="G730" s="3">
        <f t="shared" si="25"/>
        <v>7.7236320000000003</v>
      </c>
      <c r="J730" t="s">
        <v>69</v>
      </c>
      <c r="K730">
        <v>431.13299999999998</v>
      </c>
      <c r="L730">
        <f t="shared" si="26"/>
        <v>423.40936799999997</v>
      </c>
      <c r="N730" s="3">
        <f t="shared" si="27"/>
        <v>7.2796320000000492</v>
      </c>
    </row>
    <row r="731" spans="1:14" x14ac:dyDescent="0.2">
      <c r="A731" s="1">
        <v>915</v>
      </c>
      <c r="B731" s="7">
        <v>38803</v>
      </c>
      <c r="C731" s="16" t="s">
        <v>176</v>
      </c>
      <c r="F731" s="5">
        <v>25.34</v>
      </c>
      <c r="G731" s="3">
        <f t="shared" si="25"/>
        <v>7.7236320000000003</v>
      </c>
      <c r="J731" t="s">
        <v>69</v>
      </c>
      <c r="K731">
        <v>431.13299999999998</v>
      </c>
      <c r="L731">
        <f t="shared" si="26"/>
        <v>423.40936799999997</v>
      </c>
      <c r="N731" s="3">
        <f t="shared" si="27"/>
        <v>7.2796320000000492</v>
      </c>
    </row>
    <row r="732" spans="1:14" x14ac:dyDescent="0.2">
      <c r="A732" s="1">
        <v>915</v>
      </c>
      <c r="B732" s="7">
        <v>38835</v>
      </c>
      <c r="C732" s="16" t="s">
        <v>176</v>
      </c>
      <c r="F732" s="5">
        <v>24.84</v>
      </c>
      <c r="G732" s="3">
        <f t="shared" si="25"/>
        <v>7.5712320000000002</v>
      </c>
      <c r="J732" t="s">
        <v>69</v>
      </c>
      <c r="K732">
        <v>431.13299999999998</v>
      </c>
      <c r="L732">
        <f t="shared" si="26"/>
        <v>423.56176799999997</v>
      </c>
      <c r="N732" s="3">
        <f t="shared" si="27"/>
        <v>7.1272320000000491</v>
      </c>
    </row>
    <row r="733" spans="1:14" x14ac:dyDescent="0.2">
      <c r="A733" s="1">
        <v>915</v>
      </c>
      <c r="B733" s="7">
        <v>38856</v>
      </c>
      <c r="C733" s="16" t="s">
        <v>176</v>
      </c>
      <c r="F733" s="5">
        <v>24.74</v>
      </c>
      <c r="G733" s="3">
        <f t="shared" si="25"/>
        <v>7.5407520000000003</v>
      </c>
      <c r="J733" t="s">
        <v>69</v>
      </c>
      <c r="K733">
        <v>431.13299999999998</v>
      </c>
      <c r="L733">
        <f t="shared" si="26"/>
        <v>423.59224799999998</v>
      </c>
      <c r="N733" s="3">
        <f t="shared" si="27"/>
        <v>7.0967520000000377</v>
      </c>
    </row>
    <row r="734" spans="1:14" x14ac:dyDescent="0.2">
      <c r="A734" s="1">
        <v>915</v>
      </c>
      <c r="B734" s="7">
        <v>38895</v>
      </c>
      <c r="C734" s="16" t="s">
        <v>176</v>
      </c>
      <c r="F734" s="5">
        <v>24.89</v>
      </c>
      <c r="G734" s="3">
        <f t="shared" si="25"/>
        <v>7.5864720000000005</v>
      </c>
      <c r="J734" t="s">
        <v>69</v>
      </c>
      <c r="K734">
        <v>431.13299999999998</v>
      </c>
      <c r="L734">
        <f t="shared" si="26"/>
        <v>423.54652799999997</v>
      </c>
      <c r="N734" s="3">
        <f t="shared" si="27"/>
        <v>7.1424720000000548</v>
      </c>
    </row>
    <row r="735" spans="1:14" x14ac:dyDescent="0.2">
      <c r="A735" s="1">
        <v>915</v>
      </c>
      <c r="B735" s="7">
        <v>38925</v>
      </c>
      <c r="C735" s="16" t="s">
        <v>176</v>
      </c>
      <c r="F735" s="5">
        <v>25.14</v>
      </c>
      <c r="G735" s="3">
        <f t="shared" si="25"/>
        <v>7.6626720000000006</v>
      </c>
      <c r="J735" t="s">
        <v>69</v>
      </c>
      <c r="K735">
        <v>431.13299999999998</v>
      </c>
      <c r="L735">
        <f t="shared" si="26"/>
        <v>423.47032799999999</v>
      </c>
      <c r="N735" s="3">
        <f t="shared" si="27"/>
        <v>7.2186720000000264</v>
      </c>
    </row>
    <row r="736" spans="1:14" x14ac:dyDescent="0.2">
      <c r="A736" s="1">
        <v>915</v>
      </c>
      <c r="B736" s="7">
        <v>38958</v>
      </c>
      <c r="C736" s="16" t="s">
        <v>176</v>
      </c>
      <c r="F736" s="5">
        <v>25.41</v>
      </c>
      <c r="G736" s="3">
        <f t="shared" si="25"/>
        <v>7.7449680000000001</v>
      </c>
      <c r="J736" t="s">
        <v>69</v>
      </c>
      <c r="K736">
        <v>431.13299999999998</v>
      </c>
      <c r="L736">
        <f t="shared" si="26"/>
        <v>423.38803199999995</v>
      </c>
      <c r="N736" s="3">
        <f t="shared" si="27"/>
        <v>7.3009680000000685</v>
      </c>
    </row>
    <row r="737" spans="1:14" x14ac:dyDescent="0.2">
      <c r="A737" s="1">
        <v>915</v>
      </c>
      <c r="B737" s="7">
        <v>38986</v>
      </c>
      <c r="C737" s="16" t="s">
        <v>176</v>
      </c>
      <c r="F737" s="5">
        <v>25.49</v>
      </c>
      <c r="G737" s="3">
        <f t="shared" si="25"/>
        <v>7.7693519999999996</v>
      </c>
      <c r="J737" t="s">
        <v>69</v>
      </c>
      <c r="K737">
        <v>431.13299999999998</v>
      </c>
      <c r="L737">
        <f t="shared" si="26"/>
        <v>423.36364799999996</v>
      </c>
      <c r="N737" s="3">
        <f t="shared" si="27"/>
        <v>7.3253520000000663</v>
      </c>
    </row>
    <row r="738" spans="1:14" x14ac:dyDescent="0.2">
      <c r="A738" s="1">
        <v>915</v>
      </c>
      <c r="B738" s="7">
        <v>39014</v>
      </c>
      <c r="C738" s="16" t="str">
        <f>IF(ISBLANK(D738),"V","S")</f>
        <v>V</v>
      </c>
      <c r="F738" s="5">
        <v>25.47</v>
      </c>
      <c r="G738" s="3">
        <f t="shared" si="25"/>
        <v>7.7632560000000002</v>
      </c>
      <c r="J738" t="s">
        <v>80</v>
      </c>
      <c r="K738">
        <v>431.13299999999998</v>
      </c>
      <c r="L738">
        <f t="shared" si="26"/>
        <v>423.36974399999997</v>
      </c>
      <c r="N738" s="3">
        <f t="shared" si="27"/>
        <v>7.3192560000000526</v>
      </c>
    </row>
    <row r="739" spans="1:14" x14ac:dyDescent="0.2">
      <c r="A739" s="1">
        <v>915</v>
      </c>
      <c r="B739" s="7">
        <v>39050</v>
      </c>
      <c r="C739" s="16" t="str">
        <f>IF(ISBLANK(D739),"V","S")</f>
        <v>V</v>
      </c>
      <c r="F739" s="5">
        <v>25.55</v>
      </c>
      <c r="G739" s="3">
        <f t="shared" si="25"/>
        <v>7.7876400000000006</v>
      </c>
      <c r="J739" t="s">
        <v>80</v>
      </c>
      <c r="K739">
        <v>431.13299999999998</v>
      </c>
      <c r="L739">
        <f t="shared" si="26"/>
        <v>423.34535999999997</v>
      </c>
      <c r="N739" s="3">
        <f t="shared" si="27"/>
        <v>7.3436400000000503</v>
      </c>
    </row>
    <row r="740" spans="1:14" x14ac:dyDescent="0.2">
      <c r="A740" s="1">
        <v>915</v>
      </c>
      <c r="B740" s="7">
        <v>39077</v>
      </c>
      <c r="C740" s="16" t="s">
        <v>176</v>
      </c>
      <c r="F740" s="5">
        <v>25.6</v>
      </c>
      <c r="G740" s="3">
        <f t="shared" si="25"/>
        <v>7.8028800000000009</v>
      </c>
      <c r="J740" t="s">
        <v>69</v>
      </c>
      <c r="K740">
        <v>431.13299999999998</v>
      </c>
      <c r="L740">
        <f t="shared" si="26"/>
        <v>423.33011999999997</v>
      </c>
      <c r="N740" s="3">
        <f t="shared" si="27"/>
        <v>7.358880000000056</v>
      </c>
    </row>
    <row r="741" spans="1:14" x14ac:dyDescent="0.2">
      <c r="A741" s="1">
        <v>915</v>
      </c>
      <c r="B741" s="7">
        <v>39114</v>
      </c>
      <c r="C741" s="16" t="str">
        <f>IF(ISBLANK(D741),"V","S")</f>
        <v>V</v>
      </c>
      <c r="F741" s="5">
        <v>25.69</v>
      </c>
      <c r="G741" s="3">
        <f t="shared" si="25"/>
        <v>7.830312000000001</v>
      </c>
      <c r="J741" t="s">
        <v>80</v>
      </c>
      <c r="K741">
        <v>431.13299999999998</v>
      </c>
      <c r="L741">
        <f t="shared" si="26"/>
        <v>423.30268799999999</v>
      </c>
      <c r="N741" s="3">
        <f t="shared" si="27"/>
        <v>7.3863120000000322</v>
      </c>
    </row>
    <row r="742" spans="1:14" x14ac:dyDescent="0.2">
      <c r="A742" s="1">
        <v>915</v>
      </c>
      <c r="B742" s="7">
        <v>39136</v>
      </c>
      <c r="C742" s="16" t="str">
        <f>IF(ISBLANK(D742),"V","S")</f>
        <v>V</v>
      </c>
      <c r="F742" s="5">
        <v>25.77</v>
      </c>
      <c r="G742" s="3">
        <f t="shared" si="25"/>
        <v>7.8546960000000006</v>
      </c>
      <c r="J742" t="s">
        <v>80</v>
      </c>
      <c r="K742">
        <v>431.13299999999998</v>
      </c>
      <c r="L742">
        <f t="shared" si="26"/>
        <v>423.27830399999999</v>
      </c>
      <c r="N742" s="3">
        <f t="shared" si="27"/>
        <v>7.4106960000000299</v>
      </c>
    </row>
    <row r="743" spans="1:14" x14ac:dyDescent="0.2">
      <c r="A743" s="1">
        <v>915</v>
      </c>
      <c r="B743" s="7">
        <v>39167</v>
      </c>
      <c r="C743" s="16" t="s">
        <v>176</v>
      </c>
      <c r="F743" s="5">
        <v>25.67</v>
      </c>
      <c r="G743" s="3">
        <f t="shared" si="25"/>
        <v>7.8242160000000007</v>
      </c>
      <c r="J743" t="s">
        <v>69</v>
      </c>
      <c r="K743">
        <v>431.13299999999998</v>
      </c>
      <c r="L743">
        <f t="shared" si="26"/>
        <v>423.308784</v>
      </c>
      <c r="N743" s="3">
        <f t="shared" si="27"/>
        <v>7.3802160000000185</v>
      </c>
    </row>
    <row r="744" spans="1:14" x14ac:dyDescent="0.2">
      <c r="A744" s="1">
        <v>915</v>
      </c>
      <c r="B744" s="7">
        <v>39198</v>
      </c>
      <c r="C744" s="16" t="s">
        <v>176</v>
      </c>
      <c r="F744" s="5">
        <v>25.42</v>
      </c>
      <c r="G744" s="3">
        <f t="shared" si="25"/>
        <v>7.7480160000000007</v>
      </c>
      <c r="J744" t="s">
        <v>69</v>
      </c>
      <c r="K744">
        <v>431.13299999999998</v>
      </c>
      <c r="L744">
        <f t="shared" si="26"/>
        <v>423.38498399999997</v>
      </c>
      <c r="N744" s="3">
        <f t="shared" si="27"/>
        <v>7.3040160000000469</v>
      </c>
    </row>
    <row r="745" spans="1:14" x14ac:dyDescent="0.2">
      <c r="A745" s="1">
        <v>915</v>
      </c>
      <c r="B745" s="7">
        <v>39220</v>
      </c>
      <c r="C745" s="16" t="s">
        <v>176</v>
      </c>
      <c r="F745" s="5">
        <v>25.25</v>
      </c>
      <c r="G745" s="3">
        <f t="shared" si="25"/>
        <v>7.6962000000000002</v>
      </c>
      <c r="J745" t="s">
        <v>69</v>
      </c>
      <c r="K745">
        <v>431.13299999999998</v>
      </c>
      <c r="L745">
        <f t="shared" si="26"/>
        <v>423.43680000000001</v>
      </c>
      <c r="N745" s="3">
        <f t="shared" si="27"/>
        <v>7.2522000000000162</v>
      </c>
    </row>
    <row r="746" spans="1:14" x14ac:dyDescent="0.2">
      <c r="A746" s="1">
        <v>915</v>
      </c>
      <c r="B746" s="7">
        <v>39258</v>
      </c>
      <c r="C746" s="16" t="s">
        <v>176</v>
      </c>
      <c r="F746" s="5">
        <v>25.13</v>
      </c>
      <c r="G746" s="3">
        <f t="shared" si="25"/>
        <v>7.659624</v>
      </c>
      <c r="J746" t="s">
        <v>69</v>
      </c>
      <c r="K746">
        <v>431.13299999999998</v>
      </c>
      <c r="L746">
        <f t="shared" si="26"/>
        <v>423.47337599999997</v>
      </c>
      <c r="N746" s="3">
        <f t="shared" si="27"/>
        <v>7.215624000000048</v>
      </c>
    </row>
    <row r="747" spans="1:14" x14ac:dyDescent="0.2">
      <c r="A747" s="1">
        <v>915</v>
      </c>
      <c r="B747" s="7">
        <v>39317</v>
      </c>
      <c r="C747" s="16" t="s">
        <v>176</v>
      </c>
      <c r="F747" s="5">
        <v>25.5</v>
      </c>
      <c r="G747" s="3">
        <f t="shared" si="25"/>
        <v>7.7724000000000002</v>
      </c>
      <c r="J747" t="s">
        <v>69</v>
      </c>
      <c r="K747">
        <v>431.13299999999998</v>
      </c>
      <c r="L747">
        <f t="shared" si="26"/>
        <v>423.36059999999998</v>
      </c>
      <c r="N747" s="3">
        <f t="shared" si="27"/>
        <v>7.3284000000000447</v>
      </c>
    </row>
    <row r="748" spans="1:14" x14ac:dyDescent="0.2">
      <c r="A748" s="1">
        <v>915</v>
      </c>
      <c r="B748" s="7">
        <v>39356</v>
      </c>
      <c r="C748" s="16" t="s">
        <v>176</v>
      </c>
      <c r="F748" s="5">
        <v>25.52</v>
      </c>
      <c r="G748" s="3">
        <f t="shared" si="25"/>
        <v>7.7784960000000005</v>
      </c>
      <c r="J748" t="s">
        <v>69</v>
      </c>
      <c r="K748">
        <v>431.13299999999998</v>
      </c>
      <c r="L748">
        <f t="shared" si="26"/>
        <v>423.35450399999996</v>
      </c>
      <c r="N748" s="3">
        <f t="shared" si="27"/>
        <v>7.3344960000000583</v>
      </c>
    </row>
    <row r="749" spans="1:14" x14ac:dyDescent="0.2">
      <c r="A749" s="1">
        <v>915</v>
      </c>
      <c r="B749" s="7">
        <v>39373</v>
      </c>
      <c r="C749" s="16" t="str">
        <f t="shared" ref="C749:C760" si="28">IF(ISBLANK(D749),"V","S")</f>
        <v>V</v>
      </c>
      <c r="F749" s="5">
        <v>25.39</v>
      </c>
      <c r="G749" s="3">
        <f t="shared" si="25"/>
        <v>7.7388720000000006</v>
      </c>
      <c r="J749" t="s">
        <v>112</v>
      </c>
      <c r="K749">
        <v>431.13299999999998</v>
      </c>
      <c r="L749">
        <f t="shared" si="26"/>
        <v>423.39412799999997</v>
      </c>
      <c r="N749" s="3">
        <f t="shared" si="27"/>
        <v>7.2948720000000549</v>
      </c>
    </row>
    <row r="750" spans="1:14" x14ac:dyDescent="0.2">
      <c r="A750" s="1">
        <v>915</v>
      </c>
      <c r="B750" s="7">
        <v>39413</v>
      </c>
      <c r="C750" s="16" t="str">
        <f t="shared" si="28"/>
        <v>V</v>
      </c>
      <c r="F750" s="5">
        <v>25.2</v>
      </c>
      <c r="G750" s="3">
        <f t="shared" si="25"/>
        <v>7.6809599999999998</v>
      </c>
      <c r="J750" t="s">
        <v>112</v>
      </c>
      <c r="K750">
        <v>431.13299999999998</v>
      </c>
      <c r="L750">
        <f t="shared" si="26"/>
        <v>423.45203999999995</v>
      </c>
      <c r="N750" s="3">
        <f t="shared" si="27"/>
        <v>7.2369600000000673</v>
      </c>
    </row>
    <row r="751" spans="1:14" x14ac:dyDescent="0.2">
      <c r="A751" s="1">
        <v>915</v>
      </c>
      <c r="B751" s="7">
        <v>39443</v>
      </c>
      <c r="C751" s="16" t="str">
        <f t="shared" si="28"/>
        <v>V</v>
      </c>
      <c r="F751" s="5">
        <v>25.26</v>
      </c>
      <c r="G751" s="3">
        <f t="shared" si="25"/>
        <v>7.6992480000000008</v>
      </c>
      <c r="J751" t="s">
        <v>118</v>
      </c>
      <c r="K751">
        <v>431.13299999999998</v>
      </c>
      <c r="L751">
        <f t="shared" si="26"/>
        <v>423.43375199999997</v>
      </c>
      <c r="N751" s="3">
        <f t="shared" si="27"/>
        <v>7.2552480000000514</v>
      </c>
    </row>
    <row r="752" spans="1:14" x14ac:dyDescent="0.2">
      <c r="A752" s="1">
        <v>915</v>
      </c>
      <c r="B752" s="7">
        <v>39472</v>
      </c>
      <c r="C752" s="16" t="str">
        <f t="shared" si="28"/>
        <v>V</v>
      </c>
      <c r="F752" s="5">
        <v>25.39</v>
      </c>
      <c r="G752" s="3">
        <f t="shared" si="25"/>
        <v>7.7388720000000006</v>
      </c>
      <c r="J752" t="s">
        <v>118</v>
      </c>
      <c r="K752">
        <v>431.13299999999998</v>
      </c>
      <c r="L752">
        <f t="shared" si="26"/>
        <v>423.39412799999997</v>
      </c>
      <c r="N752" s="3">
        <f t="shared" si="27"/>
        <v>7.2948720000000549</v>
      </c>
    </row>
    <row r="753" spans="1:14" x14ac:dyDescent="0.2">
      <c r="A753" s="1">
        <v>915</v>
      </c>
      <c r="B753" s="7">
        <v>39507</v>
      </c>
      <c r="C753" s="16" t="str">
        <f t="shared" si="28"/>
        <v>V</v>
      </c>
      <c r="F753" s="5">
        <v>25.57</v>
      </c>
      <c r="G753" s="3">
        <f t="shared" si="25"/>
        <v>7.7937360000000009</v>
      </c>
      <c r="J753" t="s">
        <v>80</v>
      </c>
      <c r="K753">
        <v>431.13299999999998</v>
      </c>
      <c r="L753">
        <f t="shared" si="26"/>
        <v>423.33926399999996</v>
      </c>
      <c r="N753" s="3">
        <f t="shared" si="27"/>
        <v>7.349736000000064</v>
      </c>
    </row>
    <row r="754" spans="1:14" x14ac:dyDescent="0.2">
      <c r="A754" s="1">
        <v>915</v>
      </c>
      <c r="B754" s="7">
        <v>39536</v>
      </c>
      <c r="C754" s="16" t="str">
        <f t="shared" si="28"/>
        <v>V</v>
      </c>
      <c r="F754" s="5">
        <v>25.65</v>
      </c>
      <c r="G754" s="3">
        <f t="shared" si="25"/>
        <v>7.8181200000000004</v>
      </c>
      <c r="J754" t="s">
        <v>112</v>
      </c>
      <c r="K754">
        <v>431.13299999999998</v>
      </c>
      <c r="L754">
        <f t="shared" si="26"/>
        <v>423.31487999999996</v>
      </c>
      <c r="N754" s="3">
        <f t="shared" si="27"/>
        <v>7.3741200000000617</v>
      </c>
    </row>
    <row r="755" spans="1:14" x14ac:dyDescent="0.2">
      <c r="A755" s="1">
        <v>915</v>
      </c>
      <c r="B755" s="7">
        <v>39563</v>
      </c>
      <c r="C755" s="16" t="str">
        <f t="shared" si="28"/>
        <v>V</v>
      </c>
      <c r="F755" s="5">
        <v>25.43</v>
      </c>
      <c r="G755" s="3">
        <f t="shared" si="25"/>
        <v>7.7510640000000004</v>
      </c>
      <c r="J755" t="s">
        <v>112</v>
      </c>
      <c r="K755">
        <v>431.13299999999998</v>
      </c>
      <c r="L755">
        <f t="shared" si="26"/>
        <v>423.381936</v>
      </c>
      <c r="N755" s="3">
        <f t="shared" si="27"/>
        <v>7.3070640000000253</v>
      </c>
    </row>
    <row r="756" spans="1:14" x14ac:dyDescent="0.2">
      <c r="A756" s="1">
        <v>915</v>
      </c>
      <c r="B756" s="7">
        <v>39580</v>
      </c>
      <c r="C756" s="16" t="str">
        <f t="shared" si="28"/>
        <v>V</v>
      </c>
      <c r="F756" s="5">
        <v>25.13</v>
      </c>
      <c r="G756" s="3">
        <f t="shared" si="25"/>
        <v>7.659624</v>
      </c>
      <c r="J756" t="s">
        <v>118</v>
      </c>
      <c r="K756">
        <v>431.13299999999998</v>
      </c>
      <c r="L756">
        <f t="shared" si="26"/>
        <v>423.47337599999997</v>
      </c>
      <c r="N756" s="3">
        <f t="shared" si="27"/>
        <v>7.215624000000048</v>
      </c>
    </row>
    <row r="757" spans="1:14" x14ac:dyDescent="0.2">
      <c r="A757" s="1">
        <v>915</v>
      </c>
      <c r="B757" s="7">
        <v>39674</v>
      </c>
      <c r="C757" s="16" t="str">
        <f t="shared" si="28"/>
        <v>V</v>
      </c>
      <c r="F757" s="5">
        <v>25</v>
      </c>
      <c r="G757" s="3">
        <f t="shared" si="25"/>
        <v>7.62</v>
      </c>
      <c r="J757" t="s">
        <v>80</v>
      </c>
      <c r="K757">
        <v>431.13299999999998</v>
      </c>
      <c r="L757">
        <f t="shared" si="26"/>
        <v>423.51299999999998</v>
      </c>
      <c r="N757" s="3">
        <f t="shared" si="27"/>
        <v>7.1760000000000446</v>
      </c>
    </row>
    <row r="758" spans="1:14" x14ac:dyDescent="0.2">
      <c r="A758" s="1">
        <v>915</v>
      </c>
      <c r="B758" s="7">
        <v>39725</v>
      </c>
      <c r="C758" s="16" t="str">
        <f t="shared" si="28"/>
        <v>V</v>
      </c>
      <c r="F758" s="5">
        <v>25.01</v>
      </c>
      <c r="G758" s="3">
        <f t="shared" si="25"/>
        <v>7.6230480000000007</v>
      </c>
      <c r="J758" t="s">
        <v>139</v>
      </c>
      <c r="K758">
        <v>431.13299999999998</v>
      </c>
      <c r="L758">
        <f t="shared" si="26"/>
        <v>423.509952</v>
      </c>
      <c r="N758" s="3">
        <f t="shared" si="27"/>
        <v>7.179048000000023</v>
      </c>
    </row>
    <row r="759" spans="1:14" x14ac:dyDescent="0.2">
      <c r="A759" s="1">
        <v>915</v>
      </c>
      <c r="B759" s="7">
        <v>39767</v>
      </c>
      <c r="C759" s="16" t="str">
        <f t="shared" si="28"/>
        <v>V</v>
      </c>
      <c r="F759" s="5">
        <v>24.69</v>
      </c>
      <c r="G759" s="3">
        <f t="shared" si="25"/>
        <v>7.5255120000000009</v>
      </c>
      <c r="J759" t="s">
        <v>118</v>
      </c>
      <c r="K759">
        <v>431.13299999999998</v>
      </c>
      <c r="L759">
        <f t="shared" si="26"/>
        <v>423.60748799999999</v>
      </c>
      <c r="N759" s="3">
        <f t="shared" si="27"/>
        <v>7.081512000000032</v>
      </c>
    </row>
    <row r="760" spans="1:14" x14ac:dyDescent="0.2">
      <c r="A760" s="1">
        <v>915</v>
      </c>
      <c r="B760" s="7">
        <v>39795</v>
      </c>
      <c r="C760" s="16" t="str">
        <f t="shared" si="28"/>
        <v>V</v>
      </c>
      <c r="F760" s="5">
        <v>24.65</v>
      </c>
      <c r="G760" s="3">
        <f t="shared" si="25"/>
        <v>7.5133200000000002</v>
      </c>
      <c r="J760" t="s">
        <v>118</v>
      </c>
      <c r="K760">
        <v>431.13299999999998</v>
      </c>
      <c r="L760">
        <f t="shared" si="26"/>
        <v>423.61967999999996</v>
      </c>
      <c r="N760" s="3">
        <f t="shared" si="27"/>
        <v>7.0693200000000616</v>
      </c>
    </row>
    <row r="761" spans="1:14" x14ac:dyDescent="0.2">
      <c r="A761" s="1">
        <v>915</v>
      </c>
      <c r="B761" s="7">
        <v>39833</v>
      </c>
      <c r="C761" s="16" t="s">
        <v>176</v>
      </c>
      <c r="D761" s="5">
        <v>25</v>
      </c>
      <c r="E761">
        <v>0.24</v>
      </c>
      <c r="F761" s="5">
        <v>24.76</v>
      </c>
      <c r="G761" s="3">
        <f t="shared" si="25"/>
        <v>7.5468480000000007</v>
      </c>
      <c r="J761" t="s">
        <v>69</v>
      </c>
      <c r="K761">
        <v>431.13299999999998</v>
      </c>
      <c r="L761">
        <f t="shared" ref="L761:L767" si="29">(K761-G761)</f>
        <v>423.58615199999997</v>
      </c>
      <c r="N761" s="3">
        <f t="shared" ref="N761:N767" si="30">430.689-L761</f>
        <v>7.1028480000000513</v>
      </c>
    </row>
    <row r="762" spans="1:14" x14ac:dyDescent="0.2">
      <c r="A762" s="1">
        <v>915</v>
      </c>
      <c r="B762" s="7">
        <v>39866</v>
      </c>
      <c r="C762" s="16" t="str">
        <f t="shared" ref="C762:C771" si="31">IF(ISBLANK(D762),"V","S")</f>
        <v>V</v>
      </c>
      <c r="F762" s="5">
        <v>24.92</v>
      </c>
      <c r="G762" s="3">
        <f t="shared" si="25"/>
        <v>7.5956160000000006</v>
      </c>
      <c r="J762" t="s">
        <v>148</v>
      </c>
      <c r="K762">
        <v>431.13299999999998</v>
      </c>
      <c r="L762">
        <f t="shared" si="29"/>
        <v>423.53738399999997</v>
      </c>
      <c r="N762" s="3">
        <f t="shared" si="30"/>
        <v>7.1516160000000468</v>
      </c>
    </row>
    <row r="763" spans="1:14" x14ac:dyDescent="0.2">
      <c r="A763" s="1">
        <v>915</v>
      </c>
      <c r="B763" s="7">
        <v>39898</v>
      </c>
      <c r="C763" s="16" t="str">
        <f t="shared" si="31"/>
        <v>V</v>
      </c>
      <c r="F763" s="5">
        <v>24.66</v>
      </c>
      <c r="G763" s="3">
        <f t="shared" si="25"/>
        <v>7.5163680000000008</v>
      </c>
      <c r="J763" t="s">
        <v>148</v>
      </c>
      <c r="K763">
        <v>431.13299999999998</v>
      </c>
      <c r="L763">
        <f t="shared" si="29"/>
        <v>423.61663199999998</v>
      </c>
      <c r="N763" s="3">
        <f t="shared" si="30"/>
        <v>7.07236800000004</v>
      </c>
    </row>
    <row r="764" spans="1:14" x14ac:dyDescent="0.2">
      <c r="A764" s="1">
        <v>915</v>
      </c>
      <c r="B764" s="7">
        <v>39928</v>
      </c>
      <c r="C764" s="16" t="str">
        <f t="shared" si="31"/>
        <v>V</v>
      </c>
      <c r="F764" s="5">
        <v>24.38</v>
      </c>
      <c r="G764" s="3">
        <f t="shared" si="25"/>
        <v>7.4310239999999999</v>
      </c>
      <c r="J764" t="s">
        <v>148</v>
      </c>
      <c r="K764">
        <v>431.13299999999998</v>
      </c>
      <c r="L764">
        <f t="shared" si="29"/>
        <v>423.701976</v>
      </c>
      <c r="N764" s="3">
        <f t="shared" si="30"/>
        <v>6.9870240000000194</v>
      </c>
    </row>
    <row r="765" spans="1:14" x14ac:dyDescent="0.2">
      <c r="A765" s="1">
        <v>915</v>
      </c>
      <c r="B765" s="7">
        <v>39966</v>
      </c>
      <c r="C765" s="16" t="str">
        <f t="shared" si="31"/>
        <v>V</v>
      </c>
      <c r="F765" s="5">
        <v>24.11</v>
      </c>
      <c r="G765" s="3">
        <f t="shared" si="25"/>
        <v>7.3487280000000004</v>
      </c>
      <c r="J765" t="s">
        <v>148</v>
      </c>
      <c r="K765">
        <v>431.13299999999998</v>
      </c>
      <c r="L765">
        <f t="shared" si="29"/>
        <v>423.78427199999999</v>
      </c>
      <c r="N765" s="3">
        <f t="shared" si="30"/>
        <v>6.9047280000000342</v>
      </c>
    </row>
    <row r="766" spans="1:14" x14ac:dyDescent="0.2">
      <c r="A766" s="1">
        <v>915</v>
      </c>
      <c r="B766" s="7">
        <v>40004</v>
      </c>
      <c r="C766" s="16" t="str">
        <f t="shared" si="31"/>
        <v>V</v>
      </c>
      <c r="F766" s="5">
        <v>24.17</v>
      </c>
      <c r="G766" s="3">
        <f t="shared" si="25"/>
        <v>7.3670160000000005</v>
      </c>
      <c r="J766" t="s">
        <v>157</v>
      </c>
      <c r="K766">
        <v>431.13299999999998</v>
      </c>
      <c r="L766">
        <f t="shared" si="29"/>
        <v>423.765984</v>
      </c>
      <c r="N766" s="3">
        <f t="shared" si="30"/>
        <v>6.9230160000000183</v>
      </c>
    </row>
    <row r="767" spans="1:14" x14ac:dyDescent="0.2">
      <c r="A767" s="1">
        <v>915</v>
      </c>
      <c r="B767" s="7">
        <v>40045</v>
      </c>
      <c r="C767" s="16" t="str">
        <f t="shared" si="31"/>
        <v>V</v>
      </c>
      <c r="F767" s="5">
        <v>24.73</v>
      </c>
      <c r="G767" s="3">
        <f t="shared" si="25"/>
        <v>7.5377040000000006</v>
      </c>
      <c r="J767" t="s">
        <v>157</v>
      </c>
      <c r="K767">
        <v>431.13299999999998</v>
      </c>
      <c r="L767">
        <f t="shared" si="29"/>
        <v>423.59529599999996</v>
      </c>
      <c r="N767" s="3">
        <f t="shared" si="30"/>
        <v>7.0937040000000593</v>
      </c>
    </row>
    <row r="768" spans="1:14" x14ac:dyDescent="0.2">
      <c r="A768" s="1">
        <v>915</v>
      </c>
      <c r="B768" s="7">
        <v>40074</v>
      </c>
      <c r="C768" s="16" t="str">
        <f t="shared" si="31"/>
        <v>V</v>
      </c>
      <c r="F768" s="5">
        <v>24.94</v>
      </c>
      <c r="G768" s="3">
        <f t="shared" si="25"/>
        <v>7.6017120000000009</v>
      </c>
      <c r="J768" t="s">
        <v>157</v>
      </c>
      <c r="K768">
        <v>431.13299999999998</v>
      </c>
      <c r="L768">
        <f>(K768-G768)</f>
        <v>423.53128799999996</v>
      </c>
      <c r="N768" s="3">
        <f>430.689-L768</f>
        <v>7.1577120000000605</v>
      </c>
    </row>
    <row r="769" spans="1:14" x14ac:dyDescent="0.2">
      <c r="A769" s="1">
        <v>915</v>
      </c>
      <c r="B769" s="7">
        <v>40102</v>
      </c>
      <c r="C769" s="16" t="str">
        <f t="shared" si="31"/>
        <v>V</v>
      </c>
      <c r="F769" s="5">
        <v>25.13</v>
      </c>
      <c r="G769" s="3">
        <f t="shared" si="25"/>
        <v>7.659624</v>
      </c>
      <c r="J769" t="s">
        <v>148</v>
      </c>
      <c r="K769">
        <v>431.13299999999998</v>
      </c>
      <c r="L769">
        <f>(K769-G769)</f>
        <v>423.47337599999997</v>
      </c>
      <c r="N769" s="3">
        <f>430.689-L769</f>
        <v>7.215624000000048</v>
      </c>
    </row>
    <row r="770" spans="1:14" x14ac:dyDescent="0.2">
      <c r="A770" s="1">
        <v>915</v>
      </c>
      <c r="B770" s="7">
        <v>40128</v>
      </c>
      <c r="C770" s="16" t="str">
        <f t="shared" si="31"/>
        <v>V</v>
      </c>
      <c r="F770" s="5">
        <v>25.09</v>
      </c>
      <c r="G770" s="3">
        <f t="shared" si="25"/>
        <v>7.6474320000000002</v>
      </c>
      <c r="J770" t="s">
        <v>157</v>
      </c>
      <c r="K770">
        <v>431.13299999999998</v>
      </c>
      <c r="L770">
        <f>(K770-G770)</f>
        <v>423.485568</v>
      </c>
      <c r="N770" s="3">
        <f>430.689-L770</f>
        <v>7.2034320000000207</v>
      </c>
    </row>
    <row r="771" spans="1:14" x14ac:dyDescent="0.2">
      <c r="A771" s="1">
        <v>915</v>
      </c>
      <c r="B771" s="7">
        <v>40162</v>
      </c>
      <c r="C771" s="16" t="str">
        <f t="shared" si="31"/>
        <v>V</v>
      </c>
      <c r="F771" s="5">
        <v>25.22</v>
      </c>
      <c r="G771" s="3">
        <f t="shared" si="25"/>
        <v>7.6870560000000001</v>
      </c>
      <c r="J771" t="s">
        <v>148</v>
      </c>
      <c r="K771">
        <v>431.13299999999998</v>
      </c>
      <c r="L771">
        <f>(K771-G771)</f>
        <v>423.445944</v>
      </c>
      <c r="N771" s="3">
        <f>430.689-L771</f>
        <v>7.2430560000000241</v>
      </c>
    </row>
    <row r="772" spans="1:14" x14ac:dyDescent="0.2">
      <c r="A772" s="1">
        <v>915</v>
      </c>
      <c r="B772" s="7">
        <v>40191</v>
      </c>
      <c r="C772" s="16" t="s">
        <v>177</v>
      </c>
      <c r="F772" s="5">
        <v>25.37</v>
      </c>
      <c r="G772" s="3">
        <f t="shared" si="25"/>
        <v>7.7327760000000003</v>
      </c>
      <c r="J772" t="s">
        <v>179</v>
      </c>
      <c r="K772">
        <v>431.13299999999998</v>
      </c>
      <c r="L772">
        <f t="shared" ref="L772:L777" si="32">(K772-G772)</f>
        <v>423.40022399999998</v>
      </c>
      <c r="N772" s="3">
        <f t="shared" ref="N772:N777" si="33">430.689-L772</f>
        <v>7.2887760000000412</v>
      </c>
    </row>
    <row r="773" spans="1:14" x14ac:dyDescent="0.2">
      <c r="A773" s="1">
        <v>915</v>
      </c>
      <c r="B773" s="7">
        <v>40221</v>
      </c>
      <c r="C773" s="16" t="s">
        <v>177</v>
      </c>
      <c r="F773" s="5">
        <v>25.42</v>
      </c>
      <c r="G773" s="3">
        <f t="shared" si="25"/>
        <v>7.7480160000000007</v>
      </c>
      <c r="J773" t="s">
        <v>179</v>
      </c>
      <c r="K773">
        <v>431.13299999999998</v>
      </c>
      <c r="L773">
        <f t="shared" si="32"/>
        <v>423.38498399999997</v>
      </c>
      <c r="N773" s="3">
        <f t="shared" si="33"/>
        <v>7.3040160000000469</v>
      </c>
    </row>
    <row r="774" spans="1:14" x14ac:dyDescent="0.2">
      <c r="A774" s="1">
        <v>915</v>
      </c>
      <c r="B774" s="7">
        <v>40247</v>
      </c>
      <c r="C774" s="16" t="s">
        <v>177</v>
      </c>
      <c r="F774" s="5">
        <v>25.5</v>
      </c>
      <c r="G774" s="3">
        <f t="shared" si="25"/>
        <v>7.7724000000000002</v>
      </c>
      <c r="J774" t="s">
        <v>180</v>
      </c>
      <c r="K774">
        <v>431.13299999999998</v>
      </c>
      <c r="L774">
        <f t="shared" si="32"/>
        <v>423.36059999999998</v>
      </c>
      <c r="N774" s="3">
        <f t="shared" si="33"/>
        <v>7.3284000000000447</v>
      </c>
    </row>
    <row r="775" spans="1:14" x14ac:dyDescent="0.2">
      <c r="A775" s="1">
        <v>915</v>
      </c>
      <c r="B775" s="7">
        <v>40274</v>
      </c>
      <c r="C775" s="16" t="s">
        <v>177</v>
      </c>
      <c r="F775" s="5">
        <v>25.29</v>
      </c>
      <c r="G775" s="3">
        <f t="shared" si="25"/>
        <v>7.7083919999999999</v>
      </c>
      <c r="J775" t="s">
        <v>157</v>
      </c>
      <c r="K775">
        <v>431.13299999999998</v>
      </c>
      <c r="L775">
        <f t="shared" si="32"/>
        <v>423.42460799999998</v>
      </c>
      <c r="N775" s="3">
        <f t="shared" si="33"/>
        <v>7.2643920000000435</v>
      </c>
    </row>
    <row r="776" spans="1:14" x14ac:dyDescent="0.2">
      <c r="A776" s="1">
        <v>915</v>
      </c>
      <c r="B776" s="7">
        <v>40302</v>
      </c>
      <c r="C776" s="16" t="s">
        <v>177</v>
      </c>
      <c r="F776" s="5">
        <v>25.27</v>
      </c>
      <c r="G776" s="3">
        <f t="shared" si="25"/>
        <v>7.7022960000000005</v>
      </c>
      <c r="J776" t="s">
        <v>157</v>
      </c>
      <c r="K776">
        <v>431.13299999999998</v>
      </c>
      <c r="L776">
        <f t="shared" si="32"/>
        <v>423.43070399999999</v>
      </c>
      <c r="N776" s="3">
        <f t="shared" si="33"/>
        <v>7.2582960000000298</v>
      </c>
    </row>
    <row r="777" spans="1:14" x14ac:dyDescent="0.2">
      <c r="A777" s="1">
        <v>915</v>
      </c>
      <c r="B777" s="7">
        <v>40331</v>
      </c>
      <c r="C777" s="16" t="s">
        <v>177</v>
      </c>
      <c r="F777" s="5">
        <v>24.97</v>
      </c>
      <c r="G777" s="3">
        <f t="shared" si="25"/>
        <v>7.6108560000000001</v>
      </c>
      <c r="J777" t="s">
        <v>157</v>
      </c>
      <c r="K777">
        <v>431.13299999999998</v>
      </c>
      <c r="L777">
        <f t="shared" si="32"/>
        <v>423.52214399999997</v>
      </c>
      <c r="N777" s="3">
        <f t="shared" si="33"/>
        <v>7.1668560000000525</v>
      </c>
    </row>
    <row r="778" spans="1:14" x14ac:dyDescent="0.2">
      <c r="A778" s="1">
        <v>915</v>
      </c>
      <c r="B778" s="7">
        <v>40384</v>
      </c>
      <c r="C778" s="19" t="s">
        <v>177</v>
      </c>
      <c r="F778" s="5">
        <v>24.87</v>
      </c>
      <c r="G778" s="3">
        <f t="shared" si="25"/>
        <v>7.5803760000000011</v>
      </c>
      <c r="J778" t="s">
        <v>157</v>
      </c>
      <c r="K778">
        <v>431.13299999999998</v>
      </c>
      <c r="L778">
        <f>(K778-G778)</f>
        <v>423.55262399999998</v>
      </c>
      <c r="N778" s="3">
        <f>430.689-L778</f>
        <v>7.1363760000000411</v>
      </c>
    </row>
    <row r="779" spans="1:14" x14ac:dyDescent="0.2">
      <c r="A779" s="1">
        <v>915</v>
      </c>
      <c r="B779" s="7">
        <v>40417</v>
      </c>
      <c r="C779" s="19" t="s">
        <v>177</v>
      </c>
      <c r="F779" s="5">
        <v>24.5</v>
      </c>
      <c r="G779" s="3">
        <f t="shared" si="25"/>
        <v>7.4676</v>
      </c>
      <c r="J779" t="s">
        <v>157</v>
      </c>
      <c r="K779">
        <v>431.13299999999998</v>
      </c>
      <c r="L779">
        <f>(K779-G779)</f>
        <v>423.66539999999998</v>
      </c>
      <c r="N779" s="3">
        <f>430.689-L779</f>
        <v>7.0236000000000445</v>
      </c>
    </row>
    <row r="780" spans="1:14" x14ac:dyDescent="0.2">
      <c r="A780" s="1">
        <v>915</v>
      </c>
      <c r="B780" s="7">
        <v>40441</v>
      </c>
      <c r="C780" s="19" t="s">
        <v>177</v>
      </c>
      <c r="F780" s="5">
        <v>24.15</v>
      </c>
      <c r="G780" s="3">
        <f t="shared" si="25"/>
        <v>7.3609200000000001</v>
      </c>
      <c r="J780" t="s">
        <v>157</v>
      </c>
      <c r="K780">
        <v>431.13299999999998</v>
      </c>
      <c r="L780">
        <f>(K780-G780)</f>
        <v>423.77207999999996</v>
      </c>
      <c r="N780" s="3">
        <f>430.689-L780</f>
        <v>6.9169200000000615</v>
      </c>
    </row>
    <row r="781" spans="1:14" x14ac:dyDescent="0.2">
      <c r="A781" s="1">
        <v>915</v>
      </c>
      <c r="B781" s="7">
        <v>40486</v>
      </c>
      <c r="C781" s="19" t="s">
        <v>177</v>
      </c>
      <c r="F781" s="5">
        <v>23.91</v>
      </c>
      <c r="G781" s="3">
        <f t="shared" si="25"/>
        <v>7.2877680000000007</v>
      </c>
      <c r="J781" t="s">
        <v>157</v>
      </c>
      <c r="K781">
        <v>431.13299999999998</v>
      </c>
      <c r="L781">
        <f>(K781-G781)</f>
        <v>423.84523199999995</v>
      </c>
      <c r="N781" s="3">
        <f>430.689-L781</f>
        <v>6.8437680000000682</v>
      </c>
    </row>
    <row r="782" spans="1:14" x14ac:dyDescent="0.2">
      <c r="C782" s="16"/>
      <c r="D782" s="1"/>
      <c r="G782" s="3"/>
      <c r="N782" s="3"/>
    </row>
    <row r="783" spans="1:14" s="11" customFormat="1" x14ac:dyDescent="0.2">
      <c r="A783" s="9">
        <v>916</v>
      </c>
      <c r="B783" s="10">
        <v>30404</v>
      </c>
      <c r="C783" s="16" t="str">
        <f>IF(ISBLANK(D783),"V","S")</f>
        <v>S</v>
      </c>
      <c r="D783" s="11">
        <v>17</v>
      </c>
      <c r="E783" s="11">
        <v>0.49</v>
      </c>
      <c r="F783" s="13">
        <v>16.510000000000002</v>
      </c>
      <c r="G783" s="11">
        <v>5.032</v>
      </c>
      <c r="H783" s="13"/>
      <c r="J783"/>
      <c r="L783" s="11">
        <v>423.58600000000001</v>
      </c>
      <c r="N783" s="11">
        <v>4.3220000000000001</v>
      </c>
    </row>
    <row r="784" spans="1:14" x14ac:dyDescent="0.2">
      <c r="A784" s="1">
        <v>916</v>
      </c>
      <c r="B784" s="7">
        <v>30461</v>
      </c>
      <c r="C784" s="16" t="str">
        <f>IF(ISBLANK(D784),"V","S")</f>
        <v>V</v>
      </c>
      <c r="F784" s="5">
        <v>16.84</v>
      </c>
      <c r="G784">
        <v>5.133</v>
      </c>
      <c r="L784">
        <v>423.48500000000001</v>
      </c>
      <c r="N784">
        <v>4.423</v>
      </c>
    </row>
    <row r="785" spans="1:14" x14ac:dyDescent="0.2">
      <c r="A785" s="1">
        <v>916</v>
      </c>
      <c r="B785" s="7">
        <v>30468</v>
      </c>
      <c r="C785" s="16" t="str">
        <f t="shared" ref="C785:C848" si="34">IF(ISBLANK(D785),"V","S")</f>
        <v>S</v>
      </c>
      <c r="D785">
        <v>20</v>
      </c>
      <c r="E785">
        <v>3.165</v>
      </c>
      <c r="F785" s="5">
        <v>16.835000000000001</v>
      </c>
      <c r="G785">
        <v>5.1310000000000002</v>
      </c>
      <c r="L785">
        <v>423.48700000000002</v>
      </c>
      <c r="N785">
        <v>4.4210000000000003</v>
      </c>
    </row>
    <row r="786" spans="1:14" x14ac:dyDescent="0.2">
      <c r="A786" s="1">
        <v>916</v>
      </c>
      <c r="B786" s="7">
        <v>30473</v>
      </c>
      <c r="C786" s="16" t="str">
        <f t="shared" si="34"/>
        <v>S</v>
      </c>
      <c r="D786">
        <v>17</v>
      </c>
      <c r="E786">
        <v>0.18</v>
      </c>
      <c r="F786" s="5">
        <v>16.82</v>
      </c>
      <c r="G786">
        <v>5.1269999999999998</v>
      </c>
      <c r="L786">
        <v>423.49099999999999</v>
      </c>
      <c r="N786">
        <v>4.4169999999999998</v>
      </c>
    </row>
    <row r="787" spans="1:14" x14ac:dyDescent="0.2">
      <c r="A787" s="1">
        <v>916</v>
      </c>
      <c r="B787" s="7">
        <v>30483</v>
      </c>
      <c r="C787" s="16" t="str">
        <f t="shared" si="34"/>
        <v>S</v>
      </c>
      <c r="D787">
        <v>17</v>
      </c>
      <c r="E787">
        <v>0.21</v>
      </c>
      <c r="F787" s="5">
        <v>16.79</v>
      </c>
      <c r="G787">
        <v>5.1180000000000003</v>
      </c>
      <c r="L787">
        <v>423.5</v>
      </c>
      <c r="N787">
        <v>4.4080000000000004</v>
      </c>
    </row>
    <row r="788" spans="1:14" x14ac:dyDescent="0.2">
      <c r="A788" s="1">
        <v>916</v>
      </c>
      <c r="B788" s="7">
        <v>30488</v>
      </c>
      <c r="C788" s="16" t="str">
        <f t="shared" si="34"/>
        <v>S</v>
      </c>
      <c r="D788">
        <v>17</v>
      </c>
      <c r="E788">
        <v>0.25</v>
      </c>
      <c r="F788" s="5">
        <v>16.75</v>
      </c>
      <c r="G788">
        <v>5.1050000000000004</v>
      </c>
      <c r="L788">
        <v>423.51299999999998</v>
      </c>
      <c r="N788">
        <v>4.3949999999999996</v>
      </c>
    </row>
    <row r="789" spans="1:14" x14ac:dyDescent="0.2">
      <c r="A789" s="1">
        <v>916</v>
      </c>
      <c r="B789" s="7">
        <v>30509</v>
      </c>
      <c r="C789" s="16" t="str">
        <f t="shared" si="34"/>
        <v>S</v>
      </c>
      <c r="D789">
        <v>17.5</v>
      </c>
      <c r="E789">
        <v>1.03</v>
      </c>
      <c r="F789" s="5">
        <v>16.47</v>
      </c>
      <c r="G789">
        <v>5.0199999999999996</v>
      </c>
      <c r="L789">
        <v>423.59800000000001</v>
      </c>
      <c r="N789">
        <v>4.3099999999999996</v>
      </c>
    </row>
    <row r="790" spans="1:14" x14ac:dyDescent="0.2">
      <c r="A790" s="1">
        <v>916</v>
      </c>
      <c r="B790" s="7">
        <v>30519</v>
      </c>
      <c r="C790" s="16" t="str">
        <f t="shared" si="34"/>
        <v>S</v>
      </c>
      <c r="D790">
        <v>18</v>
      </c>
      <c r="E790">
        <v>1.52</v>
      </c>
      <c r="F790" s="5">
        <v>16.48</v>
      </c>
      <c r="G790">
        <v>5.0229999999999997</v>
      </c>
      <c r="L790">
        <v>423.59500000000003</v>
      </c>
      <c r="N790">
        <v>4.3129999999999997</v>
      </c>
    </row>
    <row r="791" spans="1:14" x14ac:dyDescent="0.2">
      <c r="A791" s="1">
        <v>916</v>
      </c>
      <c r="B791" s="7">
        <v>30566</v>
      </c>
      <c r="C791" s="16" t="str">
        <f t="shared" si="34"/>
        <v>S</v>
      </c>
      <c r="D791">
        <v>18</v>
      </c>
      <c r="E791">
        <v>1.39</v>
      </c>
      <c r="F791" s="5">
        <v>16.61</v>
      </c>
      <c r="G791">
        <v>5.0629999999999997</v>
      </c>
      <c r="L791">
        <v>423.55500000000001</v>
      </c>
      <c r="N791">
        <v>4.3529999999999998</v>
      </c>
    </row>
    <row r="792" spans="1:14" x14ac:dyDescent="0.2">
      <c r="A792" s="1">
        <v>916</v>
      </c>
      <c r="B792" s="7">
        <v>30610</v>
      </c>
      <c r="C792" s="16" t="str">
        <f t="shared" si="34"/>
        <v>S</v>
      </c>
      <c r="D792">
        <v>19</v>
      </c>
      <c r="E792">
        <v>2.37</v>
      </c>
      <c r="F792" s="5">
        <v>16.63</v>
      </c>
      <c r="G792">
        <v>5.069</v>
      </c>
      <c r="L792">
        <v>423.54899999999998</v>
      </c>
      <c r="N792">
        <v>4.359</v>
      </c>
    </row>
    <row r="793" spans="1:14" x14ac:dyDescent="0.2">
      <c r="A793" s="1">
        <v>916</v>
      </c>
      <c r="B793" s="7">
        <v>30739</v>
      </c>
      <c r="C793" s="16" t="str">
        <f t="shared" si="34"/>
        <v>S</v>
      </c>
      <c r="D793">
        <v>19</v>
      </c>
      <c r="E793">
        <v>1.95</v>
      </c>
      <c r="F793" s="5">
        <v>17.05</v>
      </c>
      <c r="G793">
        <v>5.1970000000000001</v>
      </c>
      <c r="L793">
        <v>423.42099999999999</v>
      </c>
      <c r="N793">
        <v>4.4870000000000001</v>
      </c>
    </row>
    <row r="794" spans="1:14" x14ac:dyDescent="0.2">
      <c r="A794" s="1">
        <v>916</v>
      </c>
      <c r="B794" s="7">
        <v>30778</v>
      </c>
      <c r="C794" s="16" t="str">
        <f t="shared" si="34"/>
        <v>S</v>
      </c>
      <c r="D794">
        <v>21</v>
      </c>
      <c r="E794">
        <v>4.4000000000000004</v>
      </c>
      <c r="F794" s="5">
        <v>16.600000000000001</v>
      </c>
      <c r="G794">
        <v>5.0599999999999996</v>
      </c>
      <c r="L794">
        <v>423.55799999999999</v>
      </c>
      <c r="N794">
        <v>4.3499999999999996</v>
      </c>
    </row>
    <row r="795" spans="1:14" x14ac:dyDescent="0.2">
      <c r="A795" s="1">
        <v>916</v>
      </c>
      <c r="B795" s="7">
        <v>30785</v>
      </c>
      <c r="C795" s="16" t="str">
        <f t="shared" si="34"/>
        <v>S</v>
      </c>
      <c r="D795">
        <v>17</v>
      </c>
      <c r="E795">
        <v>0.08</v>
      </c>
      <c r="F795" s="5">
        <v>16.920000000000002</v>
      </c>
      <c r="G795">
        <v>5.157</v>
      </c>
      <c r="L795">
        <v>423.46100000000001</v>
      </c>
      <c r="N795">
        <v>4.4470000000000001</v>
      </c>
    </row>
    <row r="796" spans="1:14" x14ac:dyDescent="0.2">
      <c r="A796" s="1">
        <v>916</v>
      </c>
      <c r="B796" s="7">
        <v>30799</v>
      </c>
      <c r="C796" s="16" t="str">
        <f t="shared" si="34"/>
        <v>S</v>
      </c>
      <c r="D796">
        <v>17</v>
      </c>
      <c r="E796">
        <v>0.14000000000000001</v>
      </c>
      <c r="F796" s="5">
        <v>16.86</v>
      </c>
      <c r="G796">
        <v>5.1390000000000002</v>
      </c>
      <c r="L796">
        <v>423.47899999999998</v>
      </c>
      <c r="N796">
        <v>4.4290000000000003</v>
      </c>
    </row>
    <row r="797" spans="1:14" x14ac:dyDescent="0.2">
      <c r="A797" s="1">
        <v>916</v>
      </c>
      <c r="B797" s="7">
        <v>30806</v>
      </c>
      <c r="C797" s="16" t="str">
        <f t="shared" si="34"/>
        <v>S</v>
      </c>
      <c r="D797">
        <v>21</v>
      </c>
      <c r="E797">
        <v>4.26</v>
      </c>
      <c r="F797" s="5">
        <v>16.739999999999998</v>
      </c>
      <c r="G797">
        <v>5.1020000000000003</v>
      </c>
      <c r="L797">
        <v>423.51600000000002</v>
      </c>
      <c r="N797">
        <v>4.3920000000000003</v>
      </c>
    </row>
    <row r="798" spans="1:14" x14ac:dyDescent="0.2">
      <c r="A798" s="1">
        <v>916</v>
      </c>
      <c r="B798" s="7">
        <v>30830</v>
      </c>
      <c r="C798" s="16" t="str">
        <f t="shared" si="34"/>
        <v>S</v>
      </c>
      <c r="D798">
        <v>21</v>
      </c>
      <c r="E798">
        <v>4.25</v>
      </c>
      <c r="F798" s="5">
        <v>16.75</v>
      </c>
      <c r="G798">
        <v>5.1050000000000004</v>
      </c>
      <c r="L798">
        <v>423.51299999999998</v>
      </c>
      <c r="N798">
        <v>4.3949999999999996</v>
      </c>
    </row>
    <row r="799" spans="1:14" x14ac:dyDescent="0.2">
      <c r="A799" s="1">
        <v>916</v>
      </c>
      <c r="B799" s="7">
        <v>30839</v>
      </c>
      <c r="C799" s="16" t="str">
        <f t="shared" si="34"/>
        <v>S</v>
      </c>
      <c r="D799">
        <v>21</v>
      </c>
      <c r="E799">
        <v>4.29</v>
      </c>
      <c r="F799" s="5">
        <v>16.71</v>
      </c>
      <c r="G799">
        <v>5.093</v>
      </c>
      <c r="L799">
        <v>423.52499999999998</v>
      </c>
      <c r="N799">
        <v>4.383</v>
      </c>
    </row>
    <row r="800" spans="1:14" x14ac:dyDescent="0.2">
      <c r="A800" s="1">
        <v>916</v>
      </c>
      <c r="B800" s="7">
        <v>30848</v>
      </c>
      <c r="C800" s="16" t="str">
        <f t="shared" si="34"/>
        <v>S</v>
      </c>
      <c r="D800">
        <v>21</v>
      </c>
      <c r="E800">
        <v>4.62</v>
      </c>
      <c r="F800" s="5">
        <v>16.38</v>
      </c>
      <c r="G800">
        <v>4.9930000000000003</v>
      </c>
      <c r="L800">
        <v>423.625</v>
      </c>
      <c r="N800">
        <v>4.2830000000000004</v>
      </c>
    </row>
    <row r="801" spans="1:14" x14ac:dyDescent="0.2">
      <c r="A801" s="1">
        <v>916</v>
      </c>
      <c r="B801" s="7">
        <v>30854</v>
      </c>
      <c r="C801" s="16" t="str">
        <f t="shared" si="34"/>
        <v>S</v>
      </c>
      <c r="D801">
        <v>17</v>
      </c>
      <c r="E801">
        <v>0.8</v>
      </c>
      <c r="F801" s="5">
        <v>16.2</v>
      </c>
      <c r="G801">
        <v>4.9379999999999997</v>
      </c>
      <c r="L801">
        <v>423.68</v>
      </c>
      <c r="N801">
        <v>4.2279999999999998</v>
      </c>
    </row>
    <row r="802" spans="1:14" x14ac:dyDescent="0.2">
      <c r="A802" s="1">
        <v>916</v>
      </c>
      <c r="B802" s="7">
        <v>30861</v>
      </c>
      <c r="C802" s="16" t="str">
        <f t="shared" si="34"/>
        <v>S</v>
      </c>
      <c r="D802">
        <v>17</v>
      </c>
      <c r="E802">
        <v>0.82</v>
      </c>
      <c r="F802" s="5">
        <v>16.18</v>
      </c>
      <c r="G802">
        <v>4.9320000000000004</v>
      </c>
      <c r="L802">
        <v>423.68599999999998</v>
      </c>
      <c r="N802">
        <v>4.2220000000000004</v>
      </c>
    </row>
    <row r="803" spans="1:14" x14ac:dyDescent="0.2">
      <c r="A803" s="1">
        <v>916</v>
      </c>
      <c r="B803" s="7">
        <v>30869</v>
      </c>
      <c r="C803" s="16" t="str">
        <f t="shared" si="34"/>
        <v>S</v>
      </c>
      <c r="D803">
        <v>17</v>
      </c>
      <c r="E803">
        <v>0.78</v>
      </c>
      <c r="F803" s="5">
        <v>16.22</v>
      </c>
      <c r="G803">
        <v>4.944</v>
      </c>
      <c r="L803">
        <v>423.67399999999998</v>
      </c>
      <c r="N803">
        <v>4.234</v>
      </c>
    </row>
    <row r="804" spans="1:14" x14ac:dyDescent="0.2">
      <c r="A804" s="1">
        <v>916</v>
      </c>
      <c r="B804" s="7">
        <v>30881</v>
      </c>
      <c r="C804" s="16" t="str">
        <f t="shared" si="34"/>
        <v>S</v>
      </c>
      <c r="D804">
        <v>17</v>
      </c>
      <c r="E804">
        <v>0.65</v>
      </c>
      <c r="F804" s="5">
        <v>16.350000000000001</v>
      </c>
      <c r="G804">
        <v>4.984</v>
      </c>
      <c r="L804">
        <v>423.63400000000001</v>
      </c>
      <c r="N804">
        <v>4.274</v>
      </c>
    </row>
    <row r="805" spans="1:14" x14ac:dyDescent="0.2">
      <c r="A805" s="1">
        <v>916</v>
      </c>
      <c r="B805" s="7">
        <v>30888</v>
      </c>
      <c r="C805" s="16" t="str">
        <f t="shared" si="34"/>
        <v>S</v>
      </c>
      <c r="D805">
        <v>18</v>
      </c>
      <c r="E805">
        <v>1.54</v>
      </c>
      <c r="F805" s="5">
        <v>16.46</v>
      </c>
      <c r="G805">
        <v>5.0170000000000003</v>
      </c>
      <c r="L805">
        <v>423.601</v>
      </c>
      <c r="N805">
        <v>4.3070000000000004</v>
      </c>
    </row>
    <row r="806" spans="1:14" x14ac:dyDescent="0.2">
      <c r="A806" s="1">
        <v>916</v>
      </c>
      <c r="B806" s="7">
        <v>30897</v>
      </c>
      <c r="C806" s="16" t="str">
        <f t="shared" si="34"/>
        <v>S</v>
      </c>
      <c r="D806">
        <v>17</v>
      </c>
      <c r="E806">
        <v>0.47</v>
      </c>
      <c r="F806" s="5">
        <v>16.53</v>
      </c>
      <c r="G806">
        <v>5.0380000000000003</v>
      </c>
      <c r="L806">
        <v>423.58</v>
      </c>
      <c r="N806">
        <v>4.3280000000000003</v>
      </c>
    </row>
    <row r="807" spans="1:14" x14ac:dyDescent="0.2">
      <c r="A807" s="1">
        <v>916</v>
      </c>
      <c r="B807" s="7">
        <v>30904</v>
      </c>
      <c r="C807" s="16" t="str">
        <f t="shared" si="34"/>
        <v>S</v>
      </c>
      <c r="D807">
        <v>17</v>
      </c>
      <c r="E807">
        <v>0.42</v>
      </c>
      <c r="F807" s="5">
        <v>16.579999999999998</v>
      </c>
      <c r="G807">
        <v>5.0540000000000003</v>
      </c>
      <c r="L807">
        <v>423.56400000000002</v>
      </c>
      <c r="N807">
        <v>4.3440000000000003</v>
      </c>
    </row>
    <row r="808" spans="1:14" x14ac:dyDescent="0.2">
      <c r="A808" s="1">
        <v>916</v>
      </c>
      <c r="B808" s="7">
        <v>30911</v>
      </c>
      <c r="C808" s="16" t="str">
        <f t="shared" si="34"/>
        <v>S</v>
      </c>
      <c r="D808">
        <v>17</v>
      </c>
      <c r="E808">
        <v>0.37</v>
      </c>
      <c r="F808" s="5">
        <v>16.63</v>
      </c>
      <c r="G808">
        <v>5.069</v>
      </c>
      <c r="L808">
        <v>423.54899999999998</v>
      </c>
      <c r="N808">
        <v>4.359</v>
      </c>
    </row>
    <row r="809" spans="1:14" x14ac:dyDescent="0.2">
      <c r="A809" s="1">
        <v>916</v>
      </c>
      <c r="B809" s="7">
        <v>30917</v>
      </c>
      <c r="C809" s="16" t="str">
        <f t="shared" si="34"/>
        <v>S</v>
      </c>
      <c r="D809">
        <v>17</v>
      </c>
      <c r="E809">
        <v>0.36</v>
      </c>
      <c r="F809" s="5">
        <v>16.64</v>
      </c>
      <c r="G809">
        <v>5.0720000000000001</v>
      </c>
      <c r="L809">
        <v>423.54599999999999</v>
      </c>
      <c r="N809">
        <v>4.3620000000000001</v>
      </c>
    </row>
    <row r="810" spans="1:14" x14ac:dyDescent="0.2">
      <c r="A810" s="1">
        <v>916</v>
      </c>
      <c r="B810" s="7">
        <v>30934</v>
      </c>
      <c r="C810" s="16" t="str">
        <f t="shared" si="34"/>
        <v>S</v>
      </c>
      <c r="D810">
        <v>20</v>
      </c>
      <c r="E810">
        <v>3.28</v>
      </c>
      <c r="F810" s="5">
        <v>16.72</v>
      </c>
      <c r="G810">
        <v>5.0960000000000001</v>
      </c>
      <c r="L810">
        <v>423.52199999999999</v>
      </c>
      <c r="N810">
        <v>4.3860000000000001</v>
      </c>
    </row>
    <row r="811" spans="1:14" x14ac:dyDescent="0.2">
      <c r="A811" s="1">
        <v>916</v>
      </c>
      <c r="B811" s="7">
        <v>30945</v>
      </c>
      <c r="C811" s="16" t="str">
        <f t="shared" si="34"/>
        <v>S</v>
      </c>
      <c r="D811">
        <v>17</v>
      </c>
      <c r="E811">
        <v>0.15</v>
      </c>
      <c r="F811" s="5">
        <v>16.850000000000001</v>
      </c>
      <c r="G811">
        <v>5.1360000000000001</v>
      </c>
      <c r="L811">
        <v>423.48200000000003</v>
      </c>
      <c r="N811">
        <v>4.4260000000000002</v>
      </c>
    </row>
    <row r="812" spans="1:14" x14ac:dyDescent="0.2">
      <c r="A812" s="1">
        <v>916</v>
      </c>
      <c r="B812" s="7">
        <v>30986</v>
      </c>
      <c r="C812" s="16" t="str">
        <f t="shared" si="34"/>
        <v>S</v>
      </c>
      <c r="D812">
        <v>17</v>
      </c>
      <c r="E812">
        <v>0.49</v>
      </c>
      <c r="F812" s="5">
        <v>16.510000000000002</v>
      </c>
      <c r="G812">
        <v>5.032</v>
      </c>
      <c r="L812">
        <v>423.58600000000001</v>
      </c>
      <c r="N812">
        <v>4.3220000000000001</v>
      </c>
    </row>
    <row r="813" spans="1:14" x14ac:dyDescent="0.2">
      <c r="A813" s="1">
        <v>916</v>
      </c>
      <c r="B813" s="7">
        <v>30993</v>
      </c>
      <c r="C813" s="16" t="str">
        <f t="shared" si="34"/>
        <v>S</v>
      </c>
      <c r="D813">
        <v>17</v>
      </c>
      <c r="E813">
        <v>0.51</v>
      </c>
      <c r="F813" s="5">
        <v>16.489999999999998</v>
      </c>
      <c r="G813">
        <v>5.0259999999999998</v>
      </c>
      <c r="L813">
        <v>423.59199999999998</v>
      </c>
      <c r="N813">
        <v>4.3159999999999998</v>
      </c>
    </row>
    <row r="814" spans="1:14" x14ac:dyDescent="0.2">
      <c r="A814" s="1">
        <v>916</v>
      </c>
      <c r="B814" s="7">
        <v>31002</v>
      </c>
      <c r="C814" s="16" t="str">
        <f t="shared" si="34"/>
        <v>S</v>
      </c>
      <c r="D814">
        <v>17</v>
      </c>
      <c r="E814">
        <v>0.49</v>
      </c>
      <c r="F814" s="5">
        <v>16.510000000000002</v>
      </c>
      <c r="G814">
        <v>5.032</v>
      </c>
      <c r="L814">
        <v>423.58600000000001</v>
      </c>
      <c r="N814">
        <v>4.3220000000000001</v>
      </c>
    </row>
    <row r="815" spans="1:14" x14ac:dyDescent="0.2">
      <c r="A815" s="1">
        <v>916</v>
      </c>
      <c r="B815" s="7">
        <v>31007</v>
      </c>
      <c r="C815" s="16" t="str">
        <f t="shared" si="34"/>
        <v>S</v>
      </c>
      <c r="D815">
        <v>17</v>
      </c>
      <c r="E815">
        <v>0.47</v>
      </c>
      <c r="F815" s="5">
        <v>16.53</v>
      </c>
      <c r="G815">
        <v>5.0380000000000003</v>
      </c>
      <c r="L815">
        <v>423.58</v>
      </c>
      <c r="N815">
        <v>4.3280000000000003</v>
      </c>
    </row>
    <row r="816" spans="1:14" x14ac:dyDescent="0.2">
      <c r="A816" s="1">
        <v>916</v>
      </c>
      <c r="B816" s="7">
        <v>31016</v>
      </c>
      <c r="C816" s="16" t="str">
        <f t="shared" si="34"/>
        <v>S</v>
      </c>
      <c r="D816">
        <v>17</v>
      </c>
      <c r="E816">
        <v>0.43</v>
      </c>
      <c r="F816" s="5">
        <v>16.57</v>
      </c>
      <c r="G816">
        <v>5.0510000000000002</v>
      </c>
      <c r="L816">
        <v>423.56700000000001</v>
      </c>
      <c r="N816">
        <v>4.3410000000000002</v>
      </c>
    </row>
    <row r="817" spans="1:14" x14ac:dyDescent="0.2">
      <c r="A817" s="1">
        <v>916</v>
      </c>
      <c r="B817" s="7">
        <v>31021</v>
      </c>
      <c r="C817" s="16" t="str">
        <f t="shared" si="34"/>
        <v>S</v>
      </c>
      <c r="D817">
        <v>17</v>
      </c>
      <c r="E817">
        <v>0.38</v>
      </c>
      <c r="F817" s="5">
        <v>16.62</v>
      </c>
      <c r="G817">
        <v>5.0659999999999998</v>
      </c>
      <c r="L817">
        <v>423.55200000000002</v>
      </c>
      <c r="N817">
        <v>4.3559999999999999</v>
      </c>
    </row>
    <row r="818" spans="1:14" x14ac:dyDescent="0.2">
      <c r="A818" s="1">
        <v>916</v>
      </c>
      <c r="B818" s="7">
        <v>31029</v>
      </c>
      <c r="C818" s="16" t="str">
        <f t="shared" si="34"/>
        <v>S</v>
      </c>
      <c r="D818">
        <v>17</v>
      </c>
      <c r="E818">
        <v>0.35</v>
      </c>
      <c r="F818" s="5">
        <v>16.649999999999999</v>
      </c>
      <c r="G818">
        <v>5.0750000000000002</v>
      </c>
      <c r="L818">
        <v>423.54300000000001</v>
      </c>
      <c r="N818">
        <v>4.3650000000000002</v>
      </c>
    </row>
    <row r="819" spans="1:14" x14ac:dyDescent="0.2">
      <c r="A819" s="1">
        <v>916</v>
      </c>
      <c r="B819" s="7">
        <v>31039</v>
      </c>
      <c r="C819" s="16" t="str">
        <f t="shared" si="34"/>
        <v>S</v>
      </c>
      <c r="D819">
        <v>17</v>
      </c>
      <c r="E819">
        <v>0.27</v>
      </c>
      <c r="F819" s="5">
        <v>16.73</v>
      </c>
      <c r="G819">
        <v>5.0990000000000002</v>
      </c>
      <c r="L819">
        <v>423.51900000000001</v>
      </c>
      <c r="N819">
        <v>4.3890000000000002</v>
      </c>
    </row>
    <row r="820" spans="1:14" x14ac:dyDescent="0.2">
      <c r="A820" s="1">
        <v>916</v>
      </c>
      <c r="B820" s="7">
        <v>31046</v>
      </c>
      <c r="C820" s="16" t="str">
        <f t="shared" si="34"/>
        <v>S</v>
      </c>
      <c r="D820">
        <v>17</v>
      </c>
      <c r="E820">
        <v>0.23</v>
      </c>
      <c r="F820" s="5">
        <v>16.77</v>
      </c>
      <c r="G820">
        <v>5.1120000000000001</v>
      </c>
      <c r="L820">
        <v>423.50599999999997</v>
      </c>
      <c r="N820">
        <v>4.4020000000000001</v>
      </c>
    </row>
    <row r="821" spans="1:14" x14ac:dyDescent="0.2">
      <c r="A821" s="1">
        <v>916</v>
      </c>
      <c r="B821" s="7">
        <v>31053</v>
      </c>
      <c r="C821" s="16" t="str">
        <f t="shared" si="34"/>
        <v>S</v>
      </c>
      <c r="D821">
        <v>17</v>
      </c>
      <c r="E821">
        <v>0.2</v>
      </c>
      <c r="F821" s="5">
        <v>16.8</v>
      </c>
      <c r="G821">
        <v>5.1210000000000004</v>
      </c>
      <c r="L821">
        <v>423.49700000000001</v>
      </c>
      <c r="N821">
        <v>4.4109999999999996</v>
      </c>
    </row>
    <row r="822" spans="1:14" x14ac:dyDescent="0.2">
      <c r="A822" s="1">
        <v>916</v>
      </c>
      <c r="B822" s="7">
        <v>31060</v>
      </c>
      <c r="C822" s="16" t="str">
        <f t="shared" si="34"/>
        <v>S</v>
      </c>
      <c r="D822">
        <v>17</v>
      </c>
      <c r="E822">
        <v>0.18</v>
      </c>
      <c r="F822" s="5">
        <v>16.82</v>
      </c>
      <c r="G822">
        <v>5.1269999999999998</v>
      </c>
      <c r="L822">
        <v>423.49099999999999</v>
      </c>
      <c r="N822">
        <v>4.4169999999999998</v>
      </c>
    </row>
    <row r="823" spans="1:14" x14ac:dyDescent="0.2">
      <c r="A823" s="1">
        <v>916</v>
      </c>
      <c r="B823" s="7">
        <v>31076</v>
      </c>
      <c r="C823" s="16" t="str">
        <f t="shared" si="34"/>
        <v>S</v>
      </c>
      <c r="D823">
        <v>17</v>
      </c>
      <c r="E823">
        <v>0.09</v>
      </c>
      <c r="F823" s="5">
        <v>16.91</v>
      </c>
      <c r="G823">
        <v>5.1539999999999999</v>
      </c>
      <c r="L823">
        <v>423.464</v>
      </c>
      <c r="N823">
        <v>4.444</v>
      </c>
    </row>
    <row r="824" spans="1:14" x14ac:dyDescent="0.2">
      <c r="A824" s="1">
        <v>916</v>
      </c>
      <c r="B824" s="7">
        <v>31081</v>
      </c>
      <c r="C824" s="16" t="str">
        <f t="shared" si="34"/>
        <v>S</v>
      </c>
      <c r="D824">
        <v>17</v>
      </c>
      <c r="E824">
        <v>0.04</v>
      </c>
      <c r="F824" s="5">
        <v>16.96</v>
      </c>
      <c r="G824">
        <v>5.1689999999999996</v>
      </c>
      <c r="L824">
        <v>423.44900000000001</v>
      </c>
      <c r="N824">
        <v>4.4589999999999996</v>
      </c>
    </row>
    <row r="825" spans="1:14" x14ac:dyDescent="0.2">
      <c r="A825" s="1">
        <v>916</v>
      </c>
      <c r="B825" s="7">
        <v>31088</v>
      </c>
      <c r="C825" s="16" t="str">
        <f t="shared" si="34"/>
        <v>S</v>
      </c>
      <c r="D825">
        <v>17</v>
      </c>
      <c r="E825">
        <v>0.03</v>
      </c>
      <c r="F825" s="5">
        <v>16.97</v>
      </c>
      <c r="G825">
        <v>5.173</v>
      </c>
      <c r="L825">
        <v>423.44600000000003</v>
      </c>
      <c r="N825">
        <v>4.4630000000000001</v>
      </c>
    </row>
    <row r="826" spans="1:14" x14ac:dyDescent="0.2">
      <c r="A826" s="1">
        <v>916</v>
      </c>
      <c r="B826" s="7">
        <v>31095</v>
      </c>
      <c r="C826" s="16" t="str">
        <f t="shared" si="34"/>
        <v>S</v>
      </c>
      <c r="D826">
        <v>18</v>
      </c>
      <c r="E826">
        <v>1.02</v>
      </c>
      <c r="F826" s="5">
        <v>16.98</v>
      </c>
      <c r="G826">
        <v>5.1760000000000002</v>
      </c>
      <c r="L826">
        <v>423.44200000000001</v>
      </c>
      <c r="N826">
        <v>4.4660000000000002</v>
      </c>
    </row>
    <row r="827" spans="1:14" x14ac:dyDescent="0.2">
      <c r="A827" s="1">
        <v>916</v>
      </c>
      <c r="B827" s="7">
        <v>31102</v>
      </c>
      <c r="C827" s="16" t="str">
        <f t="shared" si="34"/>
        <v>S</v>
      </c>
      <c r="D827">
        <v>18</v>
      </c>
      <c r="E827">
        <v>1.02</v>
      </c>
      <c r="F827" s="5">
        <v>16.98</v>
      </c>
      <c r="G827">
        <v>5.1760000000000002</v>
      </c>
      <c r="L827">
        <v>423.44200000000001</v>
      </c>
      <c r="N827">
        <v>4.4660000000000002</v>
      </c>
    </row>
    <row r="828" spans="1:14" x14ac:dyDescent="0.2">
      <c r="A828" s="1">
        <v>916</v>
      </c>
      <c r="B828" s="7">
        <v>31109</v>
      </c>
      <c r="C828" s="16" t="str">
        <f t="shared" si="34"/>
        <v>S</v>
      </c>
      <c r="D828">
        <v>18</v>
      </c>
      <c r="E828">
        <v>1</v>
      </c>
      <c r="F828" s="5">
        <v>17</v>
      </c>
      <c r="G828">
        <v>5.1820000000000004</v>
      </c>
      <c r="L828">
        <v>423.43599999999998</v>
      </c>
      <c r="N828">
        <v>4.4720000000000004</v>
      </c>
    </row>
    <row r="829" spans="1:14" x14ac:dyDescent="0.2">
      <c r="A829" s="1">
        <v>916</v>
      </c>
      <c r="B829" s="7">
        <v>31116</v>
      </c>
      <c r="C829" s="16" t="str">
        <f t="shared" si="34"/>
        <v>S</v>
      </c>
      <c r="D829">
        <v>18</v>
      </c>
      <c r="E829">
        <v>0.97</v>
      </c>
      <c r="F829" s="5">
        <v>17.03</v>
      </c>
      <c r="G829">
        <v>5.1909999999999998</v>
      </c>
      <c r="L829">
        <v>423.42700000000002</v>
      </c>
      <c r="N829">
        <v>4.4809999999999999</v>
      </c>
    </row>
    <row r="830" spans="1:14" x14ac:dyDescent="0.2">
      <c r="A830" s="1">
        <v>916</v>
      </c>
      <c r="B830" s="7">
        <v>31123</v>
      </c>
      <c r="C830" s="16" t="str">
        <f t="shared" si="34"/>
        <v>S</v>
      </c>
      <c r="D830">
        <v>18</v>
      </c>
      <c r="E830">
        <v>1.03</v>
      </c>
      <c r="F830" s="5">
        <v>16.97</v>
      </c>
      <c r="G830">
        <v>5.173</v>
      </c>
      <c r="L830">
        <v>423.44600000000003</v>
      </c>
      <c r="N830">
        <v>4.4630000000000001</v>
      </c>
    </row>
    <row r="831" spans="1:14" x14ac:dyDescent="0.2">
      <c r="A831" s="1">
        <v>916</v>
      </c>
      <c r="B831" s="7">
        <v>31130</v>
      </c>
      <c r="C831" s="16" t="str">
        <f t="shared" si="34"/>
        <v>S</v>
      </c>
      <c r="D831">
        <v>18</v>
      </c>
      <c r="E831">
        <v>1.03</v>
      </c>
      <c r="F831" s="5">
        <v>16.97</v>
      </c>
      <c r="G831">
        <v>5.173</v>
      </c>
      <c r="L831">
        <v>423.44600000000003</v>
      </c>
      <c r="N831">
        <v>4.4630000000000001</v>
      </c>
    </row>
    <row r="832" spans="1:14" x14ac:dyDescent="0.2">
      <c r="A832" s="1">
        <v>916</v>
      </c>
      <c r="B832" s="7">
        <v>31137</v>
      </c>
      <c r="C832" s="16" t="str">
        <f t="shared" si="34"/>
        <v>S</v>
      </c>
      <c r="D832">
        <v>18</v>
      </c>
      <c r="E832">
        <v>1.05</v>
      </c>
      <c r="F832" s="5">
        <v>16.95</v>
      </c>
      <c r="G832">
        <v>5.1660000000000004</v>
      </c>
      <c r="L832">
        <v>423.452</v>
      </c>
      <c r="N832">
        <v>4.4560000000000004</v>
      </c>
    </row>
    <row r="833" spans="1:14" x14ac:dyDescent="0.2">
      <c r="A833" s="1">
        <v>916</v>
      </c>
      <c r="B833" s="7">
        <v>31144</v>
      </c>
      <c r="C833" s="16" t="str">
        <f t="shared" si="34"/>
        <v>S</v>
      </c>
      <c r="D833">
        <v>18</v>
      </c>
      <c r="E833">
        <v>1.0900000000000001</v>
      </c>
      <c r="F833" s="5">
        <v>16.91</v>
      </c>
      <c r="G833">
        <v>5.1539999999999999</v>
      </c>
      <c r="L833">
        <v>423.464</v>
      </c>
      <c r="N833">
        <v>4.444</v>
      </c>
    </row>
    <row r="834" spans="1:14" x14ac:dyDescent="0.2">
      <c r="A834" s="1">
        <v>916</v>
      </c>
      <c r="B834" s="7">
        <v>31151</v>
      </c>
      <c r="C834" s="16" t="str">
        <f t="shared" si="34"/>
        <v>S</v>
      </c>
      <c r="D834">
        <v>18</v>
      </c>
      <c r="E834">
        <v>1.0900000000000001</v>
      </c>
      <c r="F834" s="5">
        <v>16.91</v>
      </c>
      <c r="G834">
        <v>5.1539999999999999</v>
      </c>
      <c r="L834">
        <v>423.464</v>
      </c>
      <c r="N834">
        <v>4.444</v>
      </c>
    </row>
    <row r="835" spans="1:14" x14ac:dyDescent="0.2">
      <c r="A835" s="1">
        <v>916</v>
      </c>
      <c r="B835" s="7">
        <v>31158</v>
      </c>
      <c r="C835" s="16" t="str">
        <f t="shared" si="34"/>
        <v>S</v>
      </c>
      <c r="D835">
        <v>18</v>
      </c>
      <c r="E835">
        <v>1.0900000000000001</v>
      </c>
      <c r="F835" s="5">
        <v>16.91</v>
      </c>
      <c r="G835">
        <v>5.1539999999999999</v>
      </c>
      <c r="L835">
        <v>423.464</v>
      </c>
      <c r="N835">
        <v>4.444</v>
      </c>
    </row>
    <row r="836" spans="1:14" x14ac:dyDescent="0.2">
      <c r="A836" s="1">
        <v>916</v>
      </c>
      <c r="B836" s="7">
        <v>31165</v>
      </c>
      <c r="C836" s="16" t="str">
        <f t="shared" si="34"/>
        <v>S</v>
      </c>
      <c r="D836">
        <v>18</v>
      </c>
      <c r="E836">
        <v>1.25</v>
      </c>
      <c r="F836" s="5">
        <v>16.75</v>
      </c>
      <c r="G836">
        <v>5.1050000000000004</v>
      </c>
      <c r="L836">
        <v>423.51299999999998</v>
      </c>
      <c r="N836">
        <v>4.3949999999999996</v>
      </c>
    </row>
    <row r="837" spans="1:14" x14ac:dyDescent="0.2">
      <c r="A837" s="1">
        <v>916</v>
      </c>
      <c r="B837" s="7">
        <v>31172</v>
      </c>
      <c r="C837" s="16" t="str">
        <f t="shared" si="34"/>
        <v>S</v>
      </c>
      <c r="D837">
        <v>18</v>
      </c>
      <c r="E837">
        <v>1.44</v>
      </c>
      <c r="F837" s="5">
        <v>16.559999999999999</v>
      </c>
      <c r="G837">
        <v>5.048</v>
      </c>
      <c r="L837">
        <v>423.57</v>
      </c>
      <c r="N837">
        <v>4.3380000000000001</v>
      </c>
    </row>
    <row r="838" spans="1:14" x14ac:dyDescent="0.2">
      <c r="A838" s="1">
        <v>916</v>
      </c>
      <c r="B838" s="7">
        <v>31179</v>
      </c>
      <c r="C838" s="16" t="str">
        <f t="shared" si="34"/>
        <v>S</v>
      </c>
      <c r="D838">
        <v>17</v>
      </c>
      <c r="E838">
        <v>0.66</v>
      </c>
      <c r="F838" s="5">
        <v>16.34</v>
      </c>
      <c r="G838">
        <v>4.9800000000000004</v>
      </c>
      <c r="L838">
        <v>423.63799999999998</v>
      </c>
      <c r="N838">
        <v>4.2699999999999996</v>
      </c>
    </row>
    <row r="839" spans="1:14" x14ac:dyDescent="0.2">
      <c r="A839" s="1">
        <v>916</v>
      </c>
      <c r="B839" s="7">
        <v>31186</v>
      </c>
      <c r="C839" s="16" t="str">
        <f t="shared" si="34"/>
        <v>S</v>
      </c>
      <c r="D839">
        <v>17</v>
      </c>
      <c r="E839">
        <v>0.74</v>
      </c>
      <c r="F839" s="5">
        <v>16.260000000000002</v>
      </c>
      <c r="G839">
        <v>4.9560000000000004</v>
      </c>
      <c r="L839">
        <v>423.66199999999998</v>
      </c>
      <c r="N839">
        <v>4.2460000000000004</v>
      </c>
    </row>
    <row r="840" spans="1:14" x14ac:dyDescent="0.2">
      <c r="A840" s="1">
        <v>916</v>
      </c>
      <c r="B840" s="7">
        <v>31193</v>
      </c>
      <c r="C840" s="16" t="str">
        <f t="shared" si="34"/>
        <v>S</v>
      </c>
      <c r="D840">
        <v>17</v>
      </c>
      <c r="E840">
        <v>0.79</v>
      </c>
      <c r="F840" s="5">
        <v>16.21</v>
      </c>
      <c r="G840">
        <v>4.9409999999999998</v>
      </c>
      <c r="L840">
        <v>423.67700000000002</v>
      </c>
      <c r="N840">
        <v>4.2309999999999999</v>
      </c>
    </row>
    <row r="841" spans="1:14" x14ac:dyDescent="0.2">
      <c r="A841" s="1">
        <v>916</v>
      </c>
      <c r="B841" s="7">
        <v>31200</v>
      </c>
      <c r="C841" s="16" t="str">
        <f t="shared" si="34"/>
        <v>S</v>
      </c>
      <c r="D841">
        <v>17</v>
      </c>
      <c r="E841">
        <v>0.84</v>
      </c>
      <c r="F841" s="5">
        <v>16.16</v>
      </c>
      <c r="G841">
        <v>4.9260000000000002</v>
      </c>
      <c r="L841">
        <v>423.69200000000001</v>
      </c>
      <c r="N841">
        <v>4.2160000000000002</v>
      </c>
    </row>
    <row r="842" spans="1:14" x14ac:dyDescent="0.2">
      <c r="A842" s="1">
        <v>916</v>
      </c>
      <c r="B842" s="7">
        <v>31207</v>
      </c>
      <c r="C842" s="16" t="str">
        <f t="shared" si="34"/>
        <v>S</v>
      </c>
      <c r="D842">
        <v>17</v>
      </c>
      <c r="E842">
        <v>0.85</v>
      </c>
      <c r="F842" s="5">
        <v>16.149999999999999</v>
      </c>
      <c r="G842">
        <v>4.923</v>
      </c>
      <c r="L842">
        <v>423.69499999999999</v>
      </c>
      <c r="N842">
        <v>4.2130000000000001</v>
      </c>
    </row>
    <row r="843" spans="1:14" x14ac:dyDescent="0.2">
      <c r="A843" s="1">
        <v>916</v>
      </c>
      <c r="B843" s="7">
        <v>31214</v>
      </c>
      <c r="C843" s="16" t="str">
        <f t="shared" si="34"/>
        <v>S</v>
      </c>
      <c r="D843">
        <v>17</v>
      </c>
      <c r="E843">
        <v>0.84</v>
      </c>
      <c r="F843" s="5">
        <v>16.16</v>
      </c>
      <c r="G843">
        <v>4.9260000000000002</v>
      </c>
      <c r="L843">
        <v>423.69200000000001</v>
      </c>
      <c r="N843">
        <v>4.2160000000000002</v>
      </c>
    </row>
    <row r="844" spans="1:14" x14ac:dyDescent="0.2">
      <c r="A844" s="1">
        <v>916</v>
      </c>
      <c r="B844" s="7">
        <v>31228</v>
      </c>
      <c r="C844" s="16" t="str">
        <f t="shared" si="34"/>
        <v>S</v>
      </c>
      <c r="D844">
        <v>17</v>
      </c>
      <c r="E844">
        <v>0.9</v>
      </c>
      <c r="F844" s="5">
        <v>16.100000000000001</v>
      </c>
      <c r="G844">
        <v>4.907</v>
      </c>
      <c r="L844">
        <v>423.71100000000001</v>
      </c>
      <c r="N844">
        <v>4.1970000000000001</v>
      </c>
    </row>
    <row r="845" spans="1:14" x14ac:dyDescent="0.2">
      <c r="A845" s="1">
        <v>916</v>
      </c>
      <c r="B845" s="7">
        <v>31235</v>
      </c>
      <c r="C845" s="16" t="str">
        <f t="shared" si="34"/>
        <v>S</v>
      </c>
      <c r="D845">
        <v>17</v>
      </c>
      <c r="E845">
        <v>0.88</v>
      </c>
      <c r="F845" s="5">
        <v>16.12</v>
      </c>
      <c r="G845">
        <v>4.9130000000000003</v>
      </c>
      <c r="L845">
        <v>423.70499999999998</v>
      </c>
      <c r="N845">
        <v>4.2030000000000003</v>
      </c>
    </row>
    <row r="846" spans="1:14" x14ac:dyDescent="0.2">
      <c r="A846" s="1">
        <v>916</v>
      </c>
      <c r="B846" s="7">
        <v>31242</v>
      </c>
      <c r="C846" s="16" t="str">
        <f t="shared" si="34"/>
        <v>S</v>
      </c>
      <c r="D846">
        <v>17</v>
      </c>
      <c r="E846">
        <v>0.79</v>
      </c>
      <c r="F846" s="5">
        <v>16.21</v>
      </c>
      <c r="G846">
        <v>4.9409999999999998</v>
      </c>
      <c r="L846">
        <v>423.67700000000002</v>
      </c>
      <c r="N846">
        <v>4.2309999999999999</v>
      </c>
    </row>
    <row r="847" spans="1:14" x14ac:dyDescent="0.2">
      <c r="A847" s="1">
        <v>916</v>
      </c>
      <c r="B847" s="7">
        <v>31249</v>
      </c>
      <c r="C847" s="16" t="str">
        <f t="shared" si="34"/>
        <v>S</v>
      </c>
      <c r="D847">
        <v>17</v>
      </c>
      <c r="E847">
        <v>0.81</v>
      </c>
      <c r="F847" s="5">
        <v>16.190000000000001</v>
      </c>
      <c r="G847">
        <v>4.9349999999999996</v>
      </c>
      <c r="L847">
        <v>423.68299999999999</v>
      </c>
      <c r="N847">
        <v>4.2249999999999996</v>
      </c>
    </row>
    <row r="848" spans="1:14" x14ac:dyDescent="0.2">
      <c r="A848" s="1">
        <v>916</v>
      </c>
      <c r="B848" s="7">
        <v>31256</v>
      </c>
      <c r="C848" s="16" t="str">
        <f t="shared" si="34"/>
        <v>S</v>
      </c>
      <c r="D848">
        <v>17</v>
      </c>
      <c r="E848">
        <v>0.85</v>
      </c>
      <c r="F848" s="5">
        <v>16.149999999999999</v>
      </c>
      <c r="G848">
        <v>4.923</v>
      </c>
      <c r="L848">
        <v>423.69499999999999</v>
      </c>
      <c r="N848">
        <v>4.2130000000000001</v>
      </c>
    </row>
    <row r="849" spans="1:14" x14ac:dyDescent="0.2">
      <c r="A849" s="1">
        <v>916</v>
      </c>
      <c r="B849" s="7">
        <v>31263</v>
      </c>
      <c r="C849" s="16" t="str">
        <f t="shared" ref="C849:C912" si="35">IF(ISBLANK(D849),"V","S")</f>
        <v>S</v>
      </c>
      <c r="D849">
        <v>17</v>
      </c>
      <c r="E849">
        <v>0.87</v>
      </c>
      <c r="F849" s="5">
        <v>16.13</v>
      </c>
      <c r="G849">
        <v>4.9160000000000004</v>
      </c>
      <c r="L849">
        <v>423.702</v>
      </c>
      <c r="N849">
        <v>4.2060000000000004</v>
      </c>
    </row>
    <row r="850" spans="1:14" x14ac:dyDescent="0.2">
      <c r="A850" s="1">
        <v>916</v>
      </c>
      <c r="B850" s="7">
        <v>31270</v>
      </c>
      <c r="C850" s="16" t="str">
        <f t="shared" si="35"/>
        <v>S</v>
      </c>
      <c r="D850">
        <v>17</v>
      </c>
      <c r="E850">
        <v>0.89</v>
      </c>
      <c r="F850" s="5">
        <v>16.11</v>
      </c>
      <c r="G850">
        <v>4.91</v>
      </c>
      <c r="L850">
        <v>423.70800000000003</v>
      </c>
      <c r="N850">
        <v>4.2</v>
      </c>
    </row>
    <row r="851" spans="1:14" x14ac:dyDescent="0.2">
      <c r="A851" s="1">
        <v>916</v>
      </c>
      <c r="B851" s="7">
        <v>31272</v>
      </c>
      <c r="C851" s="16" t="str">
        <f t="shared" si="35"/>
        <v>S</v>
      </c>
      <c r="D851">
        <v>17</v>
      </c>
      <c r="E851">
        <v>0.82</v>
      </c>
      <c r="F851" s="5">
        <v>16.18</v>
      </c>
      <c r="G851">
        <v>4.9320000000000004</v>
      </c>
      <c r="L851">
        <v>423.68599999999998</v>
      </c>
      <c r="N851">
        <v>4.2220000000000004</v>
      </c>
    </row>
    <row r="852" spans="1:14" x14ac:dyDescent="0.2">
      <c r="A852" s="1">
        <v>916</v>
      </c>
      <c r="B852" s="7">
        <v>31277</v>
      </c>
      <c r="C852" s="16" t="str">
        <f t="shared" si="35"/>
        <v>S</v>
      </c>
      <c r="D852">
        <v>17</v>
      </c>
      <c r="E852">
        <v>0.84</v>
      </c>
      <c r="F852" s="5">
        <v>16.16</v>
      </c>
      <c r="G852">
        <v>4.9260000000000002</v>
      </c>
      <c r="L852">
        <v>423.69200000000001</v>
      </c>
      <c r="N852">
        <v>4.2160000000000002</v>
      </c>
    </row>
    <row r="853" spans="1:14" x14ac:dyDescent="0.2">
      <c r="A853" s="1">
        <v>916</v>
      </c>
      <c r="B853" s="7">
        <v>31284</v>
      </c>
      <c r="C853" s="16" t="str">
        <f t="shared" si="35"/>
        <v>S</v>
      </c>
      <c r="D853">
        <v>17</v>
      </c>
      <c r="E853">
        <v>0.8</v>
      </c>
      <c r="F853" s="5">
        <v>16.2</v>
      </c>
      <c r="G853">
        <v>4.9379999999999997</v>
      </c>
      <c r="L853">
        <v>423.68</v>
      </c>
      <c r="N853">
        <v>4.2279999999999998</v>
      </c>
    </row>
    <row r="854" spans="1:14" x14ac:dyDescent="0.2">
      <c r="A854" s="1">
        <v>916</v>
      </c>
      <c r="B854" s="7">
        <v>31291</v>
      </c>
      <c r="C854" s="16" t="str">
        <f t="shared" si="35"/>
        <v>S</v>
      </c>
      <c r="D854">
        <v>17</v>
      </c>
      <c r="E854">
        <v>0.76</v>
      </c>
      <c r="F854" s="5">
        <v>16.239999999999998</v>
      </c>
      <c r="G854">
        <v>4.95</v>
      </c>
      <c r="L854">
        <v>423.66800000000001</v>
      </c>
      <c r="N854">
        <v>4.24</v>
      </c>
    </row>
    <row r="855" spans="1:14" x14ac:dyDescent="0.2">
      <c r="A855" s="1">
        <v>916</v>
      </c>
      <c r="B855" s="7">
        <v>31298</v>
      </c>
      <c r="C855" s="16" t="str">
        <f t="shared" si="35"/>
        <v>S</v>
      </c>
      <c r="D855">
        <v>17</v>
      </c>
      <c r="E855">
        <v>0.75</v>
      </c>
      <c r="F855" s="5">
        <v>16.25</v>
      </c>
      <c r="G855">
        <v>4.9530000000000003</v>
      </c>
      <c r="L855">
        <v>423.66500000000002</v>
      </c>
      <c r="N855">
        <v>4.2430000000000003</v>
      </c>
    </row>
    <row r="856" spans="1:14" x14ac:dyDescent="0.2">
      <c r="A856" s="1">
        <v>916</v>
      </c>
      <c r="B856" s="7">
        <v>31305</v>
      </c>
      <c r="C856" s="16" t="str">
        <f t="shared" si="35"/>
        <v>S</v>
      </c>
      <c r="D856">
        <v>17</v>
      </c>
      <c r="E856">
        <v>0.76</v>
      </c>
      <c r="F856" s="5">
        <v>16.239999999999998</v>
      </c>
      <c r="G856">
        <v>4.95</v>
      </c>
      <c r="L856">
        <v>423.66800000000001</v>
      </c>
      <c r="N856">
        <v>4.24</v>
      </c>
    </row>
    <row r="857" spans="1:14" x14ac:dyDescent="0.2">
      <c r="A857" s="1">
        <v>916</v>
      </c>
      <c r="B857" s="7">
        <v>31312</v>
      </c>
      <c r="C857" s="16" t="str">
        <f t="shared" si="35"/>
        <v>S</v>
      </c>
      <c r="D857">
        <v>17</v>
      </c>
      <c r="E857">
        <v>0.71</v>
      </c>
      <c r="F857" s="5">
        <v>16.29</v>
      </c>
      <c r="G857">
        <v>4.9649999999999999</v>
      </c>
      <c r="L857">
        <v>423.65300000000002</v>
      </c>
      <c r="N857">
        <v>4.2549999999999999</v>
      </c>
    </row>
    <row r="858" spans="1:14" x14ac:dyDescent="0.2">
      <c r="A858" s="1">
        <v>916</v>
      </c>
      <c r="B858" s="7">
        <v>31319</v>
      </c>
      <c r="C858" s="16" t="str">
        <f t="shared" si="35"/>
        <v>S</v>
      </c>
      <c r="D858">
        <v>17</v>
      </c>
      <c r="E858">
        <v>0.67</v>
      </c>
      <c r="F858" s="5">
        <v>16.329999999999998</v>
      </c>
      <c r="G858">
        <v>4.9770000000000003</v>
      </c>
      <c r="L858">
        <v>423.64100000000002</v>
      </c>
      <c r="N858">
        <v>4.2670000000000003</v>
      </c>
    </row>
    <row r="859" spans="1:14" x14ac:dyDescent="0.2">
      <c r="A859" s="1">
        <v>916</v>
      </c>
      <c r="B859" s="7">
        <v>31326</v>
      </c>
      <c r="C859" s="16" t="str">
        <f t="shared" si="35"/>
        <v>S</v>
      </c>
      <c r="D859">
        <v>17</v>
      </c>
      <c r="E859">
        <v>0.69</v>
      </c>
      <c r="F859" s="5">
        <v>16.309999999999999</v>
      </c>
      <c r="G859">
        <v>4.9710000000000001</v>
      </c>
      <c r="L859">
        <v>423.64699999999999</v>
      </c>
      <c r="N859">
        <v>4.2610000000000001</v>
      </c>
    </row>
    <row r="860" spans="1:14" x14ac:dyDescent="0.2">
      <c r="A860" s="1">
        <v>916</v>
      </c>
      <c r="B860" s="7">
        <v>31333</v>
      </c>
      <c r="C860" s="16" t="str">
        <f t="shared" si="35"/>
        <v>S</v>
      </c>
      <c r="D860">
        <v>17</v>
      </c>
      <c r="E860">
        <v>0.6</v>
      </c>
      <c r="F860" s="5">
        <v>16.399999999999999</v>
      </c>
      <c r="G860">
        <v>4.9989999999999997</v>
      </c>
      <c r="L860">
        <v>423.61900000000003</v>
      </c>
      <c r="N860">
        <v>4.2889999999999997</v>
      </c>
    </row>
    <row r="861" spans="1:14" x14ac:dyDescent="0.2">
      <c r="A861" s="1">
        <v>916</v>
      </c>
      <c r="B861" s="7">
        <v>31340</v>
      </c>
      <c r="C861" s="16" t="str">
        <f t="shared" si="35"/>
        <v>S</v>
      </c>
      <c r="D861">
        <v>17</v>
      </c>
      <c r="E861">
        <v>0.6</v>
      </c>
      <c r="F861" s="5">
        <v>16.399999999999999</v>
      </c>
      <c r="G861">
        <v>4.9989999999999997</v>
      </c>
      <c r="L861">
        <v>423.61900000000003</v>
      </c>
      <c r="N861">
        <v>4.2889999999999997</v>
      </c>
    </row>
    <row r="862" spans="1:14" x14ac:dyDescent="0.2">
      <c r="A862" s="1">
        <v>916</v>
      </c>
      <c r="B862" s="7">
        <v>31347</v>
      </c>
      <c r="C862" s="16" t="str">
        <f t="shared" si="35"/>
        <v>S</v>
      </c>
      <c r="D862">
        <v>17</v>
      </c>
      <c r="E862">
        <v>0.56999999999999995</v>
      </c>
      <c r="F862" s="5">
        <v>16.43</v>
      </c>
      <c r="G862">
        <v>5.008</v>
      </c>
      <c r="L862">
        <v>423.61</v>
      </c>
      <c r="N862">
        <v>4.298</v>
      </c>
    </row>
    <row r="863" spans="1:14" x14ac:dyDescent="0.2">
      <c r="A863" s="1">
        <v>916</v>
      </c>
      <c r="B863" s="7">
        <v>31437</v>
      </c>
      <c r="C863" s="16" t="str">
        <f t="shared" si="35"/>
        <v>S</v>
      </c>
      <c r="D863">
        <v>17</v>
      </c>
      <c r="E863">
        <v>0.4</v>
      </c>
      <c r="F863" s="5">
        <v>16.600000000000001</v>
      </c>
      <c r="G863">
        <v>5.0599999999999996</v>
      </c>
      <c r="L863">
        <v>423.55799999999999</v>
      </c>
      <c r="N863">
        <v>4.3499999999999996</v>
      </c>
    </row>
    <row r="864" spans="1:14" x14ac:dyDescent="0.2">
      <c r="A864" s="1">
        <v>916</v>
      </c>
      <c r="B864" s="7">
        <v>31445</v>
      </c>
      <c r="C864" s="16" t="str">
        <f t="shared" si="35"/>
        <v>S</v>
      </c>
      <c r="D864">
        <v>17</v>
      </c>
      <c r="E864">
        <v>0.39</v>
      </c>
      <c r="F864" s="5">
        <v>16.61</v>
      </c>
      <c r="G864">
        <v>5.0629999999999997</v>
      </c>
      <c r="L864">
        <v>423.55500000000001</v>
      </c>
      <c r="N864">
        <v>4.3529999999999998</v>
      </c>
    </row>
    <row r="865" spans="1:14" x14ac:dyDescent="0.2">
      <c r="A865" s="1">
        <v>916</v>
      </c>
      <c r="B865" s="7">
        <v>31451</v>
      </c>
      <c r="C865" s="16" t="str">
        <f t="shared" si="35"/>
        <v>S</v>
      </c>
      <c r="D865">
        <v>17</v>
      </c>
      <c r="E865">
        <v>0.37</v>
      </c>
      <c r="F865" s="5">
        <v>16.63</v>
      </c>
      <c r="G865">
        <v>5.069</v>
      </c>
      <c r="L865">
        <v>423.54899999999998</v>
      </c>
      <c r="N865">
        <v>4.359</v>
      </c>
    </row>
    <row r="866" spans="1:14" x14ac:dyDescent="0.2">
      <c r="A866" s="1">
        <v>916</v>
      </c>
      <c r="B866" s="7">
        <v>31458</v>
      </c>
      <c r="C866" s="16" t="str">
        <f t="shared" si="35"/>
        <v>S</v>
      </c>
      <c r="D866">
        <v>17</v>
      </c>
      <c r="E866">
        <v>0.33</v>
      </c>
      <c r="F866" s="5">
        <v>16.670000000000002</v>
      </c>
      <c r="G866">
        <v>5.0810000000000004</v>
      </c>
      <c r="L866">
        <v>423.53699999999998</v>
      </c>
      <c r="N866">
        <v>4.3710000000000004</v>
      </c>
    </row>
    <row r="867" spans="1:14" x14ac:dyDescent="0.2">
      <c r="A867" s="1">
        <v>916</v>
      </c>
      <c r="B867" s="7">
        <v>31465</v>
      </c>
      <c r="C867" s="16" t="str">
        <f t="shared" si="35"/>
        <v>S</v>
      </c>
      <c r="D867">
        <v>17</v>
      </c>
      <c r="E867">
        <v>0.3</v>
      </c>
      <c r="F867" s="5">
        <v>16.7</v>
      </c>
      <c r="G867">
        <v>5.09</v>
      </c>
      <c r="L867">
        <v>423.52800000000002</v>
      </c>
      <c r="N867">
        <v>4.38</v>
      </c>
    </row>
    <row r="868" spans="1:14" x14ac:dyDescent="0.2">
      <c r="A868" s="1">
        <v>916</v>
      </c>
      <c r="B868" s="7">
        <v>31473</v>
      </c>
      <c r="C868" s="16" t="str">
        <f t="shared" si="35"/>
        <v>S</v>
      </c>
      <c r="D868">
        <v>17</v>
      </c>
      <c r="E868">
        <v>0.32</v>
      </c>
      <c r="F868" s="5">
        <v>16.68</v>
      </c>
      <c r="G868">
        <v>5.0839999999999996</v>
      </c>
      <c r="L868">
        <v>423.53399999999999</v>
      </c>
      <c r="N868">
        <v>4.3739999999999997</v>
      </c>
    </row>
    <row r="869" spans="1:14" x14ac:dyDescent="0.2">
      <c r="A869" s="1">
        <v>916</v>
      </c>
      <c r="B869" s="7">
        <v>31480</v>
      </c>
      <c r="C869" s="16" t="str">
        <f t="shared" si="35"/>
        <v>S</v>
      </c>
      <c r="D869">
        <v>17</v>
      </c>
      <c r="E869">
        <v>0.28000000000000003</v>
      </c>
      <c r="F869" s="5">
        <v>16.72</v>
      </c>
      <c r="G869">
        <v>5.0960000000000001</v>
      </c>
      <c r="L869">
        <v>423.52199999999999</v>
      </c>
      <c r="N869">
        <v>4.3860000000000001</v>
      </c>
    </row>
    <row r="870" spans="1:14" x14ac:dyDescent="0.2">
      <c r="A870" s="1">
        <v>916</v>
      </c>
      <c r="B870" s="7">
        <v>31487</v>
      </c>
      <c r="C870" s="16" t="str">
        <f t="shared" si="35"/>
        <v>S</v>
      </c>
      <c r="D870">
        <v>17</v>
      </c>
      <c r="E870">
        <v>0.24</v>
      </c>
      <c r="F870" s="5">
        <v>16.760000000000002</v>
      </c>
      <c r="G870">
        <v>5.109</v>
      </c>
      <c r="L870">
        <v>423.51</v>
      </c>
      <c r="N870">
        <v>4.399</v>
      </c>
    </row>
    <row r="871" spans="1:14" x14ac:dyDescent="0.2">
      <c r="A871" s="1">
        <v>916</v>
      </c>
      <c r="B871" s="7">
        <v>31493</v>
      </c>
      <c r="C871" s="16" t="str">
        <f t="shared" si="35"/>
        <v>S</v>
      </c>
      <c r="D871">
        <v>17</v>
      </c>
      <c r="E871">
        <v>0.21</v>
      </c>
      <c r="F871" s="5">
        <v>16.79</v>
      </c>
      <c r="G871">
        <v>5.1180000000000003</v>
      </c>
      <c r="L871">
        <v>423.5</v>
      </c>
      <c r="N871">
        <v>4.4080000000000004</v>
      </c>
    </row>
    <row r="872" spans="1:14" x14ac:dyDescent="0.2">
      <c r="A872" s="1">
        <v>916</v>
      </c>
      <c r="B872" s="7">
        <v>31500</v>
      </c>
      <c r="C872" s="16" t="str">
        <f t="shared" si="35"/>
        <v>S</v>
      </c>
      <c r="D872">
        <v>17</v>
      </c>
      <c r="E872">
        <v>0.49</v>
      </c>
      <c r="F872" s="5">
        <v>16.510000000000002</v>
      </c>
      <c r="G872">
        <v>5.032</v>
      </c>
      <c r="L872">
        <v>423.58600000000001</v>
      </c>
      <c r="N872">
        <v>4.3220000000000001</v>
      </c>
    </row>
    <row r="873" spans="1:14" x14ac:dyDescent="0.2">
      <c r="A873" s="1">
        <v>916</v>
      </c>
      <c r="B873" s="7">
        <v>31507</v>
      </c>
      <c r="C873" s="16" t="str">
        <f t="shared" si="35"/>
        <v>S</v>
      </c>
      <c r="D873">
        <v>17</v>
      </c>
      <c r="E873">
        <v>0.5</v>
      </c>
      <c r="F873" s="5">
        <v>16.5</v>
      </c>
      <c r="G873">
        <v>5.0289999999999999</v>
      </c>
      <c r="L873">
        <v>423.589</v>
      </c>
      <c r="N873">
        <v>4.319</v>
      </c>
    </row>
    <row r="874" spans="1:14" x14ac:dyDescent="0.2">
      <c r="A874" s="1">
        <v>916</v>
      </c>
      <c r="B874" s="7">
        <v>31515</v>
      </c>
      <c r="C874" s="16" t="str">
        <f t="shared" si="35"/>
        <v>S</v>
      </c>
      <c r="D874">
        <v>17</v>
      </c>
      <c r="E874">
        <v>0.55000000000000004</v>
      </c>
      <c r="F874" s="5">
        <v>16.45</v>
      </c>
      <c r="G874">
        <v>5.0140000000000002</v>
      </c>
      <c r="L874">
        <v>423.60399999999998</v>
      </c>
      <c r="N874">
        <v>4.3040000000000003</v>
      </c>
    </row>
    <row r="875" spans="1:14" x14ac:dyDescent="0.2">
      <c r="A875" s="1">
        <v>916</v>
      </c>
      <c r="B875" s="7">
        <v>31522</v>
      </c>
      <c r="C875" s="16" t="str">
        <f t="shared" si="35"/>
        <v>S</v>
      </c>
      <c r="D875">
        <v>17</v>
      </c>
      <c r="E875">
        <v>0.6</v>
      </c>
      <c r="F875" s="5">
        <v>16.399999999999999</v>
      </c>
      <c r="G875">
        <v>4.9989999999999997</v>
      </c>
      <c r="L875">
        <v>423.61900000000003</v>
      </c>
      <c r="N875">
        <v>4.2889999999999997</v>
      </c>
    </row>
    <row r="876" spans="1:14" x14ac:dyDescent="0.2">
      <c r="A876" s="1">
        <v>916</v>
      </c>
      <c r="B876" s="7">
        <v>31529</v>
      </c>
      <c r="C876" s="16" t="str">
        <f t="shared" si="35"/>
        <v>S</v>
      </c>
      <c r="D876">
        <v>17</v>
      </c>
      <c r="E876">
        <v>0.65</v>
      </c>
      <c r="F876" s="5">
        <v>16.350000000000001</v>
      </c>
      <c r="G876">
        <v>4.984</v>
      </c>
      <c r="L876">
        <v>423.63400000000001</v>
      </c>
      <c r="N876">
        <v>4.274</v>
      </c>
    </row>
    <row r="877" spans="1:14" x14ac:dyDescent="0.2">
      <c r="A877" s="1">
        <v>916</v>
      </c>
      <c r="B877" s="7">
        <v>31537</v>
      </c>
      <c r="C877" s="16" t="str">
        <f t="shared" si="35"/>
        <v>S</v>
      </c>
      <c r="D877">
        <v>17</v>
      </c>
      <c r="E877">
        <v>0.76</v>
      </c>
      <c r="F877" s="5">
        <v>16.239999999999998</v>
      </c>
      <c r="G877">
        <v>4.95</v>
      </c>
      <c r="L877">
        <v>423.66800000000001</v>
      </c>
      <c r="N877">
        <v>4.24</v>
      </c>
    </row>
    <row r="878" spans="1:14" x14ac:dyDescent="0.2">
      <c r="A878" s="1">
        <v>916</v>
      </c>
      <c r="B878" s="7">
        <v>31543</v>
      </c>
      <c r="C878" s="16" t="str">
        <f t="shared" si="35"/>
        <v>S</v>
      </c>
      <c r="D878">
        <v>17</v>
      </c>
      <c r="E878">
        <v>0.88</v>
      </c>
      <c r="F878" s="5">
        <v>16.12</v>
      </c>
      <c r="G878">
        <v>4.9130000000000003</v>
      </c>
      <c r="L878">
        <v>423.70499999999998</v>
      </c>
      <c r="N878">
        <v>4.2030000000000003</v>
      </c>
    </row>
    <row r="879" spans="1:14" x14ac:dyDescent="0.2">
      <c r="A879" s="1">
        <v>916</v>
      </c>
      <c r="B879" s="7">
        <v>31551</v>
      </c>
      <c r="C879" s="16" t="str">
        <f t="shared" si="35"/>
        <v>S</v>
      </c>
      <c r="D879">
        <v>17</v>
      </c>
      <c r="E879">
        <v>0.89</v>
      </c>
      <c r="F879" s="5">
        <v>16.11</v>
      </c>
      <c r="G879">
        <v>4.91</v>
      </c>
      <c r="L879">
        <v>423.70800000000003</v>
      </c>
      <c r="N879">
        <v>4.2</v>
      </c>
    </row>
    <row r="880" spans="1:14" x14ac:dyDescent="0.2">
      <c r="A880" s="1">
        <v>916</v>
      </c>
      <c r="B880" s="7">
        <v>31578</v>
      </c>
      <c r="C880" s="16" t="str">
        <f t="shared" si="35"/>
        <v>S</v>
      </c>
      <c r="D880">
        <v>17</v>
      </c>
      <c r="E880">
        <v>0.84</v>
      </c>
      <c r="F880" s="5">
        <v>16.16</v>
      </c>
      <c r="G880">
        <v>4.9260000000000002</v>
      </c>
      <c r="J880" t="s">
        <v>24</v>
      </c>
      <c r="L880">
        <v>423.69200000000001</v>
      </c>
      <c r="N880">
        <v>4.2160000000000002</v>
      </c>
    </row>
    <row r="881" spans="1:14" x14ac:dyDescent="0.2">
      <c r="A881" s="1">
        <v>916</v>
      </c>
      <c r="B881" s="7">
        <v>31592</v>
      </c>
      <c r="C881" s="16" t="str">
        <f t="shared" si="35"/>
        <v>S</v>
      </c>
      <c r="D881">
        <v>17</v>
      </c>
      <c r="E881">
        <v>0.85</v>
      </c>
      <c r="F881" s="5">
        <v>16.149999999999999</v>
      </c>
      <c r="G881">
        <v>4.923</v>
      </c>
      <c r="L881">
        <v>423.69499999999999</v>
      </c>
      <c r="N881">
        <v>4.2130000000000001</v>
      </c>
    </row>
    <row r="882" spans="1:14" x14ac:dyDescent="0.2">
      <c r="A882" s="1">
        <v>916</v>
      </c>
      <c r="B882" s="7">
        <v>31602</v>
      </c>
      <c r="C882" s="16" t="str">
        <f t="shared" si="35"/>
        <v>S</v>
      </c>
      <c r="D882">
        <v>17</v>
      </c>
      <c r="E882">
        <v>0.77</v>
      </c>
      <c r="F882" s="5">
        <v>16.23</v>
      </c>
      <c r="G882">
        <v>4.9470000000000001</v>
      </c>
      <c r="L882">
        <v>423.67099999999999</v>
      </c>
      <c r="N882">
        <v>4.2370000000000001</v>
      </c>
    </row>
    <row r="883" spans="1:14" x14ac:dyDescent="0.2">
      <c r="A883" s="1">
        <v>916</v>
      </c>
      <c r="B883" s="7">
        <v>31606</v>
      </c>
      <c r="C883" s="16" t="str">
        <f t="shared" si="35"/>
        <v>S</v>
      </c>
      <c r="D883">
        <v>17</v>
      </c>
      <c r="E883">
        <v>0.67</v>
      </c>
      <c r="F883" s="5">
        <v>16.329999999999998</v>
      </c>
      <c r="G883">
        <v>4.9770000000000003</v>
      </c>
      <c r="L883">
        <v>423.64100000000002</v>
      </c>
      <c r="N883">
        <v>4.2670000000000003</v>
      </c>
    </row>
    <row r="884" spans="1:14" x14ac:dyDescent="0.2">
      <c r="A884" s="1">
        <v>916</v>
      </c>
      <c r="B884" s="7">
        <v>31614</v>
      </c>
      <c r="C884" s="16" t="str">
        <f t="shared" si="35"/>
        <v>S</v>
      </c>
      <c r="D884">
        <v>17</v>
      </c>
      <c r="E884">
        <v>0.65</v>
      </c>
      <c r="F884" s="5">
        <v>16.350000000000001</v>
      </c>
      <c r="G884">
        <v>4.984</v>
      </c>
      <c r="L884">
        <v>423.63400000000001</v>
      </c>
      <c r="N884">
        <v>4.274</v>
      </c>
    </row>
    <row r="885" spans="1:14" x14ac:dyDescent="0.2">
      <c r="A885" s="1">
        <v>916</v>
      </c>
      <c r="B885" s="7">
        <v>31719</v>
      </c>
      <c r="C885" s="16" t="str">
        <f t="shared" si="35"/>
        <v>S</v>
      </c>
      <c r="D885">
        <v>17</v>
      </c>
      <c r="E885">
        <v>0.82</v>
      </c>
      <c r="F885" s="5">
        <v>16.18</v>
      </c>
      <c r="G885">
        <v>4.9320000000000004</v>
      </c>
      <c r="L885">
        <v>423.68599999999998</v>
      </c>
      <c r="N885">
        <v>4.2220000000000004</v>
      </c>
    </row>
    <row r="886" spans="1:14" x14ac:dyDescent="0.2">
      <c r="A886" s="1">
        <v>916</v>
      </c>
      <c r="B886" s="7">
        <v>31760</v>
      </c>
      <c r="C886" s="16" t="str">
        <f t="shared" si="35"/>
        <v>S</v>
      </c>
      <c r="D886">
        <v>17</v>
      </c>
      <c r="E886">
        <v>0.81</v>
      </c>
      <c r="F886" s="5">
        <v>16.190000000000001</v>
      </c>
      <c r="G886">
        <v>4.9349999999999996</v>
      </c>
      <c r="L886">
        <v>423.68299999999999</v>
      </c>
      <c r="N886">
        <v>4.2249999999999996</v>
      </c>
    </row>
    <row r="887" spans="1:14" x14ac:dyDescent="0.2">
      <c r="A887" s="1">
        <v>916</v>
      </c>
      <c r="B887" s="7">
        <v>31774</v>
      </c>
      <c r="C887" s="16" t="str">
        <f t="shared" si="35"/>
        <v>S</v>
      </c>
      <c r="D887">
        <v>17</v>
      </c>
      <c r="E887">
        <v>0.2</v>
      </c>
      <c r="F887" s="5">
        <v>16.8</v>
      </c>
      <c r="G887">
        <v>5.1210000000000004</v>
      </c>
      <c r="L887">
        <v>423.49700000000001</v>
      </c>
      <c r="N887">
        <v>4.4109999999999996</v>
      </c>
    </row>
    <row r="888" spans="1:14" x14ac:dyDescent="0.2">
      <c r="A888" s="1">
        <v>916</v>
      </c>
      <c r="B888" s="7">
        <v>31780</v>
      </c>
      <c r="C888" s="16" t="str">
        <f t="shared" si="35"/>
        <v>S</v>
      </c>
      <c r="D888">
        <v>17</v>
      </c>
      <c r="E888">
        <v>0.17</v>
      </c>
      <c r="F888" s="5">
        <v>16.829999999999998</v>
      </c>
      <c r="G888">
        <v>5.13</v>
      </c>
      <c r="L888">
        <v>423.488</v>
      </c>
      <c r="N888">
        <v>4.42</v>
      </c>
    </row>
    <row r="889" spans="1:14" x14ac:dyDescent="0.2">
      <c r="A889" s="1">
        <v>916</v>
      </c>
      <c r="B889" s="7">
        <v>31788</v>
      </c>
      <c r="C889" s="16" t="str">
        <f t="shared" si="35"/>
        <v>S</v>
      </c>
      <c r="D889">
        <v>17</v>
      </c>
      <c r="E889">
        <v>0.12</v>
      </c>
      <c r="F889" s="5">
        <v>16.88</v>
      </c>
      <c r="G889">
        <v>5.1449999999999996</v>
      </c>
      <c r="L889">
        <v>423.47300000000001</v>
      </c>
      <c r="N889">
        <v>4.4349999999999996</v>
      </c>
    </row>
    <row r="890" spans="1:14" x14ac:dyDescent="0.2">
      <c r="A890" s="1">
        <v>916</v>
      </c>
      <c r="B890" s="7">
        <v>31904</v>
      </c>
      <c r="C890" s="16" t="str">
        <f t="shared" si="35"/>
        <v>S</v>
      </c>
      <c r="D890">
        <v>19</v>
      </c>
      <c r="E890">
        <v>2.04</v>
      </c>
      <c r="F890" s="5">
        <v>16.96</v>
      </c>
      <c r="G890">
        <v>5.1689999999999996</v>
      </c>
      <c r="L890">
        <v>423.44900000000001</v>
      </c>
      <c r="N890">
        <v>4.4589999999999996</v>
      </c>
    </row>
    <row r="891" spans="1:14" x14ac:dyDescent="0.2">
      <c r="A891" s="1">
        <v>916</v>
      </c>
      <c r="B891" s="7">
        <v>32660</v>
      </c>
      <c r="C891" s="16" t="str">
        <f t="shared" si="35"/>
        <v>V</v>
      </c>
      <c r="F891" s="5">
        <f>G891*3.281</f>
        <v>16.683885</v>
      </c>
      <c r="G891">
        <v>5.085</v>
      </c>
      <c r="L891">
        <v>423.53300000000002</v>
      </c>
      <c r="N891">
        <v>4.375</v>
      </c>
    </row>
    <row r="892" spans="1:14" x14ac:dyDescent="0.2">
      <c r="A892" s="1">
        <v>916</v>
      </c>
      <c r="B892" s="7">
        <v>32674</v>
      </c>
      <c r="C892" s="16" t="str">
        <f t="shared" si="35"/>
        <v>S</v>
      </c>
      <c r="D892">
        <v>18</v>
      </c>
      <c r="E892">
        <v>1.32</v>
      </c>
      <c r="F892" s="5">
        <v>16.68</v>
      </c>
      <c r="G892">
        <v>5.0839999999999996</v>
      </c>
      <c r="L892">
        <v>423.53399999999999</v>
      </c>
      <c r="N892">
        <v>4.3739999999999997</v>
      </c>
    </row>
    <row r="893" spans="1:14" x14ac:dyDescent="0.2">
      <c r="A893" s="1">
        <v>916</v>
      </c>
      <c r="B893" s="7">
        <v>32759</v>
      </c>
      <c r="C893" s="16" t="str">
        <f t="shared" si="35"/>
        <v>S</v>
      </c>
      <c r="D893">
        <v>18</v>
      </c>
      <c r="E893">
        <v>1.01</v>
      </c>
      <c r="F893" s="5">
        <v>16.989999999999998</v>
      </c>
      <c r="G893">
        <v>5.1790000000000003</v>
      </c>
      <c r="L893">
        <v>423.43900000000002</v>
      </c>
      <c r="N893">
        <v>4.4690000000000003</v>
      </c>
    </row>
    <row r="894" spans="1:14" x14ac:dyDescent="0.2">
      <c r="A894" s="1">
        <v>916</v>
      </c>
      <c r="B894" s="7">
        <v>32800</v>
      </c>
      <c r="C894" s="16" t="str">
        <f t="shared" si="35"/>
        <v>V</v>
      </c>
      <c r="F894" s="5">
        <f t="shared" ref="F894:F909" si="36">G894*3.281</f>
        <v>17.057919000000002</v>
      </c>
      <c r="G894">
        <v>5.1989999999999998</v>
      </c>
      <c r="L894">
        <v>423.41899999999998</v>
      </c>
      <c r="N894">
        <v>4.4889999999999999</v>
      </c>
    </row>
    <row r="895" spans="1:14" x14ac:dyDescent="0.2">
      <c r="A895" s="1">
        <v>916</v>
      </c>
      <c r="B895" s="7">
        <v>32808</v>
      </c>
      <c r="C895" s="16" t="str">
        <f t="shared" si="35"/>
        <v>V</v>
      </c>
      <c r="F895" s="5">
        <f t="shared" si="36"/>
        <v>17.048075999999998</v>
      </c>
      <c r="G895">
        <v>5.1959999999999997</v>
      </c>
      <c r="L895">
        <v>423.42200000000003</v>
      </c>
      <c r="N895">
        <v>4.4859999999999998</v>
      </c>
    </row>
    <row r="896" spans="1:14" x14ac:dyDescent="0.2">
      <c r="A896" s="1">
        <v>916</v>
      </c>
      <c r="B896" s="7">
        <v>33308</v>
      </c>
      <c r="C896" s="16" t="str">
        <f t="shared" si="35"/>
        <v>V</v>
      </c>
      <c r="F896" s="5">
        <f t="shared" si="36"/>
        <v>17.714119</v>
      </c>
      <c r="G896">
        <v>5.399</v>
      </c>
      <c r="L896">
        <v>423.21899999999999</v>
      </c>
      <c r="N896">
        <v>4.6890000000000001</v>
      </c>
    </row>
    <row r="897" spans="1:14" x14ac:dyDescent="0.2">
      <c r="A897" s="1">
        <v>916</v>
      </c>
      <c r="B897" s="7">
        <v>33679</v>
      </c>
      <c r="C897" s="16" t="str">
        <f t="shared" si="35"/>
        <v>V</v>
      </c>
      <c r="F897" s="5">
        <f t="shared" si="36"/>
        <v>17.392581</v>
      </c>
      <c r="G897">
        <v>5.3010000000000002</v>
      </c>
      <c r="L897">
        <v>423.32</v>
      </c>
      <c r="N897">
        <v>4.59</v>
      </c>
    </row>
    <row r="898" spans="1:14" x14ac:dyDescent="0.2">
      <c r="A898" s="1">
        <v>916</v>
      </c>
      <c r="B898" s="7">
        <v>33771</v>
      </c>
      <c r="C898" s="16" t="str">
        <f t="shared" si="35"/>
        <v>V</v>
      </c>
      <c r="F898" s="5">
        <f t="shared" si="36"/>
        <v>17.159630000000003</v>
      </c>
      <c r="G898">
        <v>5.23</v>
      </c>
      <c r="L898">
        <v>423.39</v>
      </c>
      <c r="N898">
        <v>4.5199999999999996</v>
      </c>
    </row>
    <row r="899" spans="1:14" x14ac:dyDescent="0.2">
      <c r="A899" s="1">
        <v>916</v>
      </c>
      <c r="B899" s="7">
        <v>34010</v>
      </c>
      <c r="C899" s="16" t="str">
        <f t="shared" si="35"/>
        <v>V</v>
      </c>
      <c r="F899" s="5">
        <f t="shared" si="36"/>
        <v>17.034952000000001</v>
      </c>
      <c r="G899">
        <v>5.1920000000000002</v>
      </c>
      <c r="L899">
        <v>423.43</v>
      </c>
      <c r="N899">
        <v>4.4820000000000002</v>
      </c>
    </row>
    <row r="900" spans="1:14" x14ac:dyDescent="0.2">
      <c r="A900" s="1">
        <v>916</v>
      </c>
      <c r="B900" s="7">
        <v>34033</v>
      </c>
      <c r="C900" s="16" t="str">
        <f t="shared" si="35"/>
        <v>V</v>
      </c>
      <c r="F900" s="5">
        <f t="shared" si="36"/>
        <v>17.087448000000002</v>
      </c>
      <c r="G900">
        <v>5.2080000000000002</v>
      </c>
      <c r="L900">
        <v>423.41</v>
      </c>
      <c r="N900">
        <v>4.4980000000000002</v>
      </c>
    </row>
    <row r="901" spans="1:14" x14ac:dyDescent="0.2">
      <c r="A901" s="1">
        <v>916</v>
      </c>
      <c r="B901" s="7">
        <v>34044</v>
      </c>
      <c r="C901" s="16" t="str">
        <f t="shared" si="35"/>
        <v>V</v>
      </c>
      <c r="F901" s="5">
        <f t="shared" si="36"/>
        <v>17.136662999999999</v>
      </c>
      <c r="G901">
        <v>5.2229999999999999</v>
      </c>
      <c r="L901">
        <v>423.4</v>
      </c>
      <c r="N901">
        <v>4.5129999999999999</v>
      </c>
    </row>
    <row r="902" spans="1:14" x14ac:dyDescent="0.2">
      <c r="A902" s="1">
        <v>916</v>
      </c>
      <c r="B902" s="7">
        <v>34058</v>
      </c>
      <c r="C902" s="16" t="str">
        <f t="shared" si="35"/>
        <v>V</v>
      </c>
      <c r="F902" s="5">
        <f t="shared" si="36"/>
        <v>17.051356999999999</v>
      </c>
      <c r="G902">
        <v>5.1970000000000001</v>
      </c>
      <c r="L902">
        <v>423.42</v>
      </c>
      <c r="N902">
        <v>4.4870000000000001</v>
      </c>
    </row>
    <row r="903" spans="1:14" x14ac:dyDescent="0.2">
      <c r="A903" s="1">
        <v>916</v>
      </c>
      <c r="B903" s="7">
        <v>34065</v>
      </c>
      <c r="C903" s="16" t="str">
        <f t="shared" si="35"/>
        <v>V</v>
      </c>
      <c r="F903" s="5">
        <f t="shared" si="36"/>
        <v>16.998861000000002</v>
      </c>
      <c r="G903">
        <v>5.181</v>
      </c>
      <c r="L903">
        <v>423.44</v>
      </c>
      <c r="N903">
        <v>4.4710000000000001</v>
      </c>
    </row>
    <row r="904" spans="1:14" x14ac:dyDescent="0.2">
      <c r="A904" s="1">
        <v>916</v>
      </c>
      <c r="B904" s="7">
        <v>34075</v>
      </c>
      <c r="C904" s="16" t="str">
        <f t="shared" si="35"/>
        <v>V</v>
      </c>
      <c r="F904" s="5">
        <f t="shared" si="36"/>
        <v>16.887307</v>
      </c>
      <c r="G904">
        <v>5.1470000000000002</v>
      </c>
      <c r="L904">
        <v>423.47</v>
      </c>
      <c r="N904">
        <v>4.4370000000000003</v>
      </c>
    </row>
    <row r="905" spans="1:14" x14ac:dyDescent="0.2">
      <c r="A905" s="1">
        <v>916</v>
      </c>
      <c r="B905" s="7">
        <v>34086</v>
      </c>
      <c r="C905" s="16" t="str">
        <f t="shared" si="35"/>
        <v>V</v>
      </c>
      <c r="F905" s="5">
        <f t="shared" si="36"/>
        <v>16.824968000000002</v>
      </c>
      <c r="G905">
        <v>5.1280000000000001</v>
      </c>
      <c r="L905">
        <v>423.49</v>
      </c>
      <c r="N905">
        <v>4.4180000000000001</v>
      </c>
    </row>
    <row r="906" spans="1:14" x14ac:dyDescent="0.2">
      <c r="A906" s="1">
        <v>916</v>
      </c>
      <c r="B906" s="7">
        <v>34100</v>
      </c>
      <c r="C906" s="16" t="str">
        <f t="shared" si="35"/>
        <v>V</v>
      </c>
      <c r="F906" s="5">
        <f t="shared" si="36"/>
        <v>16.7331</v>
      </c>
      <c r="G906">
        <v>5.0999999999999996</v>
      </c>
      <c r="L906">
        <v>423.52</v>
      </c>
      <c r="N906">
        <v>4.3899999999999997</v>
      </c>
    </row>
    <row r="907" spans="1:14" x14ac:dyDescent="0.2">
      <c r="A907" s="1">
        <v>916</v>
      </c>
      <c r="B907" s="7">
        <v>34310</v>
      </c>
      <c r="C907" s="16" t="str">
        <f t="shared" si="35"/>
        <v>V</v>
      </c>
      <c r="F907" s="5">
        <f t="shared" si="36"/>
        <v>16.703571</v>
      </c>
      <c r="G907">
        <v>5.0910000000000002</v>
      </c>
      <c r="L907">
        <v>423.52699999999999</v>
      </c>
      <c r="N907">
        <v>4.3810000000000002</v>
      </c>
    </row>
    <row r="908" spans="1:14" x14ac:dyDescent="0.2">
      <c r="A908" s="1">
        <v>916</v>
      </c>
      <c r="B908" s="7">
        <v>34341</v>
      </c>
      <c r="C908" s="16" t="str">
        <f t="shared" si="35"/>
        <v>V</v>
      </c>
      <c r="F908" s="5">
        <f t="shared" si="36"/>
        <v>16.739662000000003</v>
      </c>
      <c r="G908">
        <v>5.1020000000000003</v>
      </c>
      <c r="L908">
        <v>423.51600000000002</v>
      </c>
      <c r="N908">
        <v>4.3920000000000003</v>
      </c>
    </row>
    <row r="909" spans="1:14" x14ac:dyDescent="0.2">
      <c r="A909" s="1">
        <v>916</v>
      </c>
      <c r="B909" s="7">
        <v>34366</v>
      </c>
      <c r="C909" s="16" t="str">
        <f t="shared" si="35"/>
        <v>V</v>
      </c>
      <c r="F909" s="5">
        <f t="shared" si="36"/>
        <v>16.870902000000001</v>
      </c>
      <c r="G909">
        <v>5.1420000000000003</v>
      </c>
      <c r="L909">
        <v>423.476</v>
      </c>
      <c r="N909">
        <v>4.4320000000000004</v>
      </c>
    </row>
    <row r="910" spans="1:14" x14ac:dyDescent="0.2">
      <c r="A910" s="1">
        <v>916</v>
      </c>
      <c r="B910" s="7">
        <v>34402</v>
      </c>
      <c r="C910" s="16" t="str">
        <f t="shared" si="35"/>
        <v>V</v>
      </c>
      <c r="F910" s="5">
        <f t="shared" ref="F910:F926" si="37">G910*3.281</f>
        <v>16.949646000000001</v>
      </c>
      <c r="G910">
        <v>5.1660000000000004</v>
      </c>
      <c r="L910">
        <v>423.452</v>
      </c>
      <c r="N910">
        <v>4.4560000000000004</v>
      </c>
    </row>
    <row r="911" spans="1:14" x14ac:dyDescent="0.2">
      <c r="A911" s="1">
        <v>916</v>
      </c>
      <c r="B911" s="7">
        <v>34438</v>
      </c>
      <c r="C911" s="16" t="str">
        <f t="shared" si="35"/>
        <v>V</v>
      </c>
      <c r="F911" s="5">
        <f t="shared" si="37"/>
        <v>16.841373000000001</v>
      </c>
      <c r="G911">
        <v>5.133</v>
      </c>
      <c r="L911">
        <v>423.48500000000001</v>
      </c>
      <c r="N911">
        <v>4.423</v>
      </c>
    </row>
    <row r="912" spans="1:14" x14ac:dyDescent="0.2">
      <c r="A912" s="1">
        <v>916</v>
      </c>
      <c r="B912" s="7">
        <v>34488</v>
      </c>
      <c r="C912" s="16" t="str">
        <f t="shared" si="35"/>
        <v>V</v>
      </c>
      <c r="F912" s="5">
        <f t="shared" si="37"/>
        <v>16.611702999999999</v>
      </c>
      <c r="G912">
        <v>5.0629999999999997</v>
      </c>
      <c r="L912">
        <v>423.55500000000001</v>
      </c>
      <c r="N912">
        <v>4.3529999999999998</v>
      </c>
    </row>
    <row r="913" spans="1:14" x14ac:dyDescent="0.2">
      <c r="A913" s="1">
        <v>916</v>
      </c>
      <c r="B913" s="7">
        <v>34522</v>
      </c>
      <c r="C913" s="16" t="str">
        <f t="shared" ref="C913:C976" si="38">IF(ISBLANK(D913),"V","S")</f>
        <v>V</v>
      </c>
      <c r="F913" s="5">
        <f t="shared" si="37"/>
        <v>16.526396999999999</v>
      </c>
      <c r="G913">
        <v>5.0369999999999999</v>
      </c>
      <c r="L913">
        <v>423.58100000000002</v>
      </c>
      <c r="N913">
        <v>4.327</v>
      </c>
    </row>
    <row r="914" spans="1:14" x14ac:dyDescent="0.2">
      <c r="A914" s="1">
        <v>916</v>
      </c>
      <c r="B914" s="7">
        <v>34561</v>
      </c>
      <c r="C914" s="16" t="str">
        <f t="shared" si="38"/>
        <v>V</v>
      </c>
      <c r="F914" s="5">
        <f t="shared" si="37"/>
        <v>16.391876000000003</v>
      </c>
      <c r="G914">
        <v>4.9960000000000004</v>
      </c>
      <c r="K914">
        <v>428.61799999999999</v>
      </c>
      <c r="L914">
        <v>423.62200000000001</v>
      </c>
      <c r="N914">
        <v>4.2859999999999996</v>
      </c>
    </row>
    <row r="915" spans="1:14" x14ac:dyDescent="0.2">
      <c r="A915" s="1">
        <v>916</v>
      </c>
      <c r="B915" s="7">
        <v>34589</v>
      </c>
      <c r="C915" s="16" t="str">
        <f t="shared" si="38"/>
        <v>V</v>
      </c>
      <c r="F915" s="5">
        <f t="shared" si="37"/>
        <v>16.47062</v>
      </c>
      <c r="G915">
        <v>5.0199999999999996</v>
      </c>
      <c r="K915">
        <v>428.61799999999999</v>
      </c>
      <c r="L915">
        <v>423.59800000000001</v>
      </c>
      <c r="N915">
        <v>4.3099999999999996</v>
      </c>
    </row>
    <row r="916" spans="1:14" x14ac:dyDescent="0.2">
      <c r="A916" s="1">
        <v>916</v>
      </c>
      <c r="B916" s="7">
        <v>34611</v>
      </c>
      <c r="C916" s="16" t="str">
        <f t="shared" si="38"/>
        <v>V</v>
      </c>
      <c r="F916" s="5">
        <f t="shared" si="37"/>
        <v>16.231107000000002</v>
      </c>
      <c r="G916">
        <v>4.9470000000000001</v>
      </c>
      <c r="K916">
        <v>428.61799999999999</v>
      </c>
      <c r="L916">
        <v>423.67099999999999</v>
      </c>
      <c r="N916">
        <v>4.2370000000000001</v>
      </c>
    </row>
    <row r="917" spans="1:14" x14ac:dyDescent="0.2">
      <c r="A917" s="1">
        <v>916</v>
      </c>
      <c r="B917" s="7">
        <v>34648</v>
      </c>
      <c r="C917" s="16" t="str">
        <f t="shared" si="38"/>
        <v>V</v>
      </c>
      <c r="F917" s="5">
        <f t="shared" si="37"/>
        <v>16.149082</v>
      </c>
      <c r="G917">
        <v>4.9219999999999997</v>
      </c>
      <c r="K917">
        <v>428.61799999999999</v>
      </c>
      <c r="L917" s="3">
        <f t="shared" ref="L917:L929" si="39">K917-G917</f>
        <v>423.69599999999997</v>
      </c>
      <c r="M917" s="3"/>
      <c r="N917" s="3">
        <f t="shared" ref="N917:N929" si="40">427.908-L917</f>
        <v>4.2120000000000459</v>
      </c>
    </row>
    <row r="918" spans="1:14" x14ac:dyDescent="0.2">
      <c r="A918" s="1">
        <v>916</v>
      </c>
      <c r="B918" s="7">
        <v>34676</v>
      </c>
      <c r="C918" s="16" t="str">
        <f t="shared" si="38"/>
        <v>V</v>
      </c>
      <c r="F918" s="5">
        <f t="shared" si="37"/>
        <v>16.119553</v>
      </c>
      <c r="G918">
        <v>4.9130000000000003</v>
      </c>
      <c r="K918">
        <v>428.61799999999999</v>
      </c>
      <c r="L918" s="3">
        <f t="shared" si="39"/>
        <v>423.70499999999998</v>
      </c>
      <c r="M918" s="3"/>
      <c r="N918" s="3">
        <f t="shared" si="40"/>
        <v>4.2030000000000314</v>
      </c>
    </row>
    <row r="919" spans="1:14" x14ac:dyDescent="0.2">
      <c r="A919" s="1">
        <v>916</v>
      </c>
      <c r="B919" s="7">
        <v>34702</v>
      </c>
      <c r="C919" s="16" t="str">
        <f t="shared" si="38"/>
        <v>V</v>
      </c>
      <c r="F919" s="5">
        <f t="shared" si="37"/>
        <v>16.240950000000002</v>
      </c>
      <c r="G919">
        <v>4.95</v>
      </c>
      <c r="K919">
        <v>428.61799999999999</v>
      </c>
      <c r="L919" s="3">
        <f t="shared" si="39"/>
        <v>423.66800000000001</v>
      </c>
      <c r="M919" s="3"/>
      <c r="N919" s="3">
        <f t="shared" si="40"/>
        <v>4.2400000000000091</v>
      </c>
    </row>
    <row r="920" spans="1:14" x14ac:dyDescent="0.2">
      <c r="A920" s="1">
        <v>916</v>
      </c>
      <c r="B920" s="7">
        <v>34775</v>
      </c>
      <c r="C920" s="16" t="str">
        <f t="shared" si="38"/>
        <v>V</v>
      </c>
      <c r="F920" s="5">
        <f t="shared" si="37"/>
        <v>16.500149</v>
      </c>
      <c r="G920">
        <v>5.0289999999999999</v>
      </c>
      <c r="K920">
        <v>428.61799999999999</v>
      </c>
      <c r="L920" s="3">
        <f t="shared" si="39"/>
        <v>423.589</v>
      </c>
      <c r="M920" s="3"/>
      <c r="N920" s="3">
        <f t="shared" si="40"/>
        <v>4.3190000000000168</v>
      </c>
    </row>
    <row r="921" spans="1:14" x14ac:dyDescent="0.2">
      <c r="A921" s="1">
        <v>916</v>
      </c>
      <c r="B921" s="7">
        <v>34817</v>
      </c>
      <c r="C921" s="16" t="str">
        <f t="shared" si="38"/>
        <v>V</v>
      </c>
      <c r="F921" s="5">
        <f t="shared" si="37"/>
        <v>16.401719</v>
      </c>
      <c r="G921">
        <v>4.9989999999999997</v>
      </c>
      <c r="K921">
        <v>428.61799999999999</v>
      </c>
      <c r="L921" s="3">
        <f t="shared" si="39"/>
        <v>423.61899999999997</v>
      </c>
      <c r="M921" s="3"/>
      <c r="N921" s="3">
        <f t="shared" si="40"/>
        <v>4.2890000000000441</v>
      </c>
    </row>
    <row r="922" spans="1:14" x14ac:dyDescent="0.2">
      <c r="A922" s="1">
        <v>916</v>
      </c>
      <c r="B922" s="7">
        <v>34859</v>
      </c>
      <c r="C922" s="16" t="str">
        <f t="shared" si="38"/>
        <v>V</v>
      </c>
      <c r="F922" s="5">
        <f t="shared" si="37"/>
        <v>16.178611</v>
      </c>
      <c r="G922">
        <v>4.931</v>
      </c>
      <c r="K922">
        <v>428.61799999999999</v>
      </c>
      <c r="L922" s="3">
        <f t="shared" si="39"/>
        <v>423.68700000000001</v>
      </c>
      <c r="M922" s="3"/>
      <c r="N922" s="3">
        <f t="shared" si="40"/>
        <v>4.2210000000000036</v>
      </c>
    </row>
    <row r="923" spans="1:14" x14ac:dyDescent="0.2">
      <c r="A923" s="1">
        <v>916</v>
      </c>
      <c r="B923" s="7">
        <v>35025</v>
      </c>
      <c r="C923" s="16" t="str">
        <f t="shared" si="38"/>
        <v>V</v>
      </c>
      <c r="F923" s="5">
        <f t="shared" si="37"/>
        <v>16.431248</v>
      </c>
      <c r="G923">
        <v>5.008</v>
      </c>
      <c r="K923">
        <v>428.61799999999999</v>
      </c>
      <c r="L923" s="3">
        <f t="shared" si="39"/>
        <v>423.61</v>
      </c>
      <c r="M923" s="3"/>
      <c r="N923" s="3">
        <f t="shared" si="40"/>
        <v>4.2980000000000018</v>
      </c>
    </row>
    <row r="924" spans="1:14" x14ac:dyDescent="0.2">
      <c r="A924" s="1">
        <v>916</v>
      </c>
      <c r="B924" s="7">
        <v>35101</v>
      </c>
      <c r="C924" s="16" t="str">
        <f t="shared" si="38"/>
        <v>V</v>
      </c>
      <c r="F924" s="5">
        <f t="shared" si="37"/>
        <v>17.494292000000002</v>
      </c>
      <c r="G924">
        <v>5.3319999999999999</v>
      </c>
      <c r="K924">
        <v>428.61799999999999</v>
      </c>
      <c r="L924" s="3">
        <f t="shared" si="39"/>
        <v>423.286</v>
      </c>
      <c r="M924" s="3"/>
      <c r="N924" s="3">
        <f t="shared" si="40"/>
        <v>4.6220000000000141</v>
      </c>
    </row>
    <row r="925" spans="1:14" x14ac:dyDescent="0.2">
      <c r="A925" s="1">
        <v>916</v>
      </c>
      <c r="B925" s="7">
        <v>35143</v>
      </c>
      <c r="C925" s="16" t="str">
        <f t="shared" si="38"/>
        <v>V</v>
      </c>
      <c r="F925" s="5">
        <f t="shared" si="37"/>
        <v>17.566473999999999</v>
      </c>
      <c r="G925">
        <v>5.3540000000000001</v>
      </c>
      <c r="K925">
        <v>428.61799999999999</v>
      </c>
      <c r="L925" s="3">
        <f t="shared" si="39"/>
        <v>423.26400000000001</v>
      </c>
      <c r="M925" s="3"/>
      <c r="N925" s="3">
        <f t="shared" si="40"/>
        <v>4.6440000000000055</v>
      </c>
    </row>
    <row r="926" spans="1:14" x14ac:dyDescent="0.2">
      <c r="A926" s="1">
        <v>916</v>
      </c>
      <c r="B926" s="7">
        <v>35213</v>
      </c>
      <c r="C926" s="16" t="str">
        <f t="shared" si="38"/>
        <v>V</v>
      </c>
      <c r="F926" s="5">
        <f t="shared" si="37"/>
        <v>15.804577000000002</v>
      </c>
      <c r="G926">
        <v>4.8170000000000002</v>
      </c>
      <c r="K926">
        <v>428.61799999999999</v>
      </c>
      <c r="L926" s="3">
        <f t="shared" si="39"/>
        <v>423.80099999999999</v>
      </c>
      <c r="M926" s="3"/>
      <c r="N926" s="3">
        <f t="shared" si="40"/>
        <v>4.1070000000000277</v>
      </c>
    </row>
    <row r="927" spans="1:14" x14ac:dyDescent="0.2">
      <c r="A927" s="1">
        <v>916</v>
      </c>
      <c r="B927" s="7">
        <v>35240</v>
      </c>
      <c r="C927" s="16" t="str">
        <f t="shared" si="38"/>
        <v>V</v>
      </c>
      <c r="F927" s="5">
        <f>G927*3.281</f>
        <v>15.985032</v>
      </c>
      <c r="G927">
        <v>4.8719999999999999</v>
      </c>
      <c r="K927">
        <v>428.61799999999999</v>
      </c>
      <c r="L927" s="3">
        <f t="shared" si="39"/>
        <v>423.74599999999998</v>
      </c>
      <c r="M927" s="3"/>
      <c r="N927" s="3">
        <f t="shared" si="40"/>
        <v>4.1620000000000346</v>
      </c>
    </row>
    <row r="928" spans="1:14" x14ac:dyDescent="0.2">
      <c r="A928" s="1">
        <v>916</v>
      </c>
      <c r="B928" s="7">
        <v>35286</v>
      </c>
      <c r="C928" s="16" t="str">
        <f t="shared" si="38"/>
        <v>V</v>
      </c>
      <c r="F928" s="5">
        <f>G928*3.281</f>
        <v>16.149082</v>
      </c>
      <c r="G928">
        <v>4.9219999999999997</v>
      </c>
      <c r="K928">
        <v>428.61799999999999</v>
      </c>
      <c r="L928" s="3">
        <f t="shared" si="39"/>
        <v>423.69599999999997</v>
      </c>
      <c r="M928" s="3"/>
      <c r="N928" s="3">
        <f t="shared" si="40"/>
        <v>4.2120000000000459</v>
      </c>
    </row>
    <row r="929" spans="1:14" x14ac:dyDescent="0.2">
      <c r="A929" s="1">
        <v>916</v>
      </c>
      <c r="B929" s="7">
        <v>35311</v>
      </c>
      <c r="C929" s="16" t="str">
        <f t="shared" si="38"/>
        <v>V</v>
      </c>
      <c r="F929" s="5">
        <f t="shared" ref="F929:F962" si="41">G929*3.281</f>
        <v>16.424686000000001</v>
      </c>
      <c r="G929">
        <v>5.0060000000000002</v>
      </c>
      <c r="K929">
        <v>428.61799999999999</v>
      </c>
      <c r="L929" s="3">
        <f t="shared" si="39"/>
        <v>423.61199999999997</v>
      </c>
      <c r="M929" s="3"/>
      <c r="N929" s="3">
        <f t="shared" si="40"/>
        <v>4.2960000000000491</v>
      </c>
    </row>
    <row r="930" spans="1:14" x14ac:dyDescent="0.2">
      <c r="A930" s="1">
        <v>916</v>
      </c>
      <c r="B930" s="7">
        <v>35325</v>
      </c>
      <c r="C930" s="16" t="str">
        <f t="shared" si="38"/>
        <v>V</v>
      </c>
      <c r="F930" s="5">
        <f t="shared" si="41"/>
        <v>16.560808127999998</v>
      </c>
      <c r="G930">
        <v>5.0474879999999986</v>
      </c>
      <c r="K930">
        <v>428.61799999999999</v>
      </c>
      <c r="L930" s="3">
        <f t="shared" ref="L930:L963" si="42">K930-G930</f>
        <v>423.57051200000001</v>
      </c>
      <c r="M930" s="3"/>
      <c r="N930" s="3">
        <f t="shared" ref="N930:N949" si="43">427.908-L930</f>
        <v>4.3374880000000076</v>
      </c>
    </row>
    <row r="931" spans="1:14" x14ac:dyDescent="0.2">
      <c r="A931" s="1">
        <v>916</v>
      </c>
      <c r="B931" s="7">
        <v>35359</v>
      </c>
      <c r="C931" s="16" t="str">
        <f t="shared" si="38"/>
        <v>V</v>
      </c>
      <c r="F931" s="5">
        <f>G931*3.2808</f>
        <v>16.600847999999999</v>
      </c>
      <c r="G931">
        <v>5.0599999999999996</v>
      </c>
      <c r="K931">
        <v>428.61799999999999</v>
      </c>
      <c r="L931" s="3">
        <f t="shared" si="42"/>
        <v>423.55799999999999</v>
      </c>
      <c r="M931" s="3"/>
      <c r="N931" s="3"/>
    </row>
    <row r="932" spans="1:14" x14ac:dyDescent="0.2">
      <c r="A932" s="1">
        <v>916</v>
      </c>
      <c r="B932" s="7">
        <v>35419</v>
      </c>
      <c r="C932" s="16" t="str">
        <f t="shared" si="38"/>
        <v>V</v>
      </c>
      <c r="F932" s="5">
        <f>G932*3.2808</f>
        <v>17.447294400000001</v>
      </c>
      <c r="G932">
        <v>5.3179999999999996</v>
      </c>
      <c r="K932">
        <v>428.61799999999999</v>
      </c>
      <c r="L932" s="3">
        <f t="shared" si="42"/>
        <v>423.3</v>
      </c>
      <c r="M932" s="3"/>
      <c r="N932" s="3"/>
    </row>
    <row r="933" spans="1:14" x14ac:dyDescent="0.2">
      <c r="A933" s="1">
        <v>916</v>
      </c>
      <c r="B933" s="7">
        <v>35487</v>
      </c>
      <c r="C933" s="16" t="str">
        <f t="shared" si="38"/>
        <v>V</v>
      </c>
      <c r="F933" s="5">
        <f>G933*3.2808</f>
        <v>17.647423199999999</v>
      </c>
      <c r="G933">
        <v>5.3789999999999996</v>
      </c>
      <c r="K933">
        <v>428.61799999999999</v>
      </c>
      <c r="L933" s="3">
        <f t="shared" si="42"/>
        <v>423.23899999999998</v>
      </c>
      <c r="M933" s="3"/>
      <c r="N933" s="3"/>
    </row>
    <row r="934" spans="1:14" x14ac:dyDescent="0.2">
      <c r="A934" s="1">
        <v>916</v>
      </c>
      <c r="B934" s="7">
        <v>35551</v>
      </c>
      <c r="C934" s="16" t="str">
        <f t="shared" si="38"/>
        <v>V</v>
      </c>
      <c r="F934" s="5">
        <f t="shared" si="41"/>
        <v>16.030965999999999</v>
      </c>
      <c r="G934">
        <v>4.8860000000000001</v>
      </c>
      <c r="K934">
        <v>428.61799999999999</v>
      </c>
      <c r="L934" s="3">
        <f t="shared" si="42"/>
        <v>423.73199999999997</v>
      </c>
      <c r="N934">
        <f t="shared" si="43"/>
        <v>4.1760000000000446</v>
      </c>
    </row>
    <row r="935" spans="1:14" x14ac:dyDescent="0.2">
      <c r="A935" s="1">
        <v>916</v>
      </c>
      <c r="B935" s="7">
        <v>35586</v>
      </c>
      <c r="C935" s="16" t="str">
        <f t="shared" si="38"/>
        <v>V</v>
      </c>
      <c r="F935" s="5">
        <f t="shared" si="41"/>
        <v>15.981751000000003</v>
      </c>
      <c r="G935">
        <v>4.8710000000000004</v>
      </c>
      <c r="I935" s="3"/>
      <c r="K935">
        <v>428.61799999999999</v>
      </c>
      <c r="L935" s="3">
        <f t="shared" si="42"/>
        <v>423.74700000000001</v>
      </c>
      <c r="N935">
        <f t="shared" si="43"/>
        <v>4.1610000000000014</v>
      </c>
    </row>
    <row r="936" spans="1:14" x14ac:dyDescent="0.2">
      <c r="A936" s="1">
        <v>916</v>
      </c>
      <c r="B936" s="7">
        <v>35625</v>
      </c>
      <c r="C936" s="16" t="str">
        <f t="shared" si="38"/>
        <v>V</v>
      </c>
      <c r="F936" s="5">
        <f>G936*3.2808</f>
        <v>15.833140799999999</v>
      </c>
      <c r="G936">
        <v>4.8259999999999996</v>
      </c>
      <c r="K936">
        <v>428.61799999999999</v>
      </c>
      <c r="L936" s="3">
        <f t="shared" si="42"/>
        <v>423.79199999999997</v>
      </c>
      <c r="N936">
        <f t="shared" si="43"/>
        <v>4.1160000000000423</v>
      </c>
    </row>
    <row r="937" spans="1:14" x14ac:dyDescent="0.2">
      <c r="A937" s="1">
        <v>916</v>
      </c>
      <c r="B937" s="7">
        <v>35651</v>
      </c>
      <c r="C937" s="16" t="str">
        <f t="shared" si="38"/>
        <v>V</v>
      </c>
      <c r="F937" s="5">
        <f t="shared" si="41"/>
        <v>15.656932000000001</v>
      </c>
      <c r="G937">
        <v>4.7720000000000002</v>
      </c>
      <c r="K937">
        <v>428.61799999999999</v>
      </c>
      <c r="L937" s="3">
        <f t="shared" si="42"/>
        <v>423.846</v>
      </c>
      <c r="N937">
        <f t="shared" si="43"/>
        <v>4.0620000000000118</v>
      </c>
    </row>
    <row r="938" spans="1:14" x14ac:dyDescent="0.2">
      <c r="A938" s="1">
        <v>916</v>
      </c>
      <c r="B938" s="7">
        <v>35693</v>
      </c>
      <c r="C938" s="16" t="str">
        <f t="shared" si="38"/>
        <v>V</v>
      </c>
      <c r="F938" s="5">
        <f t="shared" si="41"/>
        <v>15.345236999999999</v>
      </c>
      <c r="G938">
        <v>4.6769999999999996</v>
      </c>
      <c r="K938">
        <v>428.61799999999999</v>
      </c>
      <c r="L938" s="3">
        <f t="shared" si="42"/>
        <v>423.94099999999997</v>
      </c>
      <c r="N938">
        <f t="shared" si="43"/>
        <v>3.9670000000000414</v>
      </c>
    </row>
    <row r="939" spans="1:14" x14ac:dyDescent="0.2">
      <c r="A939" s="1">
        <v>916</v>
      </c>
      <c r="B939" s="7">
        <v>35731</v>
      </c>
      <c r="C939" s="16" t="str">
        <f t="shared" si="38"/>
        <v>V</v>
      </c>
      <c r="F939" s="5">
        <f t="shared" si="41"/>
        <v>16.595298</v>
      </c>
      <c r="G939">
        <v>5.0579999999999998</v>
      </c>
      <c r="K939">
        <v>428.61799999999999</v>
      </c>
      <c r="L939" s="3">
        <f t="shared" si="42"/>
        <v>423.56</v>
      </c>
      <c r="N939">
        <f t="shared" si="43"/>
        <v>4.3480000000000132</v>
      </c>
    </row>
    <row r="940" spans="1:14" x14ac:dyDescent="0.2">
      <c r="A940" s="1">
        <v>916</v>
      </c>
      <c r="B940" s="7">
        <v>35754</v>
      </c>
      <c r="C940" s="16" t="str">
        <f t="shared" si="38"/>
        <v>V</v>
      </c>
      <c r="F940" s="5">
        <f t="shared" si="41"/>
        <v>16.693728</v>
      </c>
      <c r="G940">
        <v>5.0880000000000001</v>
      </c>
      <c r="K940">
        <v>428.61799999999999</v>
      </c>
      <c r="L940" s="3">
        <f t="shared" si="42"/>
        <v>423.53</v>
      </c>
      <c r="N940">
        <f t="shared" si="43"/>
        <v>4.3780000000000427</v>
      </c>
    </row>
    <row r="941" spans="1:14" x14ac:dyDescent="0.2">
      <c r="A941" s="1">
        <v>916</v>
      </c>
      <c r="B941" s="7">
        <v>35776</v>
      </c>
      <c r="C941" s="16" t="str">
        <f t="shared" si="38"/>
        <v>V</v>
      </c>
      <c r="F941" s="5">
        <f t="shared" si="41"/>
        <v>16.752786</v>
      </c>
      <c r="G941">
        <v>5.1059999999999999</v>
      </c>
      <c r="K941">
        <v>428.61799999999999</v>
      </c>
      <c r="L941" s="3">
        <f t="shared" si="42"/>
        <v>423.512</v>
      </c>
      <c r="N941">
        <f t="shared" si="43"/>
        <v>4.396000000000015</v>
      </c>
    </row>
    <row r="942" spans="1:14" x14ac:dyDescent="0.2">
      <c r="A942" s="1">
        <v>916</v>
      </c>
      <c r="B942" s="7">
        <v>35817</v>
      </c>
      <c r="C942" s="16" t="str">
        <f t="shared" si="38"/>
        <v>V</v>
      </c>
      <c r="F942" s="5">
        <f t="shared" si="41"/>
        <v>16.916836</v>
      </c>
      <c r="G942">
        <v>5.1559999999999997</v>
      </c>
      <c r="K942">
        <v>428.61799999999999</v>
      </c>
      <c r="L942" s="3">
        <f t="shared" si="42"/>
        <v>423.46199999999999</v>
      </c>
      <c r="N942">
        <f t="shared" si="43"/>
        <v>4.4460000000000264</v>
      </c>
    </row>
    <row r="943" spans="1:14" x14ac:dyDescent="0.2">
      <c r="A943" s="1">
        <v>916</v>
      </c>
      <c r="B943" s="7">
        <v>35845</v>
      </c>
      <c r="C943" s="16" t="str">
        <f t="shared" si="38"/>
        <v>V</v>
      </c>
      <c r="F943" s="5">
        <f t="shared" si="41"/>
        <v>17.002142000000003</v>
      </c>
      <c r="G943">
        <v>5.1820000000000004</v>
      </c>
      <c r="K943">
        <v>428.61799999999999</v>
      </c>
      <c r="L943" s="3">
        <f t="shared" si="42"/>
        <v>423.43599999999998</v>
      </c>
      <c r="N943">
        <f t="shared" si="43"/>
        <v>4.4720000000000368</v>
      </c>
    </row>
    <row r="944" spans="1:14" x14ac:dyDescent="0.2">
      <c r="A944" s="1">
        <v>916</v>
      </c>
      <c r="B944" s="7">
        <v>35871</v>
      </c>
      <c r="C944" s="16" t="str">
        <f t="shared" si="38"/>
        <v>V</v>
      </c>
      <c r="F944" s="5">
        <f t="shared" si="41"/>
        <v>16.926679</v>
      </c>
      <c r="G944">
        <v>5.1589999999999998</v>
      </c>
      <c r="K944">
        <v>428.61799999999999</v>
      </c>
      <c r="L944" s="3">
        <f t="shared" si="42"/>
        <v>423.459</v>
      </c>
      <c r="N944">
        <f t="shared" si="43"/>
        <v>4.4490000000000123</v>
      </c>
    </row>
    <row r="945" spans="1:14" x14ac:dyDescent="0.2">
      <c r="A945" s="1">
        <v>916</v>
      </c>
      <c r="B945" s="7">
        <v>35900</v>
      </c>
      <c r="C945" s="16" t="str">
        <f t="shared" si="38"/>
        <v>V</v>
      </c>
      <c r="F945" s="5">
        <f t="shared" si="41"/>
        <v>16.877464</v>
      </c>
      <c r="G945">
        <v>5.1440000000000001</v>
      </c>
      <c r="K945">
        <v>428.61799999999999</v>
      </c>
      <c r="L945" s="3">
        <f t="shared" si="42"/>
        <v>423.47399999999999</v>
      </c>
      <c r="N945">
        <f t="shared" si="43"/>
        <v>4.4340000000000259</v>
      </c>
    </row>
    <row r="946" spans="1:14" x14ac:dyDescent="0.2">
      <c r="A946" s="1">
        <v>916</v>
      </c>
      <c r="B946" s="7">
        <v>35956</v>
      </c>
      <c r="C946" s="16" t="str">
        <f t="shared" si="38"/>
        <v>V</v>
      </c>
      <c r="F946" s="5">
        <f t="shared" si="41"/>
        <v>16.20814</v>
      </c>
      <c r="G946">
        <v>4.9400000000000004</v>
      </c>
      <c r="K946">
        <v>428.61799999999999</v>
      </c>
      <c r="L946" s="3">
        <f t="shared" si="42"/>
        <v>423.678</v>
      </c>
      <c r="N946">
        <f t="shared" si="43"/>
        <v>4.2300000000000182</v>
      </c>
    </row>
    <row r="947" spans="1:14" x14ac:dyDescent="0.2">
      <c r="A947" s="1">
        <v>916</v>
      </c>
      <c r="B947" s="7">
        <v>36001</v>
      </c>
      <c r="C947" s="16" t="str">
        <f t="shared" si="38"/>
        <v>V</v>
      </c>
      <c r="F947" s="5">
        <f t="shared" si="41"/>
        <v>16.345942000000001</v>
      </c>
      <c r="G947">
        <v>4.9820000000000002</v>
      </c>
      <c r="K947">
        <v>428.61799999999999</v>
      </c>
      <c r="L947" s="3">
        <f t="shared" si="42"/>
        <v>423.63599999999997</v>
      </c>
      <c r="N947">
        <f t="shared" si="43"/>
        <v>4.2720000000000482</v>
      </c>
    </row>
    <row r="948" spans="1:14" x14ac:dyDescent="0.2">
      <c r="A948" s="1">
        <v>916</v>
      </c>
      <c r="B948" s="7">
        <v>36060</v>
      </c>
      <c r="C948" s="16" t="str">
        <f t="shared" si="38"/>
        <v>V</v>
      </c>
      <c r="F948" s="5">
        <f t="shared" si="41"/>
        <v>17.333523000000003</v>
      </c>
      <c r="G948">
        <v>5.2830000000000004</v>
      </c>
      <c r="K948">
        <v>428.61799999999999</v>
      </c>
      <c r="L948" s="3">
        <f t="shared" si="42"/>
        <v>423.33499999999998</v>
      </c>
      <c r="N948">
        <f t="shared" si="43"/>
        <v>4.5730000000000359</v>
      </c>
    </row>
    <row r="949" spans="1:14" x14ac:dyDescent="0.2">
      <c r="A949" s="1">
        <v>916</v>
      </c>
      <c r="B949" s="7">
        <v>36082</v>
      </c>
      <c r="C949" s="16" t="str">
        <f t="shared" si="38"/>
        <v>V</v>
      </c>
      <c r="F949" s="5">
        <f t="shared" si="41"/>
        <v>16.785595999999998</v>
      </c>
      <c r="G949">
        <v>5.1159999999999997</v>
      </c>
      <c r="K949">
        <v>428.61799999999999</v>
      </c>
      <c r="L949" s="3">
        <f t="shared" si="42"/>
        <v>423.50200000000001</v>
      </c>
      <c r="N949">
        <f t="shared" si="43"/>
        <v>4.4060000000000059</v>
      </c>
    </row>
    <row r="950" spans="1:14" x14ac:dyDescent="0.2">
      <c r="A950" s="1">
        <v>916</v>
      </c>
      <c r="B950" s="7">
        <v>36160</v>
      </c>
      <c r="C950" s="16" t="str">
        <f t="shared" si="38"/>
        <v>V</v>
      </c>
      <c r="F950" s="5">
        <f t="shared" si="41"/>
        <v>16.821687000000001</v>
      </c>
      <c r="G950">
        <v>5.1269999999999998</v>
      </c>
      <c r="K950">
        <v>428.61799999999999</v>
      </c>
      <c r="L950" s="3">
        <f>K950-G950</f>
        <v>423.49099999999999</v>
      </c>
      <c r="N950">
        <f>427.908-L950</f>
        <v>4.41700000000003</v>
      </c>
    </row>
    <row r="951" spans="1:14" x14ac:dyDescent="0.2">
      <c r="A951" s="1">
        <v>916</v>
      </c>
      <c r="B951" s="7">
        <v>36185</v>
      </c>
      <c r="C951" s="16" t="str">
        <f t="shared" si="38"/>
        <v>V</v>
      </c>
      <c r="F951" s="5">
        <f t="shared" si="41"/>
        <v>16.910274000000001</v>
      </c>
      <c r="G951">
        <v>5.1539999999999999</v>
      </c>
      <c r="K951">
        <v>428.61799999999999</v>
      </c>
      <c r="L951" s="3">
        <f>K951-G951</f>
        <v>423.464</v>
      </c>
      <c r="N951">
        <f>427.908-L951</f>
        <v>4.4440000000000168</v>
      </c>
    </row>
    <row r="952" spans="1:14" x14ac:dyDescent="0.2">
      <c r="A952" s="1">
        <v>916</v>
      </c>
      <c r="B952" s="7">
        <v>36216</v>
      </c>
      <c r="C952" s="16" t="str">
        <f t="shared" si="38"/>
        <v>V</v>
      </c>
      <c r="F952" s="5">
        <f t="shared" si="41"/>
        <v>17.057919000000002</v>
      </c>
      <c r="G952">
        <v>5.1989999999999998</v>
      </c>
      <c r="K952">
        <v>428.61799999999999</v>
      </c>
      <c r="L952" s="3">
        <f>K952-G952</f>
        <v>423.41899999999998</v>
      </c>
      <c r="N952">
        <f>427.908-L952</f>
        <v>4.4890000000000327</v>
      </c>
    </row>
    <row r="953" spans="1:14" x14ac:dyDescent="0.2">
      <c r="A953" s="1">
        <v>916</v>
      </c>
      <c r="B953" s="7">
        <v>36235</v>
      </c>
      <c r="C953" s="16" t="str">
        <f t="shared" si="38"/>
        <v>V</v>
      </c>
      <c r="F953" s="5">
        <f t="shared" si="41"/>
        <v>17.110415</v>
      </c>
      <c r="G953">
        <v>5.2149999999999999</v>
      </c>
      <c r="K953">
        <v>428.61799999999999</v>
      </c>
      <c r="L953" s="3">
        <f>K953-G953</f>
        <v>423.40300000000002</v>
      </c>
      <c r="N953">
        <f>427.908-L953</f>
        <v>4.5049999999999955</v>
      </c>
    </row>
    <row r="954" spans="1:14" x14ac:dyDescent="0.2">
      <c r="A954" s="1">
        <v>916</v>
      </c>
      <c r="B954" s="7">
        <v>36277</v>
      </c>
      <c r="C954" s="16" t="str">
        <f t="shared" si="38"/>
        <v>V</v>
      </c>
      <c r="F954" s="5">
        <f t="shared" si="41"/>
        <v>16.434529000000001</v>
      </c>
      <c r="G954">
        <v>5.0090000000000003</v>
      </c>
      <c r="K954">
        <v>428.61799999999999</v>
      </c>
      <c r="L954" s="3">
        <f>K954-G954</f>
        <v>423.60899999999998</v>
      </c>
      <c r="N954">
        <f>427.908-L954</f>
        <v>4.299000000000035</v>
      </c>
    </row>
    <row r="955" spans="1:14" x14ac:dyDescent="0.2">
      <c r="A955" s="1">
        <v>916</v>
      </c>
      <c r="B955" s="7">
        <v>36299</v>
      </c>
      <c r="C955" s="16" t="str">
        <f t="shared" si="38"/>
        <v>V</v>
      </c>
      <c r="F955" s="5">
        <f t="shared" si="41"/>
        <v>15.939098</v>
      </c>
      <c r="G955">
        <v>4.8579999999999997</v>
      </c>
      <c r="K955">
        <v>428.61799999999999</v>
      </c>
      <c r="L955" s="3">
        <f t="shared" si="42"/>
        <v>423.76</v>
      </c>
      <c r="N955">
        <f t="shared" ref="N955:N963" si="44">427.908-L955</f>
        <v>4.1480000000000246</v>
      </c>
    </row>
    <row r="956" spans="1:14" x14ac:dyDescent="0.2">
      <c r="A956" s="1">
        <v>916</v>
      </c>
      <c r="B956" s="7">
        <v>36328</v>
      </c>
      <c r="C956" s="16" t="str">
        <f t="shared" si="38"/>
        <v>V</v>
      </c>
      <c r="F956" s="5">
        <f t="shared" si="41"/>
        <v>15.538816000000001</v>
      </c>
      <c r="G956">
        <v>4.7359999999999998</v>
      </c>
      <c r="K956">
        <v>428.61799999999999</v>
      </c>
      <c r="L956" s="3">
        <f t="shared" si="42"/>
        <v>423.88200000000001</v>
      </c>
      <c r="N956">
        <f t="shared" si="44"/>
        <v>4.0260000000000105</v>
      </c>
    </row>
    <row r="957" spans="1:14" x14ac:dyDescent="0.2">
      <c r="A957" s="1">
        <v>916</v>
      </c>
      <c r="B957" s="7">
        <v>36371</v>
      </c>
      <c r="C957" s="16" t="str">
        <f t="shared" si="38"/>
        <v>V</v>
      </c>
      <c r="F957" s="5">
        <f t="shared" si="41"/>
        <v>15.450229</v>
      </c>
      <c r="G957">
        <v>4.7089999999999996</v>
      </c>
      <c r="K957">
        <v>428.61799999999999</v>
      </c>
      <c r="L957" s="3">
        <f t="shared" si="42"/>
        <v>423.90899999999999</v>
      </c>
      <c r="N957">
        <f t="shared" si="44"/>
        <v>3.9990000000000236</v>
      </c>
    </row>
    <row r="958" spans="1:14" x14ac:dyDescent="0.2">
      <c r="A958" s="1">
        <v>916</v>
      </c>
      <c r="B958" s="7">
        <v>36399</v>
      </c>
      <c r="C958" s="16" t="str">
        <f t="shared" si="38"/>
        <v>V</v>
      </c>
      <c r="F958" s="5">
        <f t="shared" si="41"/>
        <v>15.555221</v>
      </c>
      <c r="G958">
        <v>4.7409999999999997</v>
      </c>
      <c r="K958">
        <v>428.61799999999999</v>
      </c>
      <c r="L958" s="3">
        <f t="shared" si="42"/>
        <v>423.87700000000001</v>
      </c>
      <c r="N958">
        <f t="shared" si="44"/>
        <v>4.0310000000000059</v>
      </c>
    </row>
    <row r="959" spans="1:14" x14ac:dyDescent="0.2">
      <c r="A959" s="1">
        <v>916</v>
      </c>
      <c r="B959" s="7">
        <v>36427</v>
      </c>
      <c r="C959" s="16" t="str">
        <f t="shared" si="38"/>
        <v>V</v>
      </c>
      <c r="F959" s="5">
        <f t="shared" si="41"/>
        <v>15.962065000000001</v>
      </c>
      <c r="G959">
        <v>4.8650000000000002</v>
      </c>
      <c r="K959">
        <v>428.61799999999999</v>
      </c>
      <c r="L959" s="3">
        <f t="shared" si="42"/>
        <v>423.75299999999999</v>
      </c>
      <c r="N959">
        <f t="shared" si="44"/>
        <v>4.1550000000000296</v>
      </c>
    </row>
    <row r="960" spans="1:14" x14ac:dyDescent="0.2">
      <c r="A960" s="1">
        <v>916</v>
      </c>
      <c r="B960" s="7">
        <v>36458</v>
      </c>
      <c r="C960" s="16" t="str">
        <f t="shared" si="38"/>
        <v>V</v>
      </c>
      <c r="F960" s="5">
        <f t="shared" si="41"/>
        <v>15.660212999999999</v>
      </c>
      <c r="G960">
        <v>4.7729999999999997</v>
      </c>
      <c r="K960">
        <v>428.61799999999999</v>
      </c>
      <c r="L960" s="3">
        <f t="shared" si="42"/>
        <v>423.84499999999997</v>
      </c>
      <c r="N960">
        <f t="shared" si="44"/>
        <v>4.063000000000045</v>
      </c>
    </row>
    <row r="961" spans="1:14" x14ac:dyDescent="0.2">
      <c r="A961" s="1">
        <v>916</v>
      </c>
      <c r="B961" s="7">
        <v>36486</v>
      </c>
      <c r="C961" s="16" t="str">
        <f t="shared" si="38"/>
        <v>V</v>
      </c>
      <c r="F961" s="5">
        <f t="shared" si="41"/>
        <v>15.847230000000001</v>
      </c>
      <c r="G961">
        <v>4.83</v>
      </c>
      <c r="K961">
        <v>428.61799999999999</v>
      </c>
      <c r="L961" s="3">
        <f t="shared" si="42"/>
        <v>423.78800000000001</v>
      </c>
      <c r="N961">
        <f t="shared" si="44"/>
        <v>4.1200000000000045</v>
      </c>
    </row>
    <row r="962" spans="1:14" x14ac:dyDescent="0.2">
      <c r="A962" s="1">
        <v>916</v>
      </c>
      <c r="B962" s="7">
        <v>36521</v>
      </c>
      <c r="C962" s="16" t="str">
        <f t="shared" si="38"/>
        <v>V</v>
      </c>
      <c r="F962" s="5">
        <f t="shared" si="41"/>
        <v>16.063776000000001</v>
      </c>
      <c r="G962">
        <v>4.8959999999999999</v>
      </c>
      <c r="K962">
        <v>428.61799999999999</v>
      </c>
      <c r="L962" s="3">
        <f t="shared" si="42"/>
        <v>423.72199999999998</v>
      </c>
      <c r="N962">
        <f t="shared" si="44"/>
        <v>4.1860000000000355</v>
      </c>
    </row>
    <row r="963" spans="1:14" x14ac:dyDescent="0.2">
      <c r="A963" s="1">
        <v>916</v>
      </c>
      <c r="B963" s="7">
        <v>36553</v>
      </c>
      <c r="C963" s="16" t="str">
        <f t="shared" si="38"/>
        <v>V</v>
      </c>
      <c r="F963" s="5">
        <v>16.04</v>
      </c>
      <c r="G963" s="3">
        <f t="shared" ref="G963:G969" si="45">F963/3.281</f>
        <v>4.8887534288326728</v>
      </c>
      <c r="K963">
        <v>428.61799999999999</v>
      </c>
      <c r="L963" s="3">
        <f t="shared" si="42"/>
        <v>423.72924657116732</v>
      </c>
      <c r="N963" s="3">
        <f t="shared" si="44"/>
        <v>4.1787534288326924</v>
      </c>
    </row>
    <row r="964" spans="1:14" x14ac:dyDescent="0.2">
      <c r="A964" s="1">
        <v>916</v>
      </c>
      <c r="B964" s="7">
        <v>36587</v>
      </c>
      <c r="C964" s="16" t="str">
        <f t="shared" si="38"/>
        <v>V</v>
      </c>
      <c r="F964" s="5">
        <v>16.260000000000002</v>
      </c>
      <c r="G964" s="3">
        <f t="shared" si="45"/>
        <v>4.9558061566595555</v>
      </c>
      <c r="K964">
        <v>428.61799999999999</v>
      </c>
      <c r="L964" s="3">
        <f t="shared" ref="L964:L1027" si="46">K964-G964</f>
        <v>423.66219384334045</v>
      </c>
      <c r="N964" s="3">
        <f t="shared" ref="N964:N1027" si="47">427.908-L964</f>
        <v>4.2458061566595688</v>
      </c>
    </row>
    <row r="965" spans="1:14" x14ac:dyDescent="0.2">
      <c r="A965" s="1">
        <v>916</v>
      </c>
      <c r="B965" s="7">
        <v>36612</v>
      </c>
      <c r="C965" s="16" t="str">
        <f t="shared" si="38"/>
        <v>V</v>
      </c>
      <c r="F965" s="5">
        <v>16.29</v>
      </c>
      <c r="G965" s="3">
        <f t="shared" si="45"/>
        <v>4.9649497104541291</v>
      </c>
      <c r="K965">
        <v>428.61799999999999</v>
      </c>
      <c r="L965" s="3">
        <f t="shared" si="46"/>
        <v>423.65305028954589</v>
      </c>
      <c r="N965" s="3">
        <f t="shared" si="47"/>
        <v>4.2549497104541274</v>
      </c>
    </row>
    <row r="966" spans="1:14" x14ac:dyDescent="0.2">
      <c r="A966" s="1">
        <v>916</v>
      </c>
      <c r="B966" s="7">
        <v>36640</v>
      </c>
      <c r="C966" s="16" t="str">
        <f t="shared" si="38"/>
        <v>V</v>
      </c>
      <c r="F966" s="5">
        <v>16.22</v>
      </c>
      <c r="G966" s="3">
        <f t="shared" si="45"/>
        <v>4.943614751600121</v>
      </c>
      <c r="K966">
        <v>428.61799999999999</v>
      </c>
      <c r="L966" s="3">
        <f t="shared" si="46"/>
        <v>423.67438524839986</v>
      </c>
      <c r="N966" s="3">
        <f t="shared" si="47"/>
        <v>4.2336147516001574</v>
      </c>
    </row>
    <row r="967" spans="1:14" x14ac:dyDescent="0.2">
      <c r="A967" s="1">
        <v>916</v>
      </c>
      <c r="B967" s="7">
        <v>36669</v>
      </c>
      <c r="C967" s="16" t="str">
        <f t="shared" si="38"/>
        <v>V</v>
      </c>
      <c r="F967" s="5">
        <v>16.29</v>
      </c>
      <c r="G967" s="3">
        <f t="shared" si="45"/>
        <v>4.9649497104541291</v>
      </c>
      <c r="K967">
        <v>428.61799999999999</v>
      </c>
      <c r="L967" s="3">
        <f t="shared" si="46"/>
        <v>423.65305028954589</v>
      </c>
      <c r="N967" s="3">
        <f t="shared" si="47"/>
        <v>4.2549497104541274</v>
      </c>
    </row>
    <row r="968" spans="1:14" x14ac:dyDescent="0.2">
      <c r="A968" s="1">
        <v>916</v>
      </c>
      <c r="B968" s="7">
        <v>36706</v>
      </c>
      <c r="C968" s="16" t="str">
        <f t="shared" si="38"/>
        <v>V</v>
      </c>
      <c r="F968" s="5">
        <v>16.149999999999999</v>
      </c>
      <c r="G968" s="3">
        <f t="shared" si="45"/>
        <v>4.9222797927461137</v>
      </c>
      <c r="K968">
        <v>428.61799999999999</v>
      </c>
      <c r="L968" s="3">
        <f t="shared" si="46"/>
        <v>423.69572020725388</v>
      </c>
      <c r="N968" s="3">
        <f t="shared" si="47"/>
        <v>4.2122797927461306</v>
      </c>
    </row>
    <row r="969" spans="1:14" x14ac:dyDescent="0.2">
      <c r="A969" s="1">
        <v>916</v>
      </c>
      <c r="B969" s="7">
        <v>36732</v>
      </c>
      <c r="C969" s="16" t="str">
        <f t="shared" si="38"/>
        <v>V</v>
      </c>
      <c r="F969" s="5">
        <v>16.46</v>
      </c>
      <c r="G969" s="3">
        <f t="shared" si="45"/>
        <v>5.0167631819567209</v>
      </c>
      <c r="K969">
        <v>428.61799999999999</v>
      </c>
      <c r="L969" s="3">
        <f t="shared" si="46"/>
        <v>423.60123681804328</v>
      </c>
      <c r="N969" s="3">
        <f t="shared" si="47"/>
        <v>4.3067631819567396</v>
      </c>
    </row>
    <row r="970" spans="1:14" x14ac:dyDescent="0.2">
      <c r="A970" s="1">
        <v>916</v>
      </c>
      <c r="B970" s="7">
        <v>36760</v>
      </c>
      <c r="C970" s="16" t="str">
        <f t="shared" si="38"/>
        <v>V</v>
      </c>
      <c r="F970" s="5">
        <v>16.559999999999999</v>
      </c>
      <c r="G970" s="3">
        <v>5.0469999999999997</v>
      </c>
      <c r="K970">
        <v>428.61799999999999</v>
      </c>
      <c r="L970" s="3">
        <f t="shared" si="46"/>
        <v>423.57099999999997</v>
      </c>
      <c r="N970" s="3">
        <f t="shared" si="47"/>
        <v>4.3370000000000459</v>
      </c>
    </row>
    <row r="971" spans="1:14" x14ac:dyDescent="0.2">
      <c r="A971" s="1">
        <v>916</v>
      </c>
      <c r="B971" s="7">
        <v>36787</v>
      </c>
      <c r="C971" s="16" t="str">
        <f t="shared" si="38"/>
        <v>V</v>
      </c>
      <c r="F971" s="5">
        <v>16.5</v>
      </c>
      <c r="G971" s="3">
        <v>5.0289999999999999</v>
      </c>
      <c r="J971" s="3">
        <f>AVERAGE(L948:L971)</f>
        <v>423.64949513613732</v>
      </c>
      <c r="K971">
        <v>428.61799999999999</v>
      </c>
      <c r="L971" s="3">
        <f t="shared" si="46"/>
        <v>423.589</v>
      </c>
      <c r="N971" s="3">
        <f t="shared" si="47"/>
        <v>4.3190000000000168</v>
      </c>
    </row>
    <row r="972" spans="1:14" x14ac:dyDescent="0.2">
      <c r="A972" s="1">
        <v>916</v>
      </c>
      <c r="B972" s="7">
        <v>36816</v>
      </c>
      <c r="C972" s="16" t="str">
        <f t="shared" si="38"/>
        <v>V</v>
      </c>
      <c r="F972" s="5">
        <f>G972*3.2808</f>
        <v>16.561478400000002</v>
      </c>
      <c r="G972" s="3">
        <v>5.048</v>
      </c>
      <c r="J972" s="3"/>
      <c r="K972">
        <v>428.61799999999999</v>
      </c>
      <c r="L972" s="3">
        <f t="shared" si="46"/>
        <v>423.57</v>
      </c>
      <c r="N972" s="3">
        <f t="shared" si="47"/>
        <v>4.3380000000000223</v>
      </c>
    </row>
    <row r="973" spans="1:14" x14ac:dyDescent="0.2">
      <c r="A973" s="1">
        <v>916</v>
      </c>
      <c r="B973" s="7">
        <v>36822</v>
      </c>
      <c r="C973" s="16" t="str">
        <f t="shared" si="38"/>
        <v>V</v>
      </c>
      <c r="F973" s="5">
        <v>16.510000000000002</v>
      </c>
      <c r="G973" s="3">
        <v>5.032</v>
      </c>
      <c r="J973" s="3"/>
      <c r="K973">
        <v>428.61799999999999</v>
      </c>
      <c r="L973" s="3">
        <f t="shared" si="46"/>
        <v>423.58600000000001</v>
      </c>
      <c r="N973" s="3">
        <f t="shared" si="47"/>
        <v>4.3220000000000027</v>
      </c>
    </row>
    <row r="974" spans="1:14" x14ac:dyDescent="0.2">
      <c r="A974" s="1">
        <v>916</v>
      </c>
      <c r="B974" s="7">
        <v>36859</v>
      </c>
      <c r="C974" s="16" t="str">
        <f t="shared" si="38"/>
        <v>V</v>
      </c>
      <c r="F974" s="5">
        <v>16.12</v>
      </c>
      <c r="G974" s="3">
        <v>4.9130000000000003</v>
      </c>
      <c r="J974" s="3"/>
      <c r="K974">
        <v>428.61799999999999</v>
      </c>
      <c r="L974" s="3">
        <f t="shared" si="46"/>
        <v>423.70499999999998</v>
      </c>
      <c r="N974" s="3">
        <f t="shared" si="47"/>
        <v>4.2030000000000314</v>
      </c>
    </row>
    <row r="975" spans="1:14" x14ac:dyDescent="0.2">
      <c r="A975" s="1">
        <v>916</v>
      </c>
      <c r="B975" s="7">
        <v>36888</v>
      </c>
      <c r="C975" s="16" t="str">
        <f t="shared" si="38"/>
        <v>V</v>
      </c>
      <c r="F975" s="5">
        <v>16</v>
      </c>
      <c r="G975" s="3">
        <v>4.8769999999999998</v>
      </c>
      <c r="J975" s="3"/>
      <c r="K975">
        <v>428.61799999999999</v>
      </c>
      <c r="L975" s="3">
        <f t="shared" si="46"/>
        <v>423.74099999999999</v>
      </c>
      <c r="N975" s="3">
        <f t="shared" si="47"/>
        <v>4.16700000000003</v>
      </c>
    </row>
    <row r="976" spans="1:14" x14ac:dyDescent="0.2">
      <c r="A976" s="1">
        <v>916</v>
      </c>
      <c r="B976" s="7">
        <v>36914</v>
      </c>
      <c r="C976" s="16" t="str">
        <f t="shared" si="38"/>
        <v>V</v>
      </c>
      <c r="F976" s="5">
        <v>16.149999999999999</v>
      </c>
      <c r="G976" s="3">
        <v>4.923</v>
      </c>
      <c r="J976" s="3"/>
      <c r="K976">
        <v>428.61799999999999</v>
      </c>
      <c r="L976" s="3">
        <f t="shared" si="46"/>
        <v>423.69499999999999</v>
      </c>
      <c r="N976" s="3">
        <f t="shared" si="47"/>
        <v>4.2130000000000223</v>
      </c>
    </row>
    <row r="977" spans="1:14" x14ac:dyDescent="0.2">
      <c r="A977" s="1">
        <v>916</v>
      </c>
      <c r="B977" s="7">
        <v>36941</v>
      </c>
      <c r="C977" s="16" t="str">
        <f t="shared" ref="C977:C1035" si="48">IF(ISBLANK(D977),"V","S")</f>
        <v>V</v>
      </c>
      <c r="F977" s="5">
        <v>16.28</v>
      </c>
      <c r="G977" s="3">
        <v>4.9619999999999997</v>
      </c>
      <c r="J977" s="3"/>
      <c r="K977">
        <v>428.61799999999999</v>
      </c>
      <c r="L977" s="3">
        <f t="shared" si="46"/>
        <v>423.65600000000001</v>
      </c>
      <c r="N977" s="3">
        <f t="shared" si="47"/>
        <v>4.2520000000000095</v>
      </c>
    </row>
    <row r="978" spans="1:14" x14ac:dyDescent="0.2">
      <c r="A978" s="1">
        <v>916</v>
      </c>
      <c r="B978" s="7">
        <v>36965</v>
      </c>
      <c r="C978" s="16" t="str">
        <f t="shared" si="48"/>
        <v>V</v>
      </c>
      <c r="F978" s="5">
        <v>16.39</v>
      </c>
      <c r="G978" s="3">
        <v>4.9960000000000004</v>
      </c>
      <c r="J978" s="3"/>
      <c r="K978">
        <v>428.61799999999999</v>
      </c>
      <c r="L978" s="3">
        <f t="shared" si="46"/>
        <v>423.62200000000001</v>
      </c>
      <c r="N978" s="3">
        <f t="shared" si="47"/>
        <v>4.2860000000000014</v>
      </c>
    </row>
    <row r="979" spans="1:14" x14ac:dyDescent="0.2">
      <c r="A979" s="1">
        <v>916</v>
      </c>
      <c r="B979" s="7">
        <v>37011</v>
      </c>
      <c r="C979" s="16" t="str">
        <f t="shared" si="48"/>
        <v>V</v>
      </c>
      <c r="F979" s="5">
        <v>16.05</v>
      </c>
      <c r="G979" s="3">
        <v>4.8920000000000003</v>
      </c>
      <c r="J979" s="3"/>
      <c r="K979">
        <v>428.61799999999999</v>
      </c>
      <c r="L979" s="3">
        <f t="shared" si="46"/>
        <v>423.726</v>
      </c>
      <c r="N979" s="3">
        <f t="shared" si="47"/>
        <v>4.1820000000000164</v>
      </c>
    </row>
    <row r="980" spans="1:14" x14ac:dyDescent="0.2">
      <c r="A980" s="1">
        <v>916</v>
      </c>
      <c r="B980" s="7">
        <v>37041</v>
      </c>
      <c r="C980" s="16" t="str">
        <f t="shared" si="48"/>
        <v>V</v>
      </c>
      <c r="F980" s="5">
        <v>15.25</v>
      </c>
      <c r="G980" s="3">
        <v>4.6479999999999997</v>
      </c>
      <c r="J980" s="3"/>
      <c r="K980">
        <v>428.61799999999999</v>
      </c>
      <c r="L980" s="3">
        <f t="shared" si="46"/>
        <v>423.96999999999997</v>
      </c>
      <c r="N980" s="3">
        <f t="shared" si="47"/>
        <v>3.938000000000045</v>
      </c>
    </row>
    <row r="981" spans="1:14" x14ac:dyDescent="0.2">
      <c r="A981" s="1">
        <v>916</v>
      </c>
      <c r="B981" s="7">
        <v>37063</v>
      </c>
      <c r="C981" s="16" t="str">
        <f t="shared" si="48"/>
        <v>V</v>
      </c>
      <c r="F981" s="5">
        <v>15.12</v>
      </c>
      <c r="G981" s="3">
        <v>4.609</v>
      </c>
      <c r="J981" s="3"/>
      <c r="K981">
        <v>428.61799999999999</v>
      </c>
      <c r="L981" s="3">
        <f t="shared" si="46"/>
        <v>424.00900000000001</v>
      </c>
      <c r="N981" s="3">
        <f t="shared" si="47"/>
        <v>3.8990000000000009</v>
      </c>
    </row>
    <row r="982" spans="1:14" x14ac:dyDescent="0.2">
      <c r="A982" s="1">
        <v>916</v>
      </c>
      <c r="B982" s="7">
        <v>37102</v>
      </c>
      <c r="C982" s="16" t="str">
        <f t="shared" si="48"/>
        <v>V</v>
      </c>
      <c r="F982" s="5">
        <v>15.61</v>
      </c>
      <c r="G982" s="3">
        <v>4.758</v>
      </c>
      <c r="J982" s="3"/>
      <c r="K982">
        <v>428.61799999999999</v>
      </c>
      <c r="L982" s="3">
        <f t="shared" si="46"/>
        <v>423.86</v>
      </c>
      <c r="N982" s="3">
        <f t="shared" si="47"/>
        <v>4.0480000000000018</v>
      </c>
    </row>
    <row r="983" spans="1:14" x14ac:dyDescent="0.2">
      <c r="A983" s="1">
        <v>916</v>
      </c>
      <c r="B983" s="7">
        <v>37130</v>
      </c>
      <c r="C983" s="16" t="str">
        <f t="shared" si="48"/>
        <v>V</v>
      </c>
      <c r="F983" s="5">
        <v>15.71</v>
      </c>
      <c r="G983" s="3">
        <v>4.7880000000000003</v>
      </c>
      <c r="J983" s="3"/>
      <c r="K983">
        <v>428.61799999999999</v>
      </c>
      <c r="L983" s="3">
        <f t="shared" si="46"/>
        <v>423.83</v>
      </c>
      <c r="N983" s="3">
        <f t="shared" si="47"/>
        <v>4.0780000000000314</v>
      </c>
    </row>
    <row r="984" spans="1:14" x14ac:dyDescent="0.2">
      <c r="A984" s="1">
        <v>916</v>
      </c>
      <c r="B984" s="7">
        <v>37159</v>
      </c>
      <c r="C984" s="16" t="str">
        <f t="shared" si="48"/>
        <v>V</v>
      </c>
      <c r="F984" s="5">
        <v>15.99</v>
      </c>
      <c r="G984" s="3">
        <v>4.8739999999999997</v>
      </c>
      <c r="J984" s="3"/>
      <c r="K984">
        <v>428.61799999999999</v>
      </c>
      <c r="L984" s="3">
        <f t="shared" si="46"/>
        <v>423.74399999999997</v>
      </c>
      <c r="N984" s="3">
        <f t="shared" si="47"/>
        <v>4.1640000000000441</v>
      </c>
    </row>
    <row r="985" spans="1:14" x14ac:dyDescent="0.2">
      <c r="A985" s="1">
        <v>916</v>
      </c>
      <c r="B985" s="7">
        <v>37193</v>
      </c>
      <c r="C985" s="16" t="str">
        <f t="shared" si="48"/>
        <v>V</v>
      </c>
      <c r="F985" s="5">
        <v>15.99</v>
      </c>
      <c r="G985" s="3">
        <v>4.8739999999999997</v>
      </c>
      <c r="J985" s="3"/>
      <c r="K985">
        <v>428.61799999999999</v>
      </c>
      <c r="L985" s="3">
        <f t="shared" si="46"/>
        <v>423.74399999999997</v>
      </c>
      <c r="N985" s="3">
        <f t="shared" si="47"/>
        <v>4.1640000000000441</v>
      </c>
    </row>
    <row r="986" spans="1:14" x14ac:dyDescent="0.2">
      <c r="A986" s="1">
        <v>916</v>
      </c>
      <c r="B986" s="7">
        <v>37223</v>
      </c>
      <c r="C986" s="16" t="str">
        <f t="shared" si="48"/>
        <v>V</v>
      </c>
      <c r="F986" s="5">
        <v>16.059999999999999</v>
      </c>
      <c r="G986" s="3">
        <v>4.8949999999999996</v>
      </c>
      <c r="J986" s="3"/>
      <c r="K986">
        <v>428.61799999999999</v>
      </c>
      <c r="L986" s="3">
        <f t="shared" si="46"/>
        <v>423.72300000000001</v>
      </c>
      <c r="N986" s="3">
        <f t="shared" si="47"/>
        <v>4.1850000000000023</v>
      </c>
    </row>
    <row r="987" spans="1:14" x14ac:dyDescent="0.2">
      <c r="A987" s="1">
        <v>916</v>
      </c>
      <c r="B987" s="7">
        <v>37244</v>
      </c>
      <c r="C987" s="16" t="str">
        <f t="shared" si="48"/>
        <v>V</v>
      </c>
      <c r="F987" s="5">
        <v>16.239999999999998</v>
      </c>
      <c r="G987" s="3">
        <v>4.95</v>
      </c>
      <c r="J987" s="3"/>
      <c r="K987">
        <v>428.61799999999999</v>
      </c>
      <c r="L987" s="3">
        <f t="shared" si="46"/>
        <v>423.66800000000001</v>
      </c>
      <c r="N987" s="3">
        <f t="shared" si="47"/>
        <v>4.2400000000000091</v>
      </c>
    </row>
    <row r="988" spans="1:14" x14ac:dyDescent="0.2">
      <c r="A988" s="1">
        <v>916</v>
      </c>
      <c r="B988" s="7">
        <v>37281</v>
      </c>
      <c r="C988" s="16" t="str">
        <f t="shared" si="48"/>
        <v>V</v>
      </c>
      <c r="F988" s="5">
        <v>16.3</v>
      </c>
      <c r="G988" s="3">
        <v>4.968</v>
      </c>
      <c r="J988" s="3"/>
      <c r="K988">
        <v>428.61799999999999</v>
      </c>
      <c r="L988" s="3">
        <f t="shared" si="46"/>
        <v>423.65</v>
      </c>
      <c r="N988" s="3">
        <f t="shared" si="47"/>
        <v>4.2580000000000382</v>
      </c>
    </row>
    <row r="989" spans="1:14" x14ac:dyDescent="0.2">
      <c r="A989" s="1">
        <v>916</v>
      </c>
      <c r="B989" s="7">
        <v>37314</v>
      </c>
      <c r="C989" s="16" t="str">
        <f t="shared" si="48"/>
        <v>V</v>
      </c>
      <c r="F989" s="5">
        <v>16.489999999999998</v>
      </c>
      <c r="G989" s="3">
        <v>5.0259999999999998</v>
      </c>
      <c r="J989" s="3"/>
      <c r="K989">
        <v>428.61799999999999</v>
      </c>
      <c r="L989" s="3">
        <f t="shared" si="46"/>
        <v>423.59199999999998</v>
      </c>
      <c r="N989" s="3">
        <f t="shared" si="47"/>
        <v>4.3160000000000309</v>
      </c>
    </row>
    <row r="990" spans="1:14" x14ac:dyDescent="0.2">
      <c r="A990" s="1">
        <v>916</v>
      </c>
      <c r="B990" s="7">
        <v>37337</v>
      </c>
      <c r="C990" s="16" t="str">
        <f t="shared" si="48"/>
        <v>V</v>
      </c>
      <c r="F990" s="5">
        <v>16.53</v>
      </c>
      <c r="G990" s="3">
        <v>5.0380000000000003</v>
      </c>
      <c r="J990" s="3"/>
      <c r="K990">
        <v>428.61799999999999</v>
      </c>
      <c r="L990" s="3">
        <f t="shared" si="46"/>
        <v>423.58</v>
      </c>
      <c r="N990" s="3">
        <f t="shared" si="47"/>
        <v>4.3280000000000314</v>
      </c>
    </row>
    <row r="991" spans="1:14" x14ac:dyDescent="0.2">
      <c r="A991" s="1">
        <v>916</v>
      </c>
      <c r="B991" s="7">
        <v>37375</v>
      </c>
      <c r="C991" s="16" t="str">
        <f t="shared" si="48"/>
        <v>V</v>
      </c>
      <c r="F991" s="5">
        <v>16.45</v>
      </c>
      <c r="G991" s="3">
        <v>5.0140000000000002</v>
      </c>
      <c r="J991" s="3"/>
      <c r="K991">
        <v>428.61799999999999</v>
      </c>
      <c r="L991" s="3">
        <f t="shared" si="46"/>
        <v>423.60399999999998</v>
      </c>
      <c r="N991" s="3">
        <f t="shared" si="47"/>
        <v>4.3040000000000305</v>
      </c>
    </row>
    <row r="992" spans="1:14" x14ac:dyDescent="0.2">
      <c r="A992" s="1">
        <v>916</v>
      </c>
      <c r="B992" s="7">
        <v>37398</v>
      </c>
      <c r="C992" s="16" t="str">
        <f t="shared" si="48"/>
        <v>V</v>
      </c>
      <c r="F992" s="5">
        <v>16.399999999999999</v>
      </c>
      <c r="G992" s="3">
        <v>4.9989999999999997</v>
      </c>
      <c r="J992" s="3"/>
      <c r="K992">
        <v>428.61799999999999</v>
      </c>
      <c r="L992" s="3">
        <f t="shared" si="46"/>
        <v>423.61899999999997</v>
      </c>
      <c r="N992" s="3">
        <f t="shared" si="47"/>
        <v>4.2890000000000441</v>
      </c>
    </row>
    <row r="993" spans="1:14" x14ac:dyDescent="0.2">
      <c r="A993" s="1">
        <v>916</v>
      </c>
      <c r="B993" s="7">
        <v>37433</v>
      </c>
      <c r="C993" s="16" t="str">
        <f t="shared" si="48"/>
        <v>V</v>
      </c>
      <c r="F993" s="5">
        <v>16.07</v>
      </c>
      <c r="G993" s="3">
        <v>4.8979999999999997</v>
      </c>
      <c r="J993" s="3"/>
      <c r="K993">
        <v>428.61799999999999</v>
      </c>
      <c r="L993" s="3">
        <f t="shared" si="46"/>
        <v>423.71999999999997</v>
      </c>
      <c r="N993" s="3">
        <f t="shared" si="47"/>
        <v>4.188000000000045</v>
      </c>
    </row>
    <row r="994" spans="1:14" x14ac:dyDescent="0.2">
      <c r="A994" s="1">
        <v>916</v>
      </c>
      <c r="B994" s="7">
        <v>37469</v>
      </c>
      <c r="C994" s="16" t="str">
        <f t="shared" si="48"/>
        <v>V</v>
      </c>
      <c r="F994" s="5">
        <v>15.92</v>
      </c>
      <c r="G994" s="3">
        <v>4.8520000000000003</v>
      </c>
      <c r="J994" s="3"/>
      <c r="K994">
        <v>428.61799999999999</v>
      </c>
      <c r="L994" s="3">
        <f t="shared" si="46"/>
        <v>423.76600000000002</v>
      </c>
      <c r="N994" s="3">
        <f t="shared" si="47"/>
        <v>4.1419999999999959</v>
      </c>
    </row>
    <row r="995" spans="1:14" x14ac:dyDescent="0.2">
      <c r="A995" s="1">
        <v>916</v>
      </c>
      <c r="B995" s="7">
        <v>37494</v>
      </c>
      <c r="C995" s="16" t="str">
        <f t="shared" si="48"/>
        <v>V</v>
      </c>
      <c r="F995" s="5">
        <v>16.059999999999999</v>
      </c>
      <c r="G995" s="3">
        <v>4.8949999999999996</v>
      </c>
      <c r="J995" s="3"/>
      <c r="K995">
        <v>428.61799999999999</v>
      </c>
      <c r="L995" s="3">
        <f t="shared" si="46"/>
        <v>423.72300000000001</v>
      </c>
      <c r="N995" s="3">
        <f t="shared" si="47"/>
        <v>4.1850000000000023</v>
      </c>
    </row>
    <row r="996" spans="1:14" x14ac:dyDescent="0.2">
      <c r="A996" s="1">
        <v>916</v>
      </c>
      <c r="B996" s="7">
        <v>37524</v>
      </c>
      <c r="C996" s="16" t="str">
        <f t="shared" si="48"/>
        <v>V</v>
      </c>
      <c r="F996" s="5">
        <v>16.41</v>
      </c>
      <c r="G996" s="3">
        <f t="shared" ref="G996:G1083" si="49">F996*0.3048</f>
        <v>5.0017680000000002</v>
      </c>
      <c r="J996" s="3"/>
      <c r="K996">
        <v>428.61799999999999</v>
      </c>
      <c r="L996" s="3">
        <f t="shared" si="46"/>
        <v>423.61623199999997</v>
      </c>
      <c r="N996" s="3">
        <f t="shared" si="47"/>
        <v>4.2917680000000473</v>
      </c>
    </row>
    <row r="997" spans="1:14" x14ac:dyDescent="0.2">
      <c r="A997" s="1">
        <v>916</v>
      </c>
      <c r="B997" s="7">
        <v>37546</v>
      </c>
      <c r="C997" s="16" t="str">
        <f t="shared" si="48"/>
        <v>V</v>
      </c>
      <c r="F997" s="5">
        <v>16.47</v>
      </c>
      <c r="G997" s="3">
        <f t="shared" si="49"/>
        <v>5.0200560000000003</v>
      </c>
      <c r="J997" s="3"/>
      <c r="K997">
        <v>428.61799999999999</v>
      </c>
      <c r="L997" s="3">
        <f t="shared" si="46"/>
        <v>423.59794399999998</v>
      </c>
      <c r="N997" s="3">
        <f t="shared" si="47"/>
        <v>4.3100560000000314</v>
      </c>
    </row>
    <row r="998" spans="1:14" x14ac:dyDescent="0.2">
      <c r="A998" s="1">
        <v>916</v>
      </c>
      <c r="B998" s="7">
        <v>37581</v>
      </c>
      <c r="C998" s="16" t="str">
        <f t="shared" si="48"/>
        <v>V</v>
      </c>
      <c r="F998" s="5">
        <v>16.55</v>
      </c>
      <c r="G998" s="3">
        <f t="shared" si="49"/>
        <v>5.0444400000000007</v>
      </c>
      <c r="J998" s="3"/>
      <c r="K998">
        <v>428.61799999999999</v>
      </c>
      <c r="L998" s="3">
        <f t="shared" si="46"/>
        <v>423.57355999999999</v>
      </c>
      <c r="N998" s="3">
        <f t="shared" si="47"/>
        <v>4.3344400000000292</v>
      </c>
    </row>
    <row r="999" spans="1:14" x14ac:dyDescent="0.2">
      <c r="A999" s="1">
        <v>916</v>
      </c>
      <c r="B999" s="7">
        <v>37610</v>
      </c>
      <c r="C999" s="16" t="str">
        <f t="shared" si="48"/>
        <v>V</v>
      </c>
      <c r="F999" s="5">
        <v>16.61</v>
      </c>
      <c r="G999" s="3">
        <f t="shared" si="49"/>
        <v>5.0627279999999999</v>
      </c>
      <c r="J999" s="3"/>
      <c r="K999">
        <v>428.61799999999999</v>
      </c>
      <c r="L999" s="3">
        <f t="shared" si="46"/>
        <v>423.555272</v>
      </c>
      <c r="N999" s="3">
        <f t="shared" si="47"/>
        <v>4.3527280000000133</v>
      </c>
    </row>
    <row r="1000" spans="1:14" x14ac:dyDescent="0.2">
      <c r="A1000" s="1">
        <v>916</v>
      </c>
      <c r="B1000" s="7">
        <v>37651</v>
      </c>
      <c r="C1000" s="16" t="str">
        <f t="shared" si="48"/>
        <v>V</v>
      </c>
      <c r="F1000" s="5">
        <v>16.71</v>
      </c>
      <c r="G1000" s="3">
        <f t="shared" si="49"/>
        <v>5.0932080000000006</v>
      </c>
      <c r="J1000" s="3"/>
      <c r="K1000">
        <v>428.61799999999999</v>
      </c>
      <c r="L1000" s="3">
        <f t="shared" si="46"/>
        <v>423.52479199999999</v>
      </c>
      <c r="N1000" s="3">
        <f t="shared" si="47"/>
        <v>4.3832080000000246</v>
      </c>
    </row>
    <row r="1001" spans="1:14" x14ac:dyDescent="0.2">
      <c r="A1001" s="1">
        <v>916</v>
      </c>
      <c r="B1001" s="7">
        <v>37679</v>
      </c>
      <c r="C1001" s="16" t="str">
        <f t="shared" si="48"/>
        <v>V</v>
      </c>
      <c r="F1001" s="5">
        <v>16.8</v>
      </c>
      <c r="G1001" s="3">
        <f t="shared" si="49"/>
        <v>5.1206400000000007</v>
      </c>
      <c r="J1001" s="3"/>
      <c r="K1001">
        <v>428.61799999999999</v>
      </c>
      <c r="L1001" s="3">
        <f t="shared" si="46"/>
        <v>423.49736000000001</v>
      </c>
      <c r="N1001" s="3">
        <f t="shared" si="47"/>
        <v>4.4106400000000008</v>
      </c>
    </row>
    <row r="1002" spans="1:14" x14ac:dyDescent="0.2">
      <c r="A1002" s="1">
        <v>916</v>
      </c>
      <c r="B1002" s="7">
        <v>37706</v>
      </c>
      <c r="C1002" s="16" t="str">
        <f t="shared" si="48"/>
        <v>V</v>
      </c>
      <c r="F1002" s="5">
        <v>16.850000000000001</v>
      </c>
      <c r="G1002" s="3">
        <f t="shared" si="49"/>
        <v>5.1358800000000011</v>
      </c>
      <c r="J1002" s="3"/>
      <c r="K1002">
        <v>428.61799999999999</v>
      </c>
      <c r="L1002" s="3">
        <f t="shared" si="46"/>
        <v>423.48212000000001</v>
      </c>
      <c r="N1002" s="3">
        <f t="shared" si="47"/>
        <v>4.4258800000000065</v>
      </c>
    </row>
    <row r="1003" spans="1:14" x14ac:dyDescent="0.2">
      <c r="A1003" s="1">
        <v>916</v>
      </c>
      <c r="B1003" s="7">
        <v>37739</v>
      </c>
      <c r="C1003" s="16" t="str">
        <f t="shared" si="48"/>
        <v>V</v>
      </c>
      <c r="F1003" s="5">
        <v>16.8</v>
      </c>
      <c r="G1003" s="3">
        <f t="shared" si="49"/>
        <v>5.1206400000000007</v>
      </c>
      <c r="J1003" s="3"/>
      <c r="K1003">
        <v>428.61799999999999</v>
      </c>
      <c r="L1003" s="3">
        <f t="shared" si="46"/>
        <v>423.49736000000001</v>
      </c>
      <c r="N1003" s="3">
        <f t="shared" si="47"/>
        <v>4.4106400000000008</v>
      </c>
    </row>
    <row r="1004" spans="1:14" x14ac:dyDescent="0.2">
      <c r="A1004" s="1">
        <v>916</v>
      </c>
      <c r="B1004" s="7">
        <v>37761</v>
      </c>
      <c r="C1004" s="16" t="str">
        <f t="shared" si="48"/>
        <v>V</v>
      </c>
      <c r="F1004" s="5">
        <v>16.78</v>
      </c>
      <c r="G1004" s="3">
        <f t="shared" si="49"/>
        <v>5.1145440000000004</v>
      </c>
      <c r="J1004" s="3"/>
      <c r="K1004">
        <v>428.61799999999999</v>
      </c>
      <c r="L1004" s="3">
        <f t="shared" si="46"/>
        <v>423.50345599999997</v>
      </c>
      <c r="N1004" s="3">
        <f t="shared" si="47"/>
        <v>4.404544000000044</v>
      </c>
    </row>
    <row r="1005" spans="1:14" x14ac:dyDescent="0.2">
      <c r="A1005" s="1">
        <v>916</v>
      </c>
      <c r="B1005" s="7">
        <v>37802</v>
      </c>
      <c r="C1005" s="16" t="str">
        <f t="shared" si="48"/>
        <v>V</v>
      </c>
      <c r="F1005" s="5">
        <v>16.670000000000002</v>
      </c>
      <c r="G1005" s="3">
        <f t="shared" si="49"/>
        <v>5.0810160000000009</v>
      </c>
      <c r="J1005" s="3"/>
      <c r="K1005">
        <v>428.61799999999999</v>
      </c>
      <c r="L1005" s="3">
        <f t="shared" si="46"/>
        <v>423.53698400000002</v>
      </c>
      <c r="N1005" s="3">
        <f t="shared" si="47"/>
        <v>4.3710159999999973</v>
      </c>
    </row>
    <row r="1006" spans="1:14" x14ac:dyDescent="0.2">
      <c r="A1006" s="1">
        <v>916</v>
      </c>
      <c r="B1006" s="7">
        <v>37824</v>
      </c>
      <c r="C1006" s="16" t="str">
        <f t="shared" si="48"/>
        <v>V</v>
      </c>
      <c r="F1006" s="5">
        <v>16.350000000000001</v>
      </c>
      <c r="G1006" s="3">
        <f t="shared" si="49"/>
        <v>4.983480000000001</v>
      </c>
      <c r="J1006" s="3"/>
      <c r="K1006">
        <v>428.61799999999999</v>
      </c>
      <c r="L1006" s="3">
        <f t="shared" si="46"/>
        <v>423.63452000000001</v>
      </c>
      <c r="N1006" s="3">
        <f t="shared" si="47"/>
        <v>4.2734800000000064</v>
      </c>
    </row>
    <row r="1007" spans="1:14" x14ac:dyDescent="0.2">
      <c r="A1007" s="1">
        <v>916</v>
      </c>
      <c r="B1007" s="7">
        <v>37860</v>
      </c>
      <c r="C1007" s="16" t="str">
        <f t="shared" si="48"/>
        <v>V</v>
      </c>
      <c r="F1007" s="5">
        <v>16.73</v>
      </c>
      <c r="G1007" s="3">
        <f t="shared" si="49"/>
        <v>5.0993040000000001</v>
      </c>
      <c r="J1007" s="3"/>
      <c r="K1007">
        <v>428.61799999999999</v>
      </c>
      <c r="L1007" s="3">
        <f t="shared" si="46"/>
        <v>423.51869599999998</v>
      </c>
      <c r="N1007" s="3">
        <f t="shared" si="47"/>
        <v>4.3893040000000383</v>
      </c>
    </row>
    <row r="1008" spans="1:14" x14ac:dyDescent="0.2">
      <c r="A1008" s="1">
        <v>916</v>
      </c>
      <c r="B1008" s="7">
        <v>37888</v>
      </c>
      <c r="C1008" s="16" t="str">
        <f t="shared" si="48"/>
        <v>V</v>
      </c>
      <c r="F1008" s="5">
        <v>16.940000000000001</v>
      </c>
      <c r="G1008" s="3">
        <f t="shared" si="49"/>
        <v>5.1633120000000003</v>
      </c>
      <c r="J1008" s="3"/>
      <c r="K1008">
        <v>428.61799999999999</v>
      </c>
      <c r="L1008" s="3">
        <f t="shared" si="46"/>
        <v>423.45468799999998</v>
      </c>
      <c r="N1008" s="3">
        <f t="shared" si="47"/>
        <v>4.4533120000000395</v>
      </c>
    </row>
    <row r="1009" spans="1:14" x14ac:dyDescent="0.2">
      <c r="A1009" s="1">
        <v>916</v>
      </c>
      <c r="B1009" s="7">
        <v>37924</v>
      </c>
      <c r="C1009" s="16" t="str">
        <f t="shared" si="48"/>
        <v>V</v>
      </c>
      <c r="F1009" s="5">
        <v>16.920000000000002</v>
      </c>
      <c r="G1009" s="3">
        <f t="shared" si="49"/>
        <v>5.1572160000000009</v>
      </c>
      <c r="J1009" s="3"/>
      <c r="K1009">
        <v>428.61799999999999</v>
      </c>
      <c r="L1009" s="3">
        <f t="shared" si="46"/>
        <v>423.46078399999999</v>
      </c>
      <c r="N1009" s="3">
        <f t="shared" si="47"/>
        <v>4.4472160000000258</v>
      </c>
    </row>
    <row r="1010" spans="1:14" x14ac:dyDescent="0.2">
      <c r="A1010" s="1">
        <v>916</v>
      </c>
      <c r="B1010" s="7">
        <v>37951</v>
      </c>
      <c r="C1010" s="16" t="str">
        <f t="shared" si="48"/>
        <v>V</v>
      </c>
      <c r="F1010" s="5">
        <v>16.91</v>
      </c>
      <c r="G1010" s="3">
        <f t="shared" si="49"/>
        <v>5.1541680000000003</v>
      </c>
      <c r="J1010" s="3"/>
      <c r="K1010">
        <v>428.61799999999999</v>
      </c>
      <c r="L1010" s="3">
        <f t="shared" si="46"/>
        <v>423.46383199999997</v>
      </c>
      <c r="N1010" s="3">
        <f t="shared" si="47"/>
        <v>4.4441680000000474</v>
      </c>
    </row>
    <row r="1011" spans="1:14" x14ac:dyDescent="0.2">
      <c r="A1011" s="1">
        <v>916</v>
      </c>
      <c r="B1011" s="7">
        <v>37978</v>
      </c>
      <c r="C1011" s="16" t="str">
        <f t="shared" si="48"/>
        <v>V</v>
      </c>
      <c r="F1011" s="5">
        <v>16.82</v>
      </c>
      <c r="G1011" s="3">
        <f t="shared" si="49"/>
        <v>5.1267360000000002</v>
      </c>
      <c r="J1011" s="3"/>
      <c r="K1011">
        <v>428.61799999999999</v>
      </c>
      <c r="L1011" s="3">
        <f t="shared" si="46"/>
        <v>423.491264</v>
      </c>
      <c r="N1011" s="3">
        <f t="shared" si="47"/>
        <v>4.4167360000000144</v>
      </c>
    </row>
    <row r="1012" spans="1:14" x14ac:dyDescent="0.2">
      <c r="A1012" s="1">
        <v>916</v>
      </c>
      <c r="B1012" s="7">
        <v>38008</v>
      </c>
      <c r="C1012" s="16" t="s">
        <v>176</v>
      </c>
      <c r="F1012" s="5">
        <v>16.88</v>
      </c>
      <c r="G1012" s="3">
        <f t="shared" si="49"/>
        <v>5.1450240000000003</v>
      </c>
      <c r="J1012" s="3" t="s">
        <v>65</v>
      </c>
      <c r="K1012">
        <v>428.61799999999999</v>
      </c>
      <c r="L1012" s="3">
        <f t="shared" si="46"/>
        <v>423.47297600000002</v>
      </c>
      <c r="N1012" s="3">
        <f t="shared" si="47"/>
        <v>4.4350239999999985</v>
      </c>
    </row>
    <row r="1013" spans="1:14" x14ac:dyDescent="0.2">
      <c r="A1013" s="1">
        <v>916</v>
      </c>
      <c r="B1013" s="7">
        <v>38047</v>
      </c>
      <c r="C1013" s="16" t="str">
        <f t="shared" si="48"/>
        <v>V</v>
      </c>
      <c r="F1013" s="5">
        <v>16.920000000000002</v>
      </c>
      <c r="G1013" s="3">
        <f t="shared" si="49"/>
        <v>5.1572160000000009</v>
      </c>
      <c r="J1013" s="3"/>
      <c r="K1013">
        <v>428.61799999999999</v>
      </c>
      <c r="L1013" s="3">
        <f t="shared" si="46"/>
        <v>423.46078399999999</v>
      </c>
      <c r="N1013" s="3">
        <f t="shared" si="47"/>
        <v>4.4472160000000258</v>
      </c>
    </row>
    <row r="1014" spans="1:14" x14ac:dyDescent="0.2">
      <c r="A1014" s="1">
        <v>916</v>
      </c>
      <c r="B1014" s="7">
        <v>38079</v>
      </c>
      <c r="C1014" s="16" t="str">
        <f t="shared" si="48"/>
        <v>V</v>
      </c>
      <c r="F1014" s="5">
        <v>16.8</v>
      </c>
      <c r="G1014" s="3">
        <f t="shared" si="49"/>
        <v>5.1206400000000007</v>
      </c>
      <c r="J1014" s="3"/>
      <c r="K1014">
        <v>428.61799999999999</v>
      </c>
      <c r="L1014" s="3">
        <f t="shared" si="46"/>
        <v>423.49736000000001</v>
      </c>
      <c r="N1014" s="3">
        <f t="shared" si="47"/>
        <v>4.4106400000000008</v>
      </c>
    </row>
    <row r="1015" spans="1:14" x14ac:dyDescent="0.2">
      <c r="A1015" s="1">
        <v>916</v>
      </c>
      <c r="B1015" s="7">
        <v>38105</v>
      </c>
      <c r="C1015" s="16" t="s">
        <v>176</v>
      </c>
      <c r="F1015" s="5">
        <v>16.91</v>
      </c>
      <c r="G1015" s="3">
        <f t="shared" si="49"/>
        <v>5.1541680000000003</v>
      </c>
      <c r="J1015" s="3" t="s">
        <v>65</v>
      </c>
      <c r="K1015">
        <v>428.61799999999999</v>
      </c>
      <c r="L1015" s="3">
        <f t="shared" si="46"/>
        <v>423.46383199999997</v>
      </c>
      <c r="N1015" s="3">
        <f t="shared" si="47"/>
        <v>4.4441680000000474</v>
      </c>
    </row>
    <row r="1016" spans="1:14" x14ac:dyDescent="0.2">
      <c r="A1016" s="1">
        <v>916</v>
      </c>
      <c r="B1016" s="7">
        <v>38131</v>
      </c>
      <c r="C1016" s="16" t="s">
        <v>176</v>
      </c>
      <c r="F1016" s="5">
        <v>16.91</v>
      </c>
      <c r="G1016" s="3">
        <f t="shared" si="49"/>
        <v>5.1541680000000003</v>
      </c>
      <c r="J1016" s="3" t="s">
        <v>69</v>
      </c>
      <c r="K1016">
        <v>428.61799999999999</v>
      </c>
      <c r="L1016" s="3">
        <f t="shared" si="46"/>
        <v>423.46383199999997</v>
      </c>
      <c r="N1016" s="3">
        <f t="shared" si="47"/>
        <v>4.4441680000000474</v>
      </c>
    </row>
    <row r="1017" spans="1:14" x14ac:dyDescent="0.2">
      <c r="A1017" s="1">
        <v>916</v>
      </c>
      <c r="B1017" s="7">
        <v>38162</v>
      </c>
      <c r="C1017" s="16" t="s">
        <v>176</v>
      </c>
      <c r="F1017" s="5">
        <v>17.03</v>
      </c>
      <c r="G1017" s="3">
        <f t="shared" si="49"/>
        <v>5.1907440000000005</v>
      </c>
      <c r="J1017" s="3" t="s">
        <v>69</v>
      </c>
      <c r="K1017">
        <v>428.61799999999999</v>
      </c>
      <c r="L1017" s="3">
        <f t="shared" si="46"/>
        <v>423.427256</v>
      </c>
      <c r="N1017" s="3">
        <f t="shared" si="47"/>
        <v>4.4807440000000156</v>
      </c>
    </row>
    <row r="1018" spans="1:14" x14ac:dyDescent="0.2">
      <c r="A1018" s="1">
        <v>916</v>
      </c>
      <c r="B1018" s="7">
        <v>38191</v>
      </c>
      <c r="C1018" s="16" t="s">
        <v>176</v>
      </c>
      <c r="F1018" s="5">
        <v>17.11</v>
      </c>
      <c r="G1018" s="3">
        <f t="shared" si="49"/>
        <v>5.215128</v>
      </c>
      <c r="J1018" s="3" t="s">
        <v>69</v>
      </c>
      <c r="K1018">
        <v>428.61799999999999</v>
      </c>
      <c r="L1018" s="3">
        <f t="shared" si="46"/>
        <v>423.402872</v>
      </c>
      <c r="N1018" s="3">
        <f t="shared" si="47"/>
        <v>4.5051280000000133</v>
      </c>
    </row>
    <row r="1019" spans="1:14" x14ac:dyDescent="0.2">
      <c r="A1019" s="1">
        <v>916</v>
      </c>
      <c r="B1019" s="7">
        <v>38216</v>
      </c>
      <c r="C1019" s="16" t="s">
        <v>176</v>
      </c>
      <c r="F1019" s="5">
        <v>17.2</v>
      </c>
      <c r="G1019" s="3">
        <f t="shared" si="49"/>
        <v>5.2425600000000001</v>
      </c>
      <c r="J1019" s="3" t="s">
        <v>69</v>
      </c>
      <c r="K1019">
        <v>428.61799999999999</v>
      </c>
      <c r="L1019" s="3">
        <f t="shared" si="46"/>
        <v>423.37543999999997</v>
      </c>
      <c r="N1019" s="3">
        <f t="shared" si="47"/>
        <v>4.5325600000000463</v>
      </c>
    </row>
    <row r="1020" spans="1:14" x14ac:dyDescent="0.2">
      <c r="A1020" s="1">
        <v>916</v>
      </c>
      <c r="B1020" s="7">
        <v>38250</v>
      </c>
      <c r="C1020" s="16" t="s">
        <v>176</v>
      </c>
      <c r="F1020" s="5">
        <v>17.13</v>
      </c>
      <c r="G1020" s="3">
        <f t="shared" si="49"/>
        <v>5.2212240000000003</v>
      </c>
      <c r="J1020" s="3" t="s">
        <v>69</v>
      </c>
      <c r="K1020">
        <v>428.61799999999999</v>
      </c>
      <c r="L1020" s="3">
        <f t="shared" si="46"/>
        <v>423.39677599999999</v>
      </c>
      <c r="N1020" s="3">
        <f t="shared" si="47"/>
        <v>4.511224000000027</v>
      </c>
    </row>
    <row r="1021" spans="1:14" x14ac:dyDescent="0.2">
      <c r="A1021" s="1">
        <v>916</v>
      </c>
      <c r="B1021" s="7">
        <v>38292</v>
      </c>
      <c r="C1021" s="16" t="s">
        <v>176</v>
      </c>
      <c r="F1021" s="5">
        <v>16.89</v>
      </c>
      <c r="G1021" s="3">
        <f t="shared" si="49"/>
        <v>5.1480720000000009</v>
      </c>
      <c r="J1021" s="3" t="s">
        <v>69</v>
      </c>
      <c r="K1021">
        <v>428.61799999999999</v>
      </c>
      <c r="L1021" s="3">
        <f t="shared" si="46"/>
        <v>423.46992799999998</v>
      </c>
      <c r="N1021" s="3">
        <f t="shared" si="47"/>
        <v>4.4380720000000338</v>
      </c>
    </row>
    <row r="1022" spans="1:14" x14ac:dyDescent="0.2">
      <c r="A1022" s="1">
        <v>916</v>
      </c>
      <c r="B1022" s="7">
        <v>38320</v>
      </c>
      <c r="C1022" s="16" t="s">
        <v>176</v>
      </c>
      <c r="F1022" s="5">
        <v>16.54</v>
      </c>
      <c r="G1022" s="3">
        <f t="shared" si="49"/>
        <v>5.0413920000000001</v>
      </c>
      <c r="J1022" s="3" t="s">
        <v>69</v>
      </c>
      <c r="K1022">
        <v>428.61799999999999</v>
      </c>
      <c r="L1022" s="3">
        <f t="shared" si="46"/>
        <v>423.57660800000002</v>
      </c>
      <c r="N1022" s="3">
        <f t="shared" si="47"/>
        <v>4.3313919999999939</v>
      </c>
    </row>
    <row r="1023" spans="1:14" x14ac:dyDescent="0.2">
      <c r="A1023" s="1">
        <v>916</v>
      </c>
      <c r="B1023" s="7">
        <v>38341</v>
      </c>
      <c r="C1023" s="16" t="s">
        <v>176</v>
      </c>
      <c r="F1023" s="5">
        <v>16.59</v>
      </c>
      <c r="G1023" s="3">
        <f t="shared" si="49"/>
        <v>5.0566320000000005</v>
      </c>
      <c r="J1023" s="3" t="s">
        <v>69</v>
      </c>
      <c r="K1023">
        <v>428.61799999999999</v>
      </c>
      <c r="L1023" s="3">
        <f t="shared" si="46"/>
        <v>423.56136800000002</v>
      </c>
      <c r="N1023" s="3">
        <f t="shared" si="47"/>
        <v>4.3466319999999996</v>
      </c>
    </row>
    <row r="1024" spans="1:14" x14ac:dyDescent="0.2">
      <c r="A1024" s="1">
        <v>916</v>
      </c>
      <c r="B1024" s="7">
        <v>38377</v>
      </c>
      <c r="C1024" s="16" t="s">
        <v>176</v>
      </c>
      <c r="F1024" s="5">
        <v>16.77</v>
      </c>
      <c r="G1024" s="3">
        <f t="shared" si="49"/>
        <v>5.1114959999999998</v>
      </c>
      <c r="J1024" s="3" t="s">
        <v>69</v>
      </c>
      <c r="K1024">
        <v>428.61799999999999</v>
      </c>
      <c r="L1024" s="3">
        <f t="shared" si="46"/>
        <v>423.50650400000001</v>
      </c>
      <c r="N1024" s="3">
        <f t="shared" si="47"/>
        <v>4.4014960000000087</v>
      </c>
    </row>
    <row r="1025" spans="1:14" x14ac:dyDescent="0.2">
      <c r="A1025" s="1">
        <v>916</v>
      </c>
      <c r="B1025" s="7">
        <v>38413</v>
      </c>
      <c r="C1025" s="16" t="s">
        <v>176</v>
      </c>
      <c r="F1025" s="5">
        <v>16.920000000000002</v>
      </c>
      <c r="G1025" s="3">
        <f t="shared" si="49"/>
        <v>5.1572160000000009</v>
      </c>
      <c r="J1025" s="3" t="s">
        <v>69</v>
      </c>
      <c r="K1025">
        <v>428.61799999999999</v>
      </c>
      <c r="L1025" s="3">
        <f t="shared" si="46"/>
        <v>423.46078399999999</v>
      </c>
      <c r="N1025" s="3">
        <f t="shared" si="47"/>
        <v>4.4472160000000258</v>
      </c>
    </row>
    <row r="1026" spans="1:14" x14ac:dyDescent="0.2">
      <c r="A1026" s="1">
        <v>916</v>
      </c>
      <c r="B1026" s="7">
        <v>38440</v>
      </c>
      <c r="C1026" s="16" t="s">
        <v>176</v>
      </c>
      <c r="F1026" s="5">
        <v>16.93</v>
      </c>
      <c r="G1026" s="3">
        <f t="shared" si="49"/>
        <v>5.1602639999999997</v>
      </c>
      <c r="J1026" s="3" t="s">
        <v>69</v>
      </c>
      <c r="K1026">
        <v>428.61799999999999</v>
      </c>
      <c r="L1026" s="3">
        <f t="shared" si="46"/>
        <v>423.45773600000001</v>
      </c>
      <c r="N1026" s="3">
        <f t="shared" si="47"/>
        <v>4.4502640000000042</v>
      </c>
    </row>
    <row r="1027" spans="1:14" x14ac:dyDescent="0.2">
      <c r="A1027" s="1">
        <v>916</v>
      </c>
      <c r="B1027" s="7">
        <v>38467</v>
      </c>
      <c r="C1027" s="16" t="s">
        <v>176</v>
      </c>
      <c r="F1027" s="5">
        <v>16.72</v>
      </c>
      <c r="G1027" s="3">
        <f t="shared" si="49"/>
        <v>5.0962560000000003</v>
      </c>
      <c r="J1027" s="3" t="s">
        <v>69</v>
      </c>
      <c r="K1027">
        <v>428.61799999999999</v>
      </c>
      <c r="L1027" s="3">
        <f t="shared" si="46"/>
        <v>423.52174400000001</v>
      </c>
      <c r="N1027" s="3">
        <f t="shared" si="47"/>
        <v>4.386256000000003</v>
      </c>
    </row>
    <row r="1028" spans="1:14" x14ac:dyDescent="0.2">
      <c r="A1028" s="1">
        <v>916</v>
      </c>
      <c r="B1028" s="7">
        <v>38496</v>
      </c>
      <c r="C1028" s="16" t="s">
        <v>176</v>
      </c>
      <c r="F1028" s="5">
        <v>16.670000000000002</v>
      </c>
      <c r="G1028" s="3">
        <f t="shared" si="49"/>
        <v>5.0810160000000009</v>
      </c>
      <c r="J1028" s="3" t="s">
        <v>69</v>
      </c>
      <c r="K1028">
        <v>428.61799999999999</v>
      </c>
      <c r="L1028" s="3">
        <f t="shared" ref="L1028:L1066" si="50">K1028-G1028</f>
        <v>423.53698400000002</v>
      </c>
      <c r="N1028" s="3">
        <f t="shared" ref="N1028:N1066" si="51">427.908-L1028</f>
        <v>4.3710159999999973</v>
      </c>
    </row>
    <row r="1029" spans="1:14" x14ac:dyDescent="0.2">
      <c r="A1029" s="1">
        <v>916</v>
      </c>
      <c r="B1029" s="7">
        <v>38526</v>
      </c>
      <c r="C1029" s="16" t="s">
        <v>176</v>
      </c>
      <c r="F1029" s="5">
        <v>15.92</v>
      </c>
      <c r="G1029" s="3">
        <f t="shared" si="49"/>
        <v>4.8524159999999998</v>
      </c>
      <c r="J1029" s="3" t="s">
        <v>69</v>
      </c>
      <c r="K1029">
        <v>428.61799999999999</v>
      </c>
      <c r="L1029" s="3">
        <f t="shared" si="50"/>
        <v>423.76558399999999</v>
      </c>
      <c r="N1029" s="3">
        <f t="shared" si="51"/>
        <v>4.1424160000000256</v>
      </c>
    </row>
    <row r="1030" spans="1:14" x14ac:dyDescent="0.2">
      <c r="A1030" s="1">
        <v>916</v>
      </c>
      <c r="B1030" s="7">
        <v>38558</v>
      </c>
      <c r="C1030" s="16" t="str">
        <f t="shared" si="48"/>
        <v>V</v>
      </c>
      <c r="F1030" s="5">
        <v>15.81</v>
      </c>
      <c r="G1030" s="3">
        <f t="shared" si="49"/>
        <v>4.8188880000000003</v>
      </c>
      <c r="J1030" s="3" t="s">
        <v>80</v>
      </c>
      <c r="K1030">
        <v>428.61799999999999</v>
      </c>
      <c r="L1030" s="3">
        <f t="shared" si="50"/>
        <v>423.79911199999998</v>
      </c>
      <c r="N1030" s="3">
        <f t="shared" si="51"/>
        <v>4.1088880000000358</v>
      </c>
    </row>
    <row r="1031" spans="1:14" x14ac:dyDescent="0.2">
      <c r="A1031" s="1">
        <v>916</v>
      </c>
      <c r="B1031" s="7">
        <v>38586</v>
      </c>
      <c r="C1031" s="16" t="s">
        <v>176</v>
      </c>
      <c r="F1031" s="5">
        <v>16.36</v>
      </c>
      <c r="G1031" s="3">
        <f t="shared" si="49"/>
        <v>4.9865279999999998</v>
      </c>
      <c r="J1031" s="3" t="s">
        <v>69</v>
      </c>
      <c r="K1031">
        <v>428.61799999999999</v>
      </c>
      <c r="L1031" s="3">
        <f t="shared" si="50"/>
        <v>423.63147199999997</v>
      </c>
      <c r="N1031" s="3">
        <f t="shared" si="51"/>
        <v>4.2765280000000416</v>
      </c>
    </row>
    <row r="1032" spans="1:14" x14ac:dyDescent="0.2">
      <c r="A1032" s="1">
        <v>916</v>
      </c>
      <c r="B1032" s="7">
        <v>38618</v>
      </c>
      <c r="C1032" s="16" t="s">
        <v>176</v>
      </c>
      <c r="F1032" s="5">
        <v>16.55</v>
      </c>
      <c r="G1032" s="3">
        <f t="shared" si="49"/>
        <v>5.0444400000000007</v>
      </c>
      <c r="J1032" s="3" t="s">
        <v>69</v>
      </c>
      <c r="K1032">
        <v>428.61799999999999</v>
      </c>
      <c r="L1032" s="3">
        <f t="shared" si="50"/>
        <v>423.57355999999999</v>
      </c>
      <c r="N1032" s="3">
        <f t="shared" si="51"/>
        <v>4.3344400000000292</v>
      </c>
    </row>
    <row r="1033" spans="1:14" x14ac:dyDescent="0.2">
      <c r="A1033" s="1">
        <v>916</v>
      </c>
      <c r="B1033" s="7">
        <v>38649</v>
      </c>
      <c r="C1033" s="16" t="s">
        <v>176</v>
      </c>
      <c r="F1033" s="5">
        <v>16.64</v>
      </c>
      <c r="G1033" s="3">
        <f t="shared" si="49"/>
        <v>5.0718720000000008</v>
      </c>
      <c r="J1033" s="3" t="s">
        <v>69</v>
      </c>
      <c r="K1033">
        <v>428.61799999999999</v>
      </c>
      <c r="L1033" s="3">
        <f t="shared" si="50"/>
        <v>423.54612800000001</v>
      </c>
      <c r="N1033" s="3">
        <f t="shared" si="51"/>
        <v>4.3618720000000053</v>
      </c>
    </row>
    <row r="1034" spans="1:14" x14ac:dyDescent="0.2">
      <c r="A1034" s="1">
        <v>916</v>
      </c>
      <c r="B1034" s="7">
        <v>38677</v>
      </c>
      <c r="C1034" s="16" t="s">
        <v>176</v>
      </c>
      <c r="F1034" s="5">
        <v>16.649999999999999</v>
      </c>
      <c r="G1034" s="3">
        <f t="shared" si="49"/>
        <v>5.0749199999999997</v>
      </c>
      <c r="J1034" s="3" t="s">
        <v>69</v>
      </c>
      <c r="K1034">
        <v>428.61799999999999</v>
      </c>
      <c r="L1034" s="3">
        <f t="shared" si="50"/>
        <v>423.54307999999997</v>
      </c>
      <c r="N1034" s="3">
        <f t="shared" si="51"/>
        <v>4.3649200000000405</v>
      </c>
    </row>
    <row r="1035" spans="1:14" x14ac:dyDescent="0.2">
      <c r="A1035" s="1">
        <v>916</v>
      </c>
      <c r="B1035" s="7">
        <v>38707</v>
      </c>
      <c r="C1035" s="16" t="str">
        <f t="shared" si="48"/>
        <v>V</v>
      </c>
      <c r="F1035" s="5">
        <v>16.72</v>
      </c>
      <c r="G1035" s="3">
        <f t="shared" si="49"/>
        <v>5.0962560000000003</v>
      </c>
      <c r="J1035" s="3" t="s">
        <v>79</v>
      </c>
      <c r="K1035">
        <v>428.61799999999999</v>
      </c>
      <c r="L1035" s="3">
        <f t="shared" si="50"/>
        <v>423.52174400000001</v>
      </c>
      <c r="N1035" s="3">
        <f t="shared" si="51"/>
        <v>4.386256000000003</v>
      </c>
    </row>
    <row r="1036" spans="1:14" x14ac:dyDescent="0.2">
      <c r="A1036" s="1">
        <v>916</v>
      </c>
      <c r="B1036" s="7">
        <v>38743</v>
      </c>
      <c r="C1036" s="16" t="s">
        <v>176</v>
      </c>
      <c r="F1036" s="5">
        <v>16.829999999999998</v>
      </c>
      <c r="G1036" s="3">
        <f t="shared" si="49"/>
        <v>5.1297839999999999</v>
      </c>
      <c r="J1036" s="3" t="s">
        <v>69</v>
      </c>
      <c r="K1036">
        <v>428.61799999999999</v>
      </c>
      <c r="L1036" s="3">
        <f t="shared" si="50"/>
        <v>423.48821600000002</v>
      </c>
      <c r="N1036" s="3">
        <f t="shared" si="51"/>
        <v>4.4197839999999928</v>
      </c>
    </row>
    <row r="1037" spans="1:14" x14ac:dyDescent="0.2">
      <c r="A1037" s="1">
        <v>916</v>
      </c>
      <c r="B1037" s="7">
        <v>38776</v>
      </c>
      <c r="C1037" s="16" t="s">
        <v>176</v>
      </c>
      <c r="F1037" s="5">
        <v>16.93</v>
      </c>
      <c r="G1037" s="3">
        <f t="shared" si="49"/>
        <v>5.1602639999999997</v>
      </c>
      <c r="J1037" s="3" t="s">
        <v>69</v>
      </c>
      <c r="K1037">
        <v>428.61799999999999</v>
      </c>
      <c r="L1037" s="3">
        <f t="shared" si="50"/>
        <v>423.45773600000001</v>
      </c>
      <c r="N1037" s="3">
        <f t="shared" si="51"/>
        <v>4.4502640000000042</v>
      </c>
    </row>
    <row r="1038" spans="1:14" x14ac:dyDescent="0.2">
      <c r="A1038" s="1">
        <v>916</v>
      </c>
      <c r="B1038" s="7">
        <v>38803</v>
      </c>
      <c r="C1038" s="16" t="s">
        <v>176</v>
      </c>
      <c r="F1038" s="5">
        <v>16.940000000000001</v>
      </c>
      <c r="G1038" s="3">
        <f t="shared" si="49"/>
        <v>5.1633120000000003</v>
      </c>
      <c r="J1038" s="3" t="s">
        <v>69</v>
      </c>
      <c r="K1038">
        <v>428.61799999999999</v>
      </c>
      <c r="L1038" s="3">
        <f t="shared" si="50"/>
        <v>423.45468799999998</v>
      </c>
      <c r="N1038" s="3">
        <f t="shared" si="51"/>
        <v>4.4533120000000395</v>
      </c>
    </row>
    <row r="1039" spans="1:14" x14ac:dyDescent="0.2">
      <c r="A1039" s="1">
        <v>916</v>
      </c>
      <c r="B1039" s="7">
        <v>38835</v>
      </c>
      <c r="C1039" s="16" t="s">
        <v>176</v>
      </c>
      <c r="F1039" s="5">
        <v>16.39</v>
      </c>
      <c r="G1039" s="3">
        <f t="shared" si="49"/>
        <v>4.9956720000000008</v>
      </c>
      <c r="J1039" s="3" t="s">
        <v>69</v>
      </c>
      <c r="K1039">
        <v>428.61799999999999</v>
      </c>
      <c r="L1039" s="3">
        <f t="shared" si="50"/>
        <v>423.62232799999998</v>
      </c>
      <c r="N1039" s="3">
        <f t="shared" si="51"/>
        <v>4.2856720000000337</v>
      </c>
    </row>
    <row r="1040" spans="1:14" x14ac:dyDescent="0.2">
      <c r="A1040" s="1">
        <v>916</v>
      </c>
      <c r="B1040" s="7">
        <v>38856</v>
      </c>
      <c r="C1040" s="16" t="s">
        <v>176</v>
      </c>
      <c r="F1040" s="5">
        <v>16.309999999999999</v>
      </c>
      <c r="G1040" s="3">
        <f t="shared" si="49"/>
        <v>4.9712879999999995</v>
      </c>
      <c r="J1040" s="3" t="s">
        <v>69</v>
      </c>
      <c r="K1040">
        <v>428.61799999999999</v>
      </c>
      <c r="L1040" s="3">
        <f t="shared" si="50"/>
        <v>423.64671199999998</v>
      </c>
      <c r="N1040" s="3">
        <f t="shared" si="51"/>
        <v>4.2612880000000359</v>
      </c>
    </row>
    <row r="1041" spans="1:14" x14ac:dyDescent="0.2">
      <c r="A1041" s="1">
        <v>916</v>
      </c>
      <c r="B1041" s="7">
        <v>38895</v>
      </c>
      <c r="C1041" s="16" t="s">
        <v>176</v>
      </c>
      <c r="F1041" s="5">
        <v>16.440000000000001</v>
      </c>
      <c r="G1041" s="3">
        <f t="shared" si="49"/>
        <v>5.0109120000000003</v>
      </c>
      <c r="J1041" s="3" t="s">
        <v>69</v>
      </c>
      <c r="K1041">
        <v>428.61799999999999</v>
      </c>
      <c r="L1041" s="3">
        <f t="shared" si="50"/>
        <v>423.60708799999998</v>
      </c>
      <c r="N1041" s="3">
        <f t="shared" si="51"/>
        <v>4.3009120000000394</v>
      </c>
    </row>
    <row r="1042" spans="1:14" x14ac:dyDescent="0.2">
      <c r="A1042" s="1">
        <v>916</v>
      </c>
      <c r="B1042" s="7">
        <v>38925</v>
      </c>
      <c r="C1042" s="16" t="s">
        <v>176</v>
      </c>
      <c r="F1042" s="5">
        <v>16.670000000000002</v>
      </c>
      <c r="G1042" s="3">
        <f t="shared" si="49"/>
        <v>5.0810160000000009</v>
      </c>
      <c r="J1042" s="3" t="s">
        <v>69</v>
      </c>
      <c r="K1042">
        <v>428.61799999999999</v>
      </c>
      <c r="L1042" s="3">
        <f t="shared" si="50"/>
        <v>423.53698400000002</v>
      </c>
      <c r="N1042" s="3">
        <f t="shared" si="51"/>
        <v>4.3710159999999973</v>
      </c>
    </row>
    <row r="1043" spans="1:14" x14ac:dyDescent="0.2">
      <c r="A1043" s="1">
        <v>916</v>
      </c>
      <c r="B1043" s="7">
        <v>38958</v>
      </c>
      <c r="C1043" s="16" t="s">
        <v>176</v>
      </c>
      <c r="F1043" s="5">
        <v>16.97</v>
      </c>
      <c r="G1043" s="3">
        <f t="shared" si="49"/>
        <v>5.1724559999999995</v>
      </c>
      <c r="J1043" s="3" t="s">
        <v>69</v>
      </c>
      <c r="K1043">
        <v>428.61799999999999</v>
      </c>
      <c r="L1043" s="3">
        <f t="shared" si="50"/>
        <v>423.44554399999998</v>
      </c>
      <c r="N1043" s="3">
        <f t="shared" si="51"/>
        <v>4.4624560000000315</v>
      </c>
    </row>
    <row r="1044" spans="1:14" x14ac:dyDescent="0.2">
      <c r="A1044" s="1">
        <v>916</v>
      </c>
      <c r="B1044" s="7">
        <v>38986</v>
      </c>
      <c r="C1044" s="16" t="s">
        <v>176</v>
      </c>
      <c r="F1044" s="5">
        <v>17.04</v>
      </c>
      <c r="G1044" s="3">
        <f t="shared" si="49"/>
        <v>5.1937920000000002</v>
      </c>
      <c r="J1044" s="3" t="s">
        <v>69</v>
      </c>
      <c r="K1044">
        <v>428.61799999999999</v>
      </c>
      <c r="L1044" s="3">
        <f t="shared" si="50"/>
        <v>423.42420800000002</v>
      </c>
      <c r="N1044" s="3">
        <f t="shared" si="51"/>
        <v>4.483791999999994</v>
      </c>
    </row>
    <row r="1045" spans="1:14" x14ac:dyDescent="0.2">
      <c r="A1045" s="1">
        <v>916</v>
      </c>
      <c r="B1045" s="7">
        <v>39014</v>
      </c>
      <c r="C1045" s="16" t="str">
        <f t="shared" ref="C1045:C1110" si="52">IF(ISBLANK(D1045),"V","S")</f>
        <v>V</v>
      </c>
      <c r="F1045" s="5">
        <v>17.07</v>
      </c>
      <c r="G1045" s="3">
        <f t="shared" si="49"/>
        <v>5.2029360000000002</v>
      </c>
      <c r="J1045" s="3" t="s">
        <v>80</v>
      </c>
      <c r="K1045">
        <v>428.61799999999999</v>
      </c>
      <c r="L1045" s="3">
        <f t="shared" si="50"/>
        <v>423.41506399999997</v>
      </c>
      <c r="N1045" s="3">
        <f t="shared" si="51"/>
        <v>4.4929360000000429</v>
      </c>
    </row>
    <row r="1046" spans="1:14" x14ac:dyDescent="0.2">
      <c r="A1046" s="1">
        <v>916</v>
      </c>
      <c r="B1046" s="7">
        <v>39050</v>
      </c>
      <c r="C1046" s="16" t="str">
        <f t="shared" si="52"/>
        <v>V</v>
      </c>
      <c r="F1046" s="5">
        <v>17.149999999999999</v>
      </c>
      <c r="G1046" s="3">
        <f t="shared" si="49"/>
        <v>5.2273199999999997</v>
      </c>
      <c r="J1046" s="3" t="s">
        <v>80</v>
      </c>
      <c r="K1046">
        <v>428.61799999999999</v>
      </c>
      <c r="L1046" s="3">
        <f t="shared" si="50"/>
        <v>423.39067999999997</v>
      </c>
      <c r="N1046" s="3">
        <f t="shared" si="51"/>
        <v>4.5173200000000406</v>
      </c>
    </row>
    <row r="1047" spans="1:14" x14ac:dyDescent="0.2">
      <c r="A1047" s="1">
        <v>916</v>
      </c>
      <c r="B1047" s="7">
        <v>39077</v>
      </c>
      <c r="C1047" s="16" t="s">
        <v>176</v>
      </c>
      <c r="F1047" s="5">
        <v>17.190000000000001</v>
      </c>
      <c r="G1047" s="3">
        <f t="shared" si="49"/>
        <v>5.2395120000000004</v>
      </c>
      <c r="J1047" s="3" t="s">
        <v>69</v>
      </c>
      <c r="K1047">
        <v>428.61799999999999</v>
      </c>
      <c r="L1047" s="3">
        <f t="shared" si="50"/>
        <v>423.378488</v>
      </c>
      <c r="N1047" s="3">
        <f t="shared" si="51"/>
        <v>4.5295120000000111</v>
      </c>
    </row>
    <row r="1048" spans="1:14" x14ac:dyDescent="0.2">
      <c r="A1048" s="1">
        <v>916</v>
      </c>
      <c r="B1048" s="7">
        <v>39114</v>
      </c>
      <c r="C1048" s="16" t="str">
        <f t="shared" si="52"/>
        <v>V</v>
      </c>
      <c r="F1048" s="5">
        <v>17.3</v>
      </c>
      <c r="G1048" s="3">
        <f t="shared" si="49"/>
        <v>5.2730400000000008</v>
      </c>
      <c r="J1048" s="3" t="s">
        <v>80</v>
      </c>
      <c r="K1048">
        <v>428.61799999999999</v>
      </c>
      <c r="L1048" s="3">
        <f t="shared" si="50"/>
        <v>423.34496000000001</v>
      </c>
      <c r="N1048" s="3">
        <f t="shared" si="51"/>
        <v>4.5630400000000009</v>
      </c>
    </row>
    <row r="1049" spans="1:14" x14ac:dyDescent="0.2">
      <c r="A1049" s="1">
        <v>916</v>
      </c>
      <c r="B1049" s="7">
        <v>39136</v>
      </c>
      <c r="C1049" s="16" t="str">
        <f t="shared" si="52"/>
        <v>V</v>
      </c>
      <c r="F1049" s="5">
        <v>17.37</v>
      </c>
      <c r="G1049" s="3">
        <f t="shared" si="49"/>
        <v>5.2943760000000006</v>
      </c>
      <c r="J1049" s="3" t="s">
        <v>80</v>
      </c>
      <c r="K1049">
        <v>428.61799999999999</v>
      </c>
      <c r="L1049" s="3">
        <f t="shared" si="50"/>
        <v>423.323624</v>
      </c>
      <c r="N1049" s="3">
        <f t="shared" si="51"/>
        <v>4.5843760000000202</v>
      </c>
    </row>
    <row r="1050" spans="1:14" x14ac:dyDescent="0.2">
      <c r="A1050" s="1">
        <v>916</v>
      </c>
      <c r="B1050" s="7">
        <v>39167</v>
      </c>
      <c r="C1050" s="16" t="s">
        <v>176</v>
      </c>
      <c r="F1050" s="5">
        <v>17.260000000000002</v>
      </c>
      <c r="G1050" s="3">
        <f t="shared" si="49"/>
        <v>5.2608480000000011</v>
      </c>
      <c r="J1050" s="3" t="s">
        <v>69</v>
      </c>
      <c r="K1050">
        <v>428.61799999999999</v>
      </c>
      <c r="L1050" s="3">
        <f t="shared" si="50"/>
        <v>423.35715199999999</v>
      </c>
      <c r="N1050" s="3">
        <f t="shared" si="51"/>
        <v>4.5508480000000304</v>
      </c>
    </row>
    <row r="1051" spans="1:14" x14ac:dyDescent="0.2">
      <c r="A1051" s="1">
        <v>916</v>
      </c>
      <c r="B1051" s="7">
        <v>39198</v>
      </c>
      <c r="C1051" s="16" t="s">
        <v>176</v>
      </c>
      <c r="F1051" s="5">
        <v>17.02</v>
      </c>
      <c r="G1051" s="3">
        <f t="shared" si="49"/>
        <v>5.1876959999999999</v>
      </c>
      <c r="J1051" s="3" t="s">
        <v>69</v>
      </c>
      <c r="K1051">
        <v>428.61799999999999</v>
      </c>
      <c r="L1051" s="3">
        <f t="shared" si="50"/>
        <v>423.43030399999998</v>
      </c>
      <c r="N1051" s="3">
        <f t="shared" si="51"/>
        <v>4.4776960000000372</v>
      </c>
    </row>
    <row r="1052" spans="1:14" x14ac:dyDescent="0.2">
      <c r="A1052" s="1">
        <v>916</v>
      </c>
      <c r="B1052" s="7">
        <v>39220</v>
      </c>
      <c r="C1052" s="16" t="s">
        <v>176</v>
      </c>
      <c r="F1052" s="5">
        <v>16.850000000000001</v>
      </c>
      <c r="G1052" s="3">
        <f t="shared" si="49"/>
        <v>5.1358800000000011</v>
      </c>
      <c r="J1052" s="3" t="s">
        <v>69</v>
      </c>
      <c r="K1052">
        <v>428.61799999999999</v>
      </c>
      <c r="L1052" s="3">
        <f t="shared" si="50"/>
        <v>423.48212000000001</v>
      </c>
      <c r="N1052" s="3">
        <f t="shared" si="51"/>
        <v>4.4258800000000065</v>
      </c>
    </row>
    <row r="1053" spans="1:14" x14ac:dyDescent="0.2">
      <c r="A1053" s="1">
        <v>916</v>
      </c>
      <c r="B1053" s="7">
        <v>39258</v>
      </c>
      <c r="C1053" s="16" t="s">
        <v>176</v>
      </c>
      <c r="F1053" s="5">
        <v>16.72</v>
      </c>
      <c r="G1053" s="3">
        <f t="shared" si="49"/>
        <v>5.0962560000000003</v>
      </c>
      <c r="J1053" s="3" t="s">
        <v>69</v>
      </c>
      <c r="K1053">
        <v>428.61799999999999</v>
      </c>
      <c r="L1053" s="3">
        <f t="shared" si="50"/>
        <v>423.52174400000001</v>
      </c>
      <c r="N1053" s="3">
        <f t="shared" si="51"/>
        <v>4.386256000000003</v>
      </c>
    </row>
    <row r="1054" spans="1:14" x14ac:dyDescent="0.2">
      <c r="A1054" s="1">
        <v>916</v>
      </c>
      <c r="B1054" s="7">
        <v>39317</v>
      </c>
      <c r="C1054" s="16" t="s">
        <v>176</v>
      </c>
      <c r="F1054" s="5">
        <v>17.100000000000001</v>
      </c>
      <c r="G1054" s="3">
        <f t="shared" si="49"/>
        <v>5.2120800000000003</v>
      </c>
      <c r="J1054" s="3" t="s">
        <v>69</v>
      </c>
      <c r="K1054">
        <v>428.61799999999999</v>
      </c>
      <c r="L1054" s="3">
        <f t="shared" si="50"/>
        <v>423.40591999999998</v>
      </c>
      <c r="N1054" s="3">
        <f t="shared" si="51"/>
        <v>4.5020800000000349</v>
      </c>
    </row>
    <row r="1055" spans="1:14" x14ac:dyDescent="0.2">
      <c r="A1055" s="1">
        <v>916</v>
      </c>
      <c r="B1055" s="7">
        <v>39356</v>
      </c>
      <c r="C1055" s="16" t="s">
        <v>176</v>
      </c>
      <c r="F1055" s="5">
        <v>17.14</v>
      </c>
      <c r="G1055" s="3">
        <f t="shared" si="49"/>
        <v>5.224272</v>
      </c>
      <c r="J1055" s="3" t="s">
        <v>69</v>
      </c>
      <c r="K1055">
        <v>428.61799999999999</v>
      </c>
      <c r="L1055" s="3">
        <f t="shared" si="50"/>
        <v>423.39372800000001</v>
      </c>
      <c r="N1055" s="3">
        <f t="shared" si="51"/>
        <v>4.5142720000000054</v>
      </c>
    </row>
    <row r="1056" spans="1:14" x14ac:dyDescent="0.2">
      <c r="A1056" s="1">
        <v>916</v>
      </c>
      <c r="B1056" s="7">
        <v>39373</v>
      </c>
      <c r="C1056" s="16" t="str">
        <f t="shared" si="52"/>
        <v>V</v>
      </c>
      <c r="F1056" s="5">
        <v>17</v>
      </c>
      <c r="G1056" s="3">
        <f t="shared" si="49"/>
        <v>5.1816000000000004</v>
      </c>
      <c r="J1056" s="3" t="s">
        <v>112</v>
      </c>
      <c r="K1056">
        <v>428.61799999999999</v>
      </c>
      <c r="L1056" s="3">
        <f t="shared" si="50"/>
        <v>423.43639999999999</v>
      </c>
      <c r="N1056" s="3">
        <f t="shared" si="51"/>
        <v>4.4716000000000236</v>
      </c>
    </row>
    <row r="1057" spans="1:14" x14ac:dyDescent="0.2">
      <c r="A1057" s="1">
        <v>916</v>
      </c>
      <c r="B1057" s="7">
        <v>39413</v>
      </c>
      <c r="C1057" s="16" t="str">
        <f t="shared" si="52"/>
        <v>V</v>
      </c>
      <c r="F1057" s="5">
        <v>16.82</v>
      </c>
      <c r="G1057" s="3">
        <f t="shared" si="49"/>
        <v>5.1267360000000002</v>
      </c>
      <c r="J1057" s="3" t="s">
        <v>112</v>
      </c>
      <c r="K1057">
        <v>428.61799999999999</v>
      </c>
      <c r="L1057" s="3">
        <f t="shared" si="50"/>
        <v>423.491264</v>
      </c>
      <c r="N1057" s="3">
        <f t="shared" si="51"/>
        <v>4.4167360000000144</v>
      </c>
    </row>
    <row r="1058" spans="1:14" x14ac:dyDescent="0.2">
      <c r="A1058" s="1">
        <v>916</v>
      </c>
      <c r="B1058" s="7">
        <v>39443</v>
      </c>
      <c r="C1058" s="16" t="str">
        <f t="shared" si="52"/>
        <v>V</v>
      </c>
      <c r="F1058" s="5">
        <v>16.88</v>
      </c>
      <c r="G1058" s="3">
        <f t="shared" si="49"/>
        <v>5.1450240000000003</v>
      </c>
      <c r="J1058" s="3" t="s">
        <v>118</v>
      </c>
      <c r="K1058">
        <v>428.61799999999999</v>
      </c>
      <c r="L1058" s="3">
        <f t="shared" si="50"/>
        <v>423.47297600000002</v>
      </c>
      <c r="N1058" s="3">
        <f t="shared" si="51"/>
        <v>4.4350239999999985</v>
      </c>
    </row>
    <row r="1059" spans="1:14" x14ac:dyDescent="0.2">
      <c r="A1059" s="1">
        <v>916</v>
      </c>
      <c r="B1059" s="7">
        <v>39472</v>
      </c>
      <c r="C1059" s="16" t="str">
        <f t="shared" si="52"/>
        <v>V</v>
      </c>
      <c r="F1059" s="5">
        <v>17.02</v>
      </c>
      <c r="G1059" s="3">
        <f t="shared" si="49"/>
        <v>5.1876959999999999</v>
      </c>
      <c r="J1059" s="3" t="s">
        <v>118</v>
      </c>
      <c r="K1059">
        <v>428.61799999999999</v>
      </c>
      <c r="L1059" s="3">
        <f t="shared" si="50"/>
        <v>423.43030399999998</v>
      </c>
      <c r="N1059" s="3">
        <f t="shared" si="51"/>
        <v>4.4776960000000372</v>
      </c>
    </row>
    <row r="1060" spans="1:14" x14ac:dyDescent="0.2">
      <c r="A1060" s="1">
        <v>916</v>
      </c>
      <c r="B1060" s="7">
        <v>39507</v>
      </c>
      <c r="C1060" s="16" t="str">
        <f t="shared" si="52"/>
        <v>V</v>
      </c>
      <c r="F1060" s="5">
        <v>17.170000000000002</v>
      </c>
      <c r="G1060" s="3">
        <f t="shared" si="49"/>
        <v>5.233416000000001</v>
      </c>
      <c r="J1060" s="3" t="s">
        <v>80</v>
      </c>
      <c r="K1060">
        <v>428.61799999999999</v>
      </c>
      <c r="L1060" s="3">
        <f t="shared" si="50"/>
        <v>423.38458400000002</v>
      </c>
      <c r="N1060" s="3">
        <f t="shared" si="51"/>
        <v>4.5234159999999974</v>
      </c>
    </row>
    <row r="1061" spans="1:14" x14ac:dyDescent="0.2">
      <c r="A1061" s="1">
        <v>916</v>
      </c>
      <c r="B1061" s="7">
        <v>39536</v>
      </c>
      <c r="C1061" s="16" t="str">
        <f t="shared" si="52"/>
        <v>V</v>
      </c>
      <c r="F1061" s="5">
        <v>17.260000000000002</v>
      </c>
      <c r="G1061" s="3">
        <f t="shared" si="49"/>
        <v>5.2608480000000011</v>
      </c>
      <c r="J1061" s="3" t="s">
        <v>112</v>
      </c>
      <c r="K1061">
        <v>428.61799999999999</v>
      </c>
      <c r="L1061" s="3">
        <f t="shared" si="50"/>
        <v>423.35715199999999</v>
      </c>
      <c r="N1061" s="3">
        <f t="shared" si="51"/>
        <v>4.5508480000000304</v>
      </c>
    </row>
    <row r="1062" spans="1:14" x14ac:dyDescent="0.2">
      <c r="A1062" s="1">
        <v>916</v>
      </c>
      <c r="B1062" s="7">
        <v>39563</v>
      </c>
      <c r="C1062" s="16" t="str">
        <f t="shared" si="52"/>
        <v>V</v>
      </c>
      <c r="F1062" s="5">
        <v>17.02</v>
      </c>
      <c r="G1062" s="3">
        <f t="shared" si="49"/>
        <v>5.1876959999999999</v>
      </c>
      <c r="J1062" s="3" t="s">
        <v>112</v>
      </c>
      <c r="K1062">
        <v>428.61799999999999</v>
      </c>
      <c r="L1062" s="3">
        <f t="shared" si="50"/>
        <v>423.43030399999998</v>
      </c>
      <c r="N1062" s="3">
        <f t="shared" si="51"/>
        <v>4.4776960000000372</v>
      </c>
    </row>
    <row r="1063" spans="1:14" x14ac:dyDescent="0.2">
      <c r="A1063" s="1">
        <v>916</v>
      </c>
      <c r="B1063" s="7">
        <v>39580</v>
      </c>
      <c r="C1063" s="16" t="str">
        <f t="shared" si="52"/>
        <v>V</v>
      </c>
      <c r="F1063" s="5">
        <v>16.63</v>
      </c>
      <c r="G1063" s="3">
        <f t="shared" si="49"/>
        <v>5.0688240000000002</v>
      </c>
      <c r="J1063" s="3" t="s">
        <v>118</v>
      </c>
      <c r="K1063">
        <v>428.61799999999999</v>
      </c>
      <c r="L1063" s="3">
        <f t="shared" si="50"/>
        <v>423.54917599999999</v>
      </c>
      <c r="N1063" s="3">
        <f t="shared" si="51"/>
        <v>4.3588240000000269</v>
      </c>
    </row>
    <row r="1064" spans="1:14" x14ac:dyDescent="0.2">
      <c r="A1064" s="1">
        <v>916</v>
      </c>
      <c r="B1064" s="7">
        <v>39725</v>
      </c>
      <c r="C1064" s="16" t="str">
        <f t="shared" si="52"/>
        <v>V</v>
      </c>
      <c r="F1064" s="5">
        <v>16.52</v>
      </c>
      <c r="G1064" s="3">
        <f t="shared" si="49"/>
        <v>5.0352959999999998</v>
      </c>
      <c r="J1064" s="3" t="s">
        <v>139</v>
      </c>
      <c r="K1064">
        <v>428.61799999999999</v>
      </c>
      <c r="L1064" s="3">
        <f t="shared" si="50"/>
        <v>423.58270399999998</v>
      </c>
      <c r="N1064" s="3">
        <f t="shared" si="51"/>
        <v>4.3252960000000371</v>
      </c>
    </row>
    <row r="1065" spans="1:14" x14ac:dyDescent="0.2">
      <c r="A1065" s="1">
        <v>916</v>
      </c>
      <c r="B1065" s="7">
        <v>39767</v>
      </c>
      <c r="C1065" s="16" t="str">
        <f t="shared" si="52"/>
        <v>V</v>
      </c>
      <c r="F1065" s="5">
        <v>16.27</v>
      </c>
      <c r="G1065" s="3">
        <f t="shared" si="49"/>
        <v>4.9590959999999997</v>
      </c>
      <c r="J1065" s="3" t="s">
        <v>118</v>
      </c>
      <c r="K1065">
        <v>428.61799999999999</v>
      </c>
      <c r="L1065" s="3">
        <f t="shared" si="50"/>
        <v>423.65890400000001</v>
      </c>
      <c r="N1065" s="3">
        <f t="shared" si="51"/>
        <v>4.2490960000000086</v>
      </c>
    </row>
    <row r="1066" spans="1:14" x14ac:dyDescent="0.2">
      <c r="A1066" s="1">
        <v>916</v>
      </c>
      <c r="B1066" s="7">
        <v>39795</v>
      </c>
      <c r="C1066" s="16" t="str">
        <f t="shared" si="52"/>
        <v>V</v>
      </c>
      <c r="F1066" s="5">
        <v>16.22</v>
      </c>
      <c r="G1066" s="3">
        <f t="shared" si="49"/>
        <v>4.9438560000000003</v>
      </c>
      <c r="J1066" s="3" t="s">
        <v>118</v>
      </c>
      <c r="K1066">
        <v>428.61799999999999</v>
      </c>
      <c r="L1066" s="3">
        <f t="shared" si="50"/>
        <v>423.67414400000001</v>
      </c>
      <c r="N1066" s="3">
        <f t="shared" si="51"/>
        <v>4.233856000000003</v>
      </c>
    </row>
    <row r="1067" spans="1:14" x14ac:dyDescent="0.2">
      <c r="A1067" s="1">
        <v>916</v>
      </c>
      <c r="B1067" s="7">
        <v>39832</v>
      </c>
      <c r="C1067" s="16" t="s">
        <v>176</v>
      </c>
      <c r="D1067" s="5">
        <v>17</v>
      </c>
      <c r="E1067">
        <v>0.67</v>
      </c>
      <c r="F1067" s="5">
        <v>16.329999999999998</v>
      </c>
      <c r="G1067" s="3">
        <f t="shared" si="49"/>
        <v>4.9773839999999998</v>
      </c>
      <c r="J1067" s="3" t="s">
        <v>69</v>
      </c>
      <c r="K1067">
        <v>428.61799999999999</v>
      </c>
      <c r="L1067" s="3">
        <f t="shared" ref="L1067:L1073" si="53">K1067-G1067</f>
        <v>423.64061600000002</v>
      </c>
      <c r="N1067" s="3">
        <f t="shared" ref="N1067:N1073" si="54">427.908-L1067</f>
        <v>4.2673839999999927</v>
      </c>
    </row>
    <row r="1068" spans="1:14" x14ac:dyDescent="0.2">
      <c r="A1068" s="1">
        <v>916</v>
      </c>
      <c r="B1068" s="7">
        <v>39866</v>
      </c>
      <c r="C1068" s="16" t="str">
        <f t="shared" si="52"/>
        <v>V</v>
      </c>
      <c r="F1068" s="5">
        <v>16.510000000000002</v>
      </c>
      <c r="G1068" s="3">
        <f t="shared" si="49"/>
        <v>5.0322480000000009</v>
      </c>
      <c r="J1068" s="3" t="s">
        <v>148</v>
      </c>
      <c r="K1068">
        <v>428.61799999999999</v>
      </c>
      <c r="L1068" s="3">
        <f t="shared" si="53"/>
        <v>423.58575200000001</v>
      </c>
      <c r="N1068" s="3">
        <f t="shared" si="54"/>
        <v>4.3222480000000019</v>
      </c>
    </row>
    <row r="1069" spans="1:14" x14ac:dyDescent="0.2">
      <c r="A1069" s="1">
        <v>916</v>
      </c>
      <c r="B1069" s="7">
        <v>39898</v>
      </c>
      <c r="C1069" s="16" t="str">
        <f t="shared" si="52"/>
        <v>V</v>
      </c>
      <c r="F1069" s="5">
        <v>16.170000000000002</v>
      </c>
      <c r="G1069" s="3">
        <f t="shared" si="49"/>
        <v>4.9286160000000008</v>
      </c>
      <c r="J1069" s="3" t="s">
        <v>148</v>
      </c>
      <c r="K1069">
        <v>428.61799999999999</v>
      </c>
      <c r="L1069" s="3">
        <f t="shared" si="53"/>
        <v>423.68938400000002</v>
      </c>
      <c r="N1069" s="3">
        <f t="shared" si="54"/>
        <v>4.2186159999999973</v>
      </c>
    </row>
    <row r="1070" spans="1:14" x14ac:dyDescent="0.2">
      <c r="A1070" s="1">
        <v>916</v>
      </c>
      <c r="B1070" s="7">
        <v>39928</v>
      </c>
      <c r="C1070" s="16" t="str">
        <f t="shared" si="52"/>
        <v>V</v>
      </c>
      <c r="F1070" s="5">
        <v>16.940000000000001</v>
      </c>
      <c r="G1070" s="3">
        <f t="shared" si="49"/>
        <v>5.1633120000000003</v>
      </c>
      <c r="J1070" s="3" t="s">
        <v>148</v>
      </c>
      <c r="K1070">
        <v>428.61799999999999</v>
      </c>
      <c r="L1070" s="3">
        <f t="shared" si="53"/>
        <v>423.45468799999998</v>
      </c>
      <c r="N1070" s="3">
        <f t="shared" si="54"/>
        <v>4.4533120000000395</v>
      </c>
    </row>
    <row r="1071" spans="1:14" x14ac:dyDescent="0.2">
      <c r="A1071" s="1">
        <v>916</v>
      </c>
      <c r="B1071" s="7">
        <v>39966</v>
      </c>
      <c r="C1071" s="16" t="str">
        <f t="shared" si="52"/>
        <v>V</v>
      </c>
      <c r="F1071" s="5">
        <v>15.55</v>
      </c>
      <c r="G1071" s="3">
        <f t="shared" si="49"/>
        <v>4.7396400000000005</v>
      </c>
      <c r="J1071" s="3" t="s">
        <v>148</v>
      </c>
      <c r="K1071">
        <v>428.61799999999999</v>
      </c>
      <c r="L1071" s="3">
        <f t="shared" si="53"/>
        <v>423.87835999999999</v>
      </c>
      <c r="N1071" s="3">
        <f t="shared" si="54"/>
        <v>4.029640000000029</v>
      </c>
    </row>
    <row r="1072" spans="1:14" x14ac:dyDescent="0.2">
      <c r="A1072" s="1">
        <v>916</v>
      </c>
      <c r="B1072" s="7">
        <v>40004</v>
      </c>
      <c r="C1072" s="16" t="str">
        <f t="shared" si="52"/>
        <v>V</v>
      </c>
      <c r="F1072" s="5">
        <v>15.72</v>
      </c>
      <c r="G1072" s="3">
        <f t="shared" si="49"/>
        <v>4.7914560000000002</v>
      </c>
      <c r="J1072" s="3" t="s">
        <v>157</v>
      </c>
      <c r="K1072">
        <v>428.61799999999999</v>
      </c>
      <c r="L1072" s="3">
        <f t="shared" si="53"/>
        <v>423.82654400000001</v>
      </c>
      <c r="N1072" s="3">
        <f t="shared" si="54"/>
        <v>4.0814560000000029</v>
      </c>
    </row>
    <row r="1073" spans="1:17" x14ac:dyDescent="0.2">
      <c r="A1073" s="1">
        <v>916</v>
      </c>
      <c r="B1073" s="7">
        <v>40045</v>
      </c>
      <c r="C1073" s="16" t="str">
        <f t="shared" si="52"/>
        <v>V</v>
      </c>
      <c r="F1073" s="5">
        <v>16.13</v>
      </c>
      <c r="G1073" s="3">
        <f t="shared" si="49"/>
        <v>4.9164240000000001</v>
      </c>
      <c r="J1073" s="3" t="s">
        <v>157</v>
      </c>
      <c r="K1073">
        <v>428.61799999999999</v>
      </c>
      <c r="L1073" s="3">
        <f t="shared" si="53"/>
        <v>423.70157599999999</v>
      </c>
      <c r="N1073" s="3">
        <f t="shared" si="54"/>
        <v>4.2064240000000268</v>
      </c>
    </row>
    <row r="1074" spans="1:17" x14ac:dyDescent="0.2">
      <c r="A1074" s="1">
        <v>916</v>
      </c>
      <c r="B1074" s="7">
        <v>40074</v>
      </c>
      <c r="C1074" s="16" t="str">
        <f t="shared" si="52"/>
        <v>V</v>
      </c>
      <c r="F1074" s="5">
        <v>16.420000000000002</v>
      </c>
      <c r="G1074" s="3">
        <f t="shared" si="49"/>
        <v>5.0048160000000008</v>
      </c>
      <c r="J1074" s="3" t="s">
        <v>157</v>
      </c>
      <c r="K1074">
        <v>428.61799999999999</v>
      </c>
      <c r="L1074" s="3">
        <f>K1074-G1074</f>
        <v>423.61318399999999</v>
      </c>
      <c r="N1074" s="3">
        <f>427.908-L1074</f>
        <v>4.2948160000000257</v>
      </c>
    </row>
    <row r="1075" spans="1:17" x14ac:dyDescent="0.2">
      <c r="A1075" s="1">
        <v>916</v>
      </c>
      <c r="B1075" s="7">
        <v>40102</v>
      </c>
      <c r="C1075" s="16" t="str">
        <f t="shared" si="52"/>
        <v>V</v>
      </c>
      <c r="F1075" s="5">
        <v>16.670000000000002</v>
      </c>
      <c r="G1075" s="3">
        <f t="shared" si="49"/>
        <v>5.0810160000000009</v>
      </c>
      <c r="J1075" s="3" t="s">
        <v>148</v>
      </c>
      <c r="K1075">
        <v>428.61799999999999</v>
      </c>
      <c r="L1075" s="3">
        <f>K1075-G1075</f>
        <v>423.53698400000002</v>
      </c>
      <c r="N1075" s="3">
        <f>427.908-L1075</f>
        <v>4.3710159999999973</v>
      </c>
    </row>
    <row r="1076" spans="1:17" x14ac:dyDescent="0.2">
      <c r="A1076" s="1">
        <v>916</v>
      </c>
      <c r="B1076" s="7">
        <v>40128</v>
      </c>
      <c r="C1076" s="16" t="str">
        <f t="shared" si="52"/>
        <v>V</v>
      </c>
      <c r="F1076" s="5">
        <v>17.13</v>
      </c>
      <c r="G1076" s="3">
        <f t="shared" si="49"/>
        <v>5.2212240000000003</v>
      </c>
      <c r="J1076" s="3" t="s">
        <v>168</v>
      </c>
      <c r="K1076">
        <v>428.61799999999999</v>
      </c>
      <c r="L1076" s="3">
        <f>K1076-G1076</f>
        <v>423.39677599999999</v>
      </c>
      <c r="N1076" s="3">
        <f>427.908-L1076</f>
        <v>4.511224000000027</v>
      </c>
    </row>
    <row r="1077" spans="1:17" x14ac:dyDescent="0.2">
      <c r="A1077" s="1">
        <v>916</v>
      </c>
      <c r="B1077" s="7">
        <v>40161</v>
      </c>
      <c r="C1077" s="16" t="str">
        <f t="shared" si="52"/>
        <v>V</v>
      </c>
      <c r="F1077" s="5">
        <v>16.72</v>
      </c>
      <c r="G1077" s="3">
        <f t="shared" si="49"/>
        <v>5.0962560000000003</v>
      </c>
      <c r="J1077" s="3" t="s">
        <v>148</v>
      </c>
      <c r="K1077">
        <v>428.61799999999999</v>
      </c>
      <c r="L1077" s="3">
        <f>K1077-G1077</f>
        <v>423.52174400000001</v>
      </c>
      <c r="N1077" s="3">
        <f>427.908-L1077</f>
        <v>4.386256000000003</v>
      </c>
    </row>
    <row r="1078" spans="1:17" x14ac:dyDescent="0.2">
      <c r="A1078" s="1">
        <v>916</v>
      </c>
      <c r="B1078" s="7">
        <v>40191</v>
      </c>
      <c r="C1078" s="16" t="s">
        <v>177</v>
      </c>
      <c r="F1078" s="5">
        <v>16.88</v>
      </c>
      <c r="G1078" s="3">
        <f t="shared" si="49"/>
        <v>5.1450240000000003</v>
      </c>
      <c r="J1078" s="3" t="s">
        <v>179</v>
      </c>
      <c r="K1078">
        <v>428.61799999999999</v>
      </c>
      <c r="L1078" s="3">
        <f t="shared" ref="L1078:L1083" si="55">K1078-G1078</f>
        <v>423.47297600000002</v>
      </c>
      <c r="N1078" s="3">
        <f t="shared" ref="N1078:N1083" si="56">427.908-L1078</f>
        <v>4.4350239999999985</v>
      </c>
    </row>
    <row r="1079" spans="1:17" x14ac:dyDescent="0.2">
      <c r="A1079" s="1">
        <v>916</v>
      </c>
      <c r="B1079" s="7">
        <v>40221</v>
      </c>
      <c r="C1079" s="16" t="s">
        <v>177</v>
      </c>
      <c r="F1079" s="5">
        <v>16.98</v>
      </c>
      <c r="G1079" s="3">
        <f t="shared" si="49"/>
        <v>5.1755040000000001</v>
      </c>
      <c r="J1079" s="3" t="s">
        <v>179</v>
      </c>
      <c r="K1079">
        <v>428.61799999999999</v>
      </c>
      <c r="L1079" s="3">
        <f t="shared" si="55"/>
        <v>423.44249600000001</v>
      </c>
      <c r="N1079" s="3">
        <f t="shared" si="56"/>
        <v>4.4655040000000099</v>
      </c>
    </row>
    <row r="1080" spans="1:17" x14ac:dyDescent="0.2">
      <c r="A1080" s="1">
        <v>916</v>
      </c>
      <c r="B1080" s="7">
        <v>40247</v>
      </c>
      <c r="C1080" s="16" t="s">
        <v>177</v>
      </c>
      <c r="F1080" s="5">
        <v>17.07</v>
      </c>
      <c r="G1080" s="3">
        <f t="shared" si="49"/>
        <v>5.2029360000000002</v>
      </c>
      <c r="J1080" s="3" t="s">
        <v>180</v>
      </c>
      <c r="K1080">
        <v>428.61799999999999</v>
      </c>
      <c r="L1080" s="3">
        <f t="shared" si="55"/>
        <v>423.41506399999997</v>
      </c>
      <c r="N1080" s="3">
        <f t="shared" si="56"/>
        <v>4.4929360000000429</v>
      </c>
    </row>
    <row r="1081" spans="1:17" x14ac:dyDescent="0.2">
      <c r="A1081" s="1">
        <v>916</v>
      </c>
      <c r="B1081" s="7">
        <v>40274</v>
      </c>
      <c r="C1081" s="16" t="s">
        <v>177</v>
      </c>
      <c r="F1081" s="5">
        <v>16.86</v>
      </c>
      <c r="G1081" s="3">
        <f t="shared" si="49"/>
        <v>5.1389279999999999</v>
      </c>
      <c r="J1081" s="3" t="s">
        <v>157</v>
      </c>
      <c r="K1081">
        <v>428.61799999999999</v>
      </c>
      <c r="L1081" s="3">
        <f t="shared" si="55"/>
        <v>423.47907199999997</v>
      </c>
      <c r="N1081" s="3">
        <f t="shared" si="56"/>
        <v>4.4289280000000417</v>
      </c>
    </row>
    <row r="1082" spans="1:17" x14ac:dyDescent="0.2">
      <c r="A1082" s="1">
        <v>916</v>
      </c>
      <c r="B1082" s="7">
        <v>40302</v>
      </c>
      <c r="C1082" s="16" t="s">
        <v>177</v>
      </c>
      <c r="F1082" s="5">
        <v>16.84</v>
      </c>
      <c r="G1082" s="3">
        <f t="shared" si="49"/>
        <v>5.1328320000000005</v>
      </c>
      <c r="J1082" s="3" t="s">
        <v>157</v>
      </c>
      <c r="K1082">
        <v>428.61799999999999</v>
      </c>
      <c r="L1082" s="3">
        <f t="shared" si="55"/>
        <v>423.48516799999999</v>
      </c>
      <c r="N1082" s="3">
        <f t="shared" si="56"/>
        <v>4.4228320000000281</v>
      </c>
    </row>
    <row r="1083" spans="1:17" x14ac:dyDescent="0.2">
      <c r="A1083" s="1">
        <v>916</v>
      </c>
      <c r="B1083" s="7">
        <v>40331</v>
      </c>
      <c r="C1083" s="16" t="s">
        <v>177</v>
      </c>
      <c r="F1083" s="5">
        <v>16.39</v>
      </c>
      <c r="G1083" s="3">
        <f t="shared" si="49"/>
        <v>4.9956720000000008</v>
      </c>
      <c r="J1083" s="3" t="s">
        <v>157</v>
      </c>
      <c r="K1083">
        <v>428.61799999999999</v>
      </c>
      <c r="L1083" s="3">
        <f t="shared" si="55"/>
        <v>423.62232799999998</v>
      </c>
      <c r="N1083" s="3">
        <f t="shared" si="56"/>
        <v>4.2856720000000337</v>
      </c>
    </row>
    <row r="1084" spans="1:17" x14ac:dyDescent="0.2">
      <c r="C1084" s="16"/>
      <c r="G1084" s="3"/>
      <c r="J1084" s="3"/>
      <c r="L1084" s="3"/>
      <c r="N1084" s="3"/>
    </row>
    <row r="1085" spans="1:17" s="11" customFormat="1" x14ac:dyDescent="0.2">
      <c r="A1085" s="9">
        <v>918</v>
      </c>
      <c r="B1085" s="10">
        <v>30461</v>
      </c>
      <c r="C1085" s="16" t="str">
        <f t="shared" si="52"/>
        <v>S</v>
      </c>
      <c r="D1085" s="11">
        <v>32</v>
      </c>
      <c r="E1085" s="11">
        <v>0.72</v>
      </c>
      <c r="F1085" s="13">
        <v>31.28</v>
      </c>
      <c r="G1085" s="11">
        <v>9.5340000000000007</v>
      </c>
      <c r="H1085" s="13"/>
      <c r="K1085" s="11">
        <v>433.08600000000001</v>
      </c>
      <c r="L1085" s="11">
        <v>423.55200000000002</v>
      </c>
      <c r="N1085" s="11">
        <v>8.2889999999999997</v>
      </c>
      <c r="Q1085" s="11" t="s">
        <v>199</v>
      </c>
    </row>
    <row r="1086" spans="1:17" x14ac:dyDescent="0.2">
      <c r="A1086" s="1">
        <v>918</v>
      </c>
      <c r="B1086" s="7">
        <v>30464</v>
      </c>
      <c r="C1086" s="16" t="str">
        <f t="shared" si="52"/>
        <v>S</v>
      </c>
      <c r="D1086">
        <v>32</v>
      </c>
      <c r="E1086">
        <v>0.83</v>
      </c>
      <c r="F1086" s="5">
        <v>31.17</v>
      </c>
      <c r="G1086">
        <v>9.5009999999999994</v>
      </c>
      <c r="K1086">
        <v>433.08600000000001</v>
      </c>
      <c r="L1086">
        <v>423.58499999999998</v>
      </c>
      <c r="N1086">
        <v>8.2560000000000002</v>
      </c>
      <c r="Q1086" s="20" t="s">
        <v>199</v>
      </c>
    </row>
    <row r="1087" spans="1:17" x14ac:dyDescent="0.2">
      <c r="A1087" s="1">
        <v>918</v>
      </c>
      <c r="B1087" s="7">
        <v>30467</v>
      </c>
      <c r="C1087" s="16" t="str">
        <f t="shared" si="52"/>
        <v>S</v>
      </c>
      <c r="D1087">
        <v>33</v>
      </c>
      <c r="E1087">
        <v>1.72</v>
      </c>
      <c r="F1087" s="5">
        <v>31.28</v>
      </c>
      <c r="G1087">
        <v>9.5340000000000007</v>
      </c>
      <c r="K1087">
        <v>433.08600000000001</v>
      </c>
      <c r="L1087">
        <v>423.55200000000002</v>
      </c>
      <c r="N1087">
        <v>8.2889999999999997</v>
      </c>
      <c r="Q1087" s="20" t="s">
        <v>199</v>
      </c>
    </row>
    <row r="1088" spans="1:17" x14ac:dyDescent="0.2">
      <c r="A1088" s="1">
        <v>918</v>
      </c>
      <c r="B1088" s="7">
        <v>30468</v>
      </c>
      <c r="C1088" s="16" t="str">
        <f t="shared" si="52"/>
        <v>S</v>
      </c>
      <c r="D1088">
        <v>32</v>
      </c>
      <c r="E1088">
        <v>0.77</v>
      </c>
      <c r="F1088" s="5">
        <v>31.23</v>
      </c>
      <c r="G1088">
        <v>9.5190000000000001</v>
      </c>
      <c r="K1088">
        <v>433.08600000000001</v>
      </c>
      <c r="L1088">
        <v>423.56700000000001</v>
      </c>
      <c r="N1088">
        <v>8.2739999999999991</v>
      </c>
      <c r="Q1088" s="20" t="s">
        <v>199</v>
      </c>
    </row>
    <row r="1089" spans="1:17" x14ac:dyDescent="0.2">
      <c r="A1089" s="1">
        <v>918</v>
      </c>
      <c r="B1089" s="7">
        <v>30470</v>
      </c>
      <c r="C1089" s="16" t="str">
        <f t="shared" si="52"/>
        <v>S</v>
      </c>
      <c r="D1089">
        <v>32</v>
      </c>
      <c r="E1089">
        <v>0.8</v>
      </c>
      <c r="F1089" s="5">
        <v>31.2</v>
      </c>
      <c r="G1089">
        <v>9.51</v>
      </c>
      <c r="K1089">
        <v>433.08600000000001</v>
      </c>
      <c r="L1089">
        <v>423.57600000000002</v>
      </c>
      <c r="N1089">
        <v>8.2650000000000006</v>
      </c>
      <c r="Q1089" s="20" t="s">
        <v>199</v>
      </c>
    </row>
    <row r="1090" spans="1:17" x14ac:dyDescent="0.2">
      <c r="A1090" s="1">
        <v>918</v>
      </c>
      <c r="B1090" s="7">
        <v>30474</v>
      </c>
      <c r="C1090" s="16" t="str">
        <f t="shared" si="52"/>
        <v>S</v>
      </c>
      <c r="D1090">
        <v>32</v>
      </c>
      <c r="E1090">
        <v>0.8</v>
      </c>
      <c r="F1090" s="5">
        <v>31.2</v>
      </c>
      <c r="G1090">
        <v>9.51</v>
      </c>
      <c r="K1090">
        <v>433.08600000000001</v>
      </c>
      <c r="L1090">
        <v>423.57600000000002</v>
      </c>
      <c r="N1090">
        <v>8.2650000000000006</v>
      </c>
      <c r="Q1090" s="20" t="s">
        <v>199</v>
      </c>
    </row>
    <row r="1091" spans="1:17" x14ac:dyDescent="0.2">
      <c r="A1091" s="1">
        <v>918</v>
      </c>
      <c r="B1091" s="7">
        <v>30477</v>
      </c>
      <c r="C1091" s="16" t="str">
        <f t="shared" si="52"/>
        <v>S</v>
      </c>
      <c r="D1091">
        <v>32</v>
      </c>
      <c r="E1091">
        <v>0.8</v>
      </c>
      <c r="F1091" s="5">
        <v>31.2</v>
      </c>
      <c r="G1091">
        <v>9.51</v>
      </c>
      <c r="K1091">
        <v>433.08600000000001</v>
      </c>
      <c r="L1091">
        <v>423.57600000000002</v>
      </c>
      <c r="N1091">
        <v>8.2650000000000006</v>
      </c>
      <c r="Q1091" s="20" t="s">
        <v>199</v>
      </c>
    </row>
    <row r="1092" spans="1:17" x14ac:dyDescent="0.2">
      <c r="A1092" s="1">
        <v>918</v>
      </c>
      <c r="B1092" s="7">
        <v>30481</v>
      </c>
      <c r="C1092" s="16" t="str">
        <f t="shared" si="52"/>
        <v>S</v>
      </c>
      <c r="D1092">
        <v>32</v>
      </c>
      <c r="E1092">
        <v>0.8</v>
      </c>
      <c r="F1092" s="5">
        <v>31.2</v>
      </c>
      <c r="G1092">
        <v>9.51</v>
      </c>
      <c r="K1092">
        <v>433.08600000000001</v>
      </c>
      <c r="L1092">
        <v>423.57600000000002</v>
      </c>
      <c r="N1092">
        <v>8.2650000000000006</v>
      </c>
      <c r="Q1092" s="20" t="s">
        <v>199</v>
      </c>
    </row>
    <row r="1093" spans="1:17" x14ac:dyDescent="0.2">
      <c r="A1093" s="1">
        <v>918</v>
      </c>
      <c r="B1093" s="7">
        <v>30484</v>
      </c>
      <c r="C1093" s="16" t="str">
        <f t="shared" si="52"/>
        <v>S</v>
      </c>
      <c r="D1093">
        <v>32</v>
      </c>
      <c r="E1093">
        <v>0.83</v>
      </c>
      <c r="F1093" s="5">
        <v>31.17</v>
      </c>
      <c r="G1093">
        <v>9.5009999999999994</v>
      </c>
      <c r="K1093">
        <v>433.08600000000001</v>
      </c>
      <c r="L1093">
        <v>423.58499999999998</v>
      </c>
      <c r="N1093">
        <v>8.2560000000000002</v>
      </c>
      <c r="Q1093" s="20" t="s">
        <v>199</v>
      </c>
    </row>
    <row r="1094" spans="1:17" x14ac:dyDescent="0.2">
      <c r="A1094" s="1">
        <v>918</v>
      </c>
      <c r="B1094" s="7">
        <v>30488</v>
      </c>
      <c r="C1094" s="16" t="str">
        <f t="shared" si="52"/>
        <v>S</v>
      </c>
      <c r="D1094">
        <v>32</v>
      </c>
      <c r="E1094">
        <v>0.83</v>
      </c>
      <c r="F1094" s="5">
        <v>31.17</v>
      </c>
      <c r="G1094">
        <v>9.5009999999999994</v>
      </c>
      <c r="K1094">
        <v>433.08600000000001</v>
      </c>
      <c r="L1094">
        <v>423.58499999999998</v>
      </c>
      <c r="N1094">
        <v>8.2560000000000002</v>
      </c>
      <c r="Q1094" s="20" t="s">
        <v>199</v>
      </c>
    </row>
    <row r="1095" spans="1:17" x14ac:dyDescent="0.2">
      <c r="A1095" s="1">
        <v>918</v>
      </c>
      <c r="B1095" s="7">
        <v>30490</v>
      </c>
      <c r="C1095" s="16" t="str">
        <f t="shared" si="52"/>
        <v>S</v>
      </c>
      <c r="D1095">
        <v>32</v>
      </c>
      <c r="E1095">
        <v>0.86</v>
      </c>
      <c r="F1095" s="5">
        <v>31.14</v>
      </c>
      <c r="G1095">
        <v>9.4920000000000009</v>
      </c>
      <c r="K1095">
        <v>433.08600000000001</v>
      </c>
      <c r="L1095">
        <v>423.59399999999999</v>
      </c>
      <c r="N1095">
        <v>8.2469999999999999</v>
      </c>
      <c r="Q1095" s="20" t="s">
        <v>199</v>
      </c>
    </row>
    <row r="1096" spans="1:17" x14ac:dyDescent="0.2">
      <c r="A1096" s="1">
        <v>918</v>
      </c>
      <c r="B1096" s="7">
        <v>30494</v>
      </c>
      <c r="C1096" s="16" t="str">
        <f t="shared" si="52"/>
        <v>S</v>
      </c>
      <c r="D1096">
        <v>32</v>
      </c>
      <c r="E1096">
        <v>0.91</v>
      </c>
      <c r="F1096" s="5">
        <v>31.09</v>
      </c>
      <c r="G1096">
        <v>9.4760000000000009</v>
      </c>
      <c r="K1096">
        <v>433.08600000000001</v>
      </c>
      <c r="L1096">
        <v>423.61</v>
      </c>
      <c r="N1096">
        <v>8.2309999999999999</v>
      </c>
      <c r="Q1096" s="20" t="s">
        <v>199</v>
      </c>
    </row>
    <row r="1097" spans="1:17" x14ac:dyDescent="0.2">
      <c r="A1097" s="1">
        <v>918</v>
      </c>
      <c r="B1097" s="7">
        <v>30499</v>
      </c>
      <c r="C1097" s="16" t="str">
        <f t="shared" si="52"/>
        <v>S</v>
      </c>
      <c r="D1097">
        <v>32</v>
      </c>
      <c r="E1097">
        <v>1.01</v>
      </c>
      <c r="F1097" s="5">
        <v>30.99</v>
      </c>
      <c r="G1097">
        <v>9.4459999999999997</v>
      </c>
      <c r="K1097">
        <v>433.08600000000001</v>
      </c>
      <c r="L1097">
        <v>423.64</v>
      </c>
      <c r="N1097">
        <v>8.2010000000000005</v>
      </c>
      <c r="Q1097" s="20" t="s">
        <v>199</v>
      </c>
    </row>
    <row r="1098" spans="1:17" x14ac:dyDescent="0.2">
      <c r="A1098" s="1">
        <v>918</v>
      </c>
      <c r="B1098" s="7">
        <v>30503</v>
      </c>
      <c r="C1098" s="16" t="str">
        <f t="shared" si="52"/>
        <v>S</v>
      </c>
      <c r="D1098">
        <v>32.200000000000003</v>
      </c>
      <c r="E1098">
        <v>1.23</v>
      </c>
      <c r="F1098" s="5">
        <v>30.97</v>
      </c>
      <c r="G1098">
        <v>9.44</v>
      </c>
      <c r="K1098">
        <v>433.08600000000001</v>
      </c>
      <c r="L1098">
        <v>423.64600000000002</v>
      </c>
      <c r="N1098">
        <v>8.1950000000000003</v>
      </c>
      <c r="Q1098" s="20" t="s">
        <v>199</v>
      </c>
    </row>
    <row r="1099" spans="1:17" x14ac:dyDescent="0.2">
      <c r="A1099" s="1">
        <v>918</v>
      </c>
      <c r="B1099" s="7">
        <v>30508</v>
      </c>
      <c r="C1099" s="16" t="str">
        <f t="shared" si="52"/>
        <v>S</v>
      </c>
      <c r="D1099">
        <v>32</v>
      </c>
      <c r="E1099">
        <v>1.07</v>
      </c>
      <c r="F1099" s="5">
        <v>30.93</v>
      </c>
      <c r="G1099">
        <v>9.4280000000000008</v>
      </c>
      <c r="K1099">
        <v>433.08600000000001</v>
      </c>
      <c r="L1099">
        <v>423.65899999999999</v>
      </c>
      <c r="N1099">
        <v>8.1829999999999998</v>
      </c>
      <c r="Q1099" s="20" t="s">
        <v>199</v>
      </c>
    </row>
    <row r="1100" spans="1:17" x14ac:dyDescent="0.2">
      <c r="A1100" s="1">
        <v>918</v>
      </c>
      <c r="B1100" s="7">
        <v>30510</v>
      </c>
      <c r="C1100" s="16" t="str">
        <f t="shared" si="52"/>
        <v>S</v>
      </c>
      <c r="D1100">
        <v>32.5</v>
      </c>
      <c r="E1100">
        <v>1.61</v>
      </c>
      <c r="F1100" s="5">
        <v>30.89</v>
      </c>
      <c r="G1100">
        <v>9.4149999999999991</v>
      </c>
      <c r="K1100">
        <v>433.08600000000001</v>
      </c>
      <c r="L1100">
        <v>423.67099999999999</v>
      </c>
      <c r="N1100">
        <v>8.17</v>
      </c>
      <c r="Q1100" s="20" t="s">
        <v>199</v>
      </c>
    </row>
    <row r="1101" spans="1:17" x14ac:dyDescent="0.2">
      <c r="A1101" s="1">
        <v>918</v>
      </c>
      <c r="B1101" s="7">
        <v>30516</v>
      </c>
      <c r="C1101" s="16" t="str">
        <f t="shared" si="52"/>
        <v>S</v>
      </c>
      <c r="D1101">
        <v>31</v>
      </c>
      <c r="E1101">
        <v>0.11</v>
      </c>
      <c r="F1101" s="5">
        <v>30.89</v>
      </c>
      <c r="G1101">
        <v>9.4149999999999991</v>
      </c>
      <c r="K1101">
        <v>433.08600000000001</v>
      </c>
      <c r="L1101">
        <v>423.67099999999999</v>
      </c>
      <c r="N1101">
        <v>8.17</v>
      </c>
      <c r="Q1101" s="20" t="s">
        <v>199</v>
      </c>
    </row>
    <row r="1102" spans="1:17" x14ac:dyDescent="0.2">
      <c r="A1102" s="1">
        <v>918</v>
      </c>
      <c r="B1102" s="7">
        <v>30519</v>
      </c>
      <c r="C1102" s="16" t="str">
        <f t="shared" si="52"/>
        <v>S</v>
      </c>
      <c r="D1102">
        <v>32</v>
      </c>
      <c r="E1102">
        <v>1.1100000000000001</v>
      </c>
      <c r="F1102" s="5">
        <v>30.89</v>
      </c>
      <c r="G1102">
        <v>9.4149999999999991</v>
      </c>
      <c r="K1102">
        <v>433.08600000000001</v>
      </c>
      <c r="L1102">
        <v>423.67099999999999</v>
      </c>
      <c r="N1102">
        <v>8.17</v>
      </c>
      <c r="Q1102" s="20" t="s">
        <v>199</v>
      </c>
    </row>
    <row r="1103" spans="1:17" x14ac:dyDescent="0.2">
      <c r="A1103" s="1">
        <v>918</v>
      </c>
      <c r="B1103" s="7">
        <v>30523</v>
      </c>
      <c r="C1103" s="16" t="str">
        <f t="shared" si="52"/>
        <v>S</v>
      </c>
      <c r="D1103">
        <v>32</v>
      </c>
      <c r="E1103">
        <v>1.1100000000000001</v>
      </c>
      <c r="F1103" s="5">
        <v>30.89</v>
      </c>
      <c r="G1103">
        <v>9.4149999999999991</v>
      </c>
      <c r="K1103">
        <v>433.08600000000001</v>
      </c>
      <c r="L1103">
        <v>423.67099999999999</v>
      </c>
      <c r="N1103">
        <v>8.17</v>
      </c>
      <c r="Q1103" s="20" t="s">
        <v>199</v>
      </c>
    </row>
    <row r="1104" spans="1:17" x14ac:dyDescent="0.2">
      <c r="A1104" s="1">
        <v>918</v>
      </c>
      <c r="B1104" s="7">
        <v>30529</v>
      </c>
      <c r="C1104" s="16" t="str">
        <f t="shared" si="52"/>
        <v>S</v>
      </c>
      <c r="D1104">
        <v>32</v>
      </c>
      <c r="E1104">
        <v>1.06</v>
      </c>
      <c r="F1104" s="5">
        <v>30.94</v>
      </c>
      <c r="G1104">
        <v>9.4309999999999992</v>
      </c>
      <c r="K1104">
        <v>433.08600000000001</v>
      </c>
      <c r="L1104">
        <v>423.65499999999997</v>
      </c>
      <c r="N1104">
        <v>8.1859999999999999</v>
      </c>
      <c r="Q1104" s="20" t="s">
        <v>199</v>
      </c>
    </row>
    <row r="1105" spans="1:17" x14ac:dyDescent="0.2">
      <c r="A1105" s="1">
        <v>918</v>
      </c>
      <c r="B1105" s="7">
        <v>30536</v>
      </c>
      <c r="C1105" s="16" t="str">
        <f t="shared" si="52"/>
        <v>S</v>
      </c>
      <c r="D1105">
        <v>32</v>
      </c>
      <c r="E1105">
        <v>1</v>
      </c>
      <c r="F1105" s="5">
        <v>31</v>
      </c>
      <c r="G1105">
        <v>9.4489999999999998</v>
      </c>
      <c r="K1105">
        <v>433.08600000000001</v>
      </c>
      <c r="L1105">
        <v>423.637</v>
      </c>
      <c r="N1105">
        <v>8.2040000000000006</v>
      </c>
      <c r="Q1105" s="20" t="s">
        <v>199</v>
      </c>
    </row>
    <row r="1106" spans="1:17" x14ac:dyDescent="0.2">
      <c r="A1106" s="1">
        <v>918</v>
      </c>
      <c r="B1106" s="7">
        <v>30562</v>
      </c>
      <c r="C1106" s="16" t="str">
        <f t="shared" si="52"/>
        <v>S</v>
      </c>
      <c r="D1106">
        <v>32</v>
      </c>
      <c r="E1106">
        <v>0.94</v>
      </c>
      <c r="F1106" s="5">
        <v>31.06</v>
      </c>
      <c r="G1106">
        <v>9.4670000000000005</v>
      </c>
      <c r="K1106">
        <v>433.08600000000001</v>
      </c>
      <c r="L1106">
        <v>423.61900000000003</v>
      </c>
      <c r="N1106">
        <v>8.2219999999999995</v>
      </c>
      <c r="Q1106" s="20" t="s">
        <v>199</v>
      </c>
    </row>
    <row r="1107" spans="1:17" x14ac:dyDescent="0.2">
      <c r="A1107" s="1">
        <v>918</v>
      </c>
      <c r="B1107" s="7">
        <v>30595</v>
      </c>
      <c r="C1107" s="16" t="str">
        <f t="shared" si="52"/>
        <v>S</v>
      </c>
      <c r="D1107">
        <v>32</v>
      </c>
      <c r="E1107">
        <v>0.9</v>
      </c>
      <c r="F1107" s="5">
        <v>31.1</v>
      </c>
      <c r="G1107">
        <v>9.4789999999999992</v>
      </c>
      <c r="K1107">
        <v>433.08600000000001</v>
      </c>
      <c r="L1107">
        <v>423.60700000000003</v>
      </c>
      <c r="N1107">
        <v>8.234</v>
      </c>
      <c r="Q1107" s="20" t="s">
        <v>199</v>
      </c>
    </row>
    <row r="1108" spans="1:17" x14ac:dyDescent="0.2">
      <c r="A1108" s="1">
        <v>918</v>
      </c>
      <c r="B1108" s="7">
        <v>30601</v>
      </c>
      <c r="C1108" s="16" t="str">
        <f t="shared" si="52"/>
        <v>S</v>
      </c>
      <c r="D1108">
        <v>32</v>
      </c>
      <c r="E1108">
        <v>0.99</v>
      </c>
      <c r="F1108" s="5">
        <v>31.01</v>
      </c>
      <c r="G1108">
        <v>9.452</v>
      </c>
      <c r="K1108">
        <v>433.08600000000001</v>
      </c>
      <c r="L1108">
        <v>423.63400000000001</v>
      </c>
      <c r="N1108">
        <v>8.2070000000000007</v>
      </c>
      <c r="Q1108" s="20" t="s">
        <v>199</v>
      </c>
    </row>
    <row r="1109" spans="1:17" x14ac:dyDescent="0.2">
      <c r="A1109" s="1">
        <v>918</v>
      </c>
      <c r="B1109" s="7">
        <v>30606</v>
      </c>
      <c r="C1109" s="16" t="str">
        <f t="shared" si="52"/>
        <v>S</v>
      </c>
      <c r="D1109">
        <v>32</v>
      </c>
      <c r="E1109">
        <v>0.9</v>
      </c>
      <c r="F1109" s="5">
        <v>31.1</v>
      </c>
      <c r="G1109">
        <v>9.4789999999999992</v>
      </c>
      <c r="K1109">
        <v>433.08600000000001</v>
      </c>
      <c r="L1109">
        <v>423.60700000000003</v>
      </c>
      <c r="N1109">
        <v>8.234</v>
      </c>
      <c r="Q1109" s="20" t="s">
        <v>199</v>
      </c>
    </row>
    <row r="1110" spans="1:17" x14ac:dyDescent="0.2">
      <c r="A1110" s="1">
        <v>918</v>
      </c>
      <c r="B1110" s="7">
        <v>30610</v>
      </c>
      <c r="C1110" s="16" t="str">
        <f t="shared" si="52"/>
        <v>S</v>
      </c>
      <c r="D1110">
        <v>32</v>
      </c>
      <c r="E1110">
        <v>0.95</v>
      </c>
      <c r="F1110" s="5">
        <v>31.05</v>
      </c>
      <c r="G1110">
        <v>9.4640000000000004</v>
      </c>
      <c r="K1110">
        <v>433.08600000000001</v>
      </c>
      <c r="L1110">
        <v>423.62200000000001</v>
      </c>
      <c r="N1110">
        <v>8.2189999999999994</v>
      </c>
      <c r="Q1110" s="20" t="s">
        <v>199</v>
      </c>
    </row>
    <row r="1111" spans="1:17" x14ac:dyDescent="0.2">
      <c r="A1111" s="1">
        <v>918</v>
      </c>
      <c r="B1111" s="7">
        <v>30627</v>
      </c>
      <c r="C1111" s="16" t="str">
        <f t="shared" ref="C1111:C1173" si="57">IF(ISBLANK(D1111),"V","S")</f>
        <v>S</v>
      </c>
      <c r="D1111">
        <v>32</v>
      </c>
      <c r="E1111">
        <v>1.07</v>
      </c>
      <c r="F1111" s="5">
        <v>30.93</v>
      </c>
      <c r="G1111">
        <v>9.4280000000000008</v>
      </c>
      <c r="K1111">
        <v>433.08600000000001</v>
      </c>
      <c r="L1111">
        <v>423.65800000000002</v>
      </c>
      <c r="N1111">
        <v>8.1829999999999998</v>
      </c>
      <c r="Q1111" s="20" t="s">
        <v>199</v>
      </c>
    </row>
    <row r="1112" spans="1:17" x14ac:dyDescent="0.2">
      <c r="A1112" s="1">
        <v>918</v>
      </c>
      <c r="B1112" s="7">
        <v>30633</v>
      </c>
      <c r="C1112" s="16" t="str">
        <f t="shared" si="57"/>
        <v>S</v>
      </c>
      <c r="D1112">
        <v>32.5</v>
      </c>
      <c r="E1112">
        <v>1.61</v>
      </c>
      <c r="F1112" s="5">
        <v>30.89</v>
      </c>
      <c r="G1112">
        <v>9.4149999999999991</v>
      </c>
      <c r="K1112">
        <v>433.08600000000001</v>
      </c>
      <c r="L1112">
        <v>423.67099999999999</v>
      </c>
      <c r="N1112">
        <v>8.17</v>
      </c>
      <c r="Q1112" s="20" t="s">
        <v>199</v>
      </c>
    </row>
    <row r="1113" spans="1:17" x14ac:dyDescent="0.2">
      <c r="A1113" s="1">
        <v>918</v>
      </c>
      <c r="B1113" s="7">
        <v>30714</v>
      </c>
      <c r="C1113" s="16" t="str">
        <f t="shared" si="57"/>
        <v>S</v>
      </c>
      <c r="D1113">
        <v>35</v>
      </c>
      <c r="E1113">
        <v>3.53</v>
      </c>
      <c r="F1113" s="5">
        <v>31.47</v>
      </c>
      <c r="G1113">
        <v>9.5920000000000005</v>
      </c>
      <c r="K1113">
        <v>433.08600000000001</v>
      </c>
      <c r="L1113">
        <v>423.49400000000003</v>
      </c>
      <c r="N1113">
        <v>8.3469999999999995</v>
      </c>
      <c r="Q1113" s="20" t="s">
        <v>199</v>
      </c>
    </row>
    <row r="1114" spans="1:17" x14ac:dyDescent="0.2">
      <c r="A1114" s="1">
        <v>918</v>
      </c>
      <c r="B1114" s="7">
        <v>30715</v>
      </c>
      <c r="C1114" s="16" t="str">
        <f t="shared" si="57"/>
        <v>S</v>
      </c>
      <c r="D1114">
        <v>32</v>
      </c>
      <c r="E1114">
        <v>0.81</v>
      </c>
      <c r="F1114" s="5">
        <v>31.19</v>
      </c>
      <c r="G1114">
        <v>9.5069999999999997</v>
      </c>
      <c r="K1114">
        <v>433.08600000000001</v>
      </c>
      <c r="L1114">
        <v>423.58</v>
      </c>
      <c r="N1114">
        <v>8.2620000000000005</v>
      </c>
      <c r="Q1114" s="20" t="s">
        <v>199</v>
      </c>
    </row>
    <row r="1115" spans="1:17" x14ac:dyDescent="0.2">
      <c r="A1115" s="1">
        <v>918</v>
      </c>
      <c r="B1115" s="7">
        <v>30731</v>
      </c>
      <c r="C1115" s="16" t="str">
        <f t="shared" si="57"/>
        <v>S</v>
      </c>
      <c r="D1115">
        <v>32</v>
      </c>
      <c r="E1115">
        <v>0.5</v>
      </c>
      <c r="F1115" s="5">
        <v>31.5</v>
      </c>
      <c r="G1115">
        <v>9.6010000000000009</v>
      </c>
      <c r="K1115">
        <v>433.08600000000001</v>
      </c>
      <c r="L1115">
        <v>423.48500000000001</v>
      </c>
      <c r="N1115">
        <v>8.3559999999999999</v>
      </c>
      <c r="Q1115" s="20" t="s">
        <v>199</v>
      </c>
    </row>
    <row r="1116" spans="1:17" x14ac:dyDescent="0.2">
      <c r="A1116" s="1">
        <v>918</v>
      </c>
      <c r="B1116" s="7">
        <v>30734</v>
      </c>
      <c r="C1116" s="16" t="str">
        <f t="shared" si="57"/>
        <v>S</v>
      </c>
      <c r="D1116">
        <v>34</v>
      </c>
      <c r="E1116">
        <v>2.65</v>
      </c>
      <c r="F1116" s="5">
        <v>31.35</v>
      </c>
      <c r="G1116">
        <v>9.5559999999999992</v>
      </c>
      <c r="K1116">
        <v>433.08600000000001</v>
      </c>
      <c r="L1116">
        <v>423.53100000000001</v>
      </c>
      <c r="N1116">
        <v>8.3109999999999999</v>
      </c>
      <c r="Q1116" s="20" t="s">
        <v>199</v>
      </c>
    </row>
    <row r="1117" spans="1:17" x14ac:dyDescent="0.2">
      <c r="A1117" s="1">
        <v>918</v>
      </c>
      <c r="B1117" s="7">
        <v>30739</v>
      </c>
      <c r="C1117" s="16" t="str">
        <f t="shared" si="57"/>
        <v>S</v>
      </c>
      <c r="D1117">
        <v>32</v>
      </c>
      <c r="E1117">
        <v>0.56000000000000005</v>
      </c>
      <c r="F1117" s="5">
        <v>31.44</v>
      </c>
      <c r="G1117">
        <v>9.5830000000000002</v>
      </c>
      <c r="K1117">
        <v>433.08600000000001</v>
      </c>
      <c r="L1117">
        <v>423.50299999999999</v>
      </c>
      <c r="N1117">
        <v>8.3379999999999992</v>
      </c>
      <c r="Q1117" s="20" t="s">
        <v>199</v>
      </c>
    </row>
    <row r="1118" spans="1:17" x14ac:dyDescent="0.2">
      <c r="A1118" s="1">
        <v>918</v>
      </c>
      <c r="B1118" s="7">
        <v>30778</v>
      </c>
      <c r="C1118" s="16" t="str">
        <f t="shared" si="57"/>
        <v>S</v>
      </c>
      <c r="D1118">
        <v>34</v>
      </c>
      <c r="E1118">
        <v>2.4</v>
      </c>
      <c r="F1118" s="5">
        <v>31.6</v>
      </c>
      <c r="G1118">
        <v>9.6319999999999997</v>
      </c>
      <c r="K1118">
        <v>433.08600000000001</v>
      </c>
      <c r="L1118">
        <v>423.45499999999998</v>
      </c>
      <c r="N1118">
        <v>8.3870000000000005</v>
      </c>
      <c r="Q1118" s="20" t="s">
        <v>199</v>
      </c>
    </row>
    <row r="1119" spans="1:17" x14ac:dyDescent="0.2">
      <c r="A1119" s="1">
        <v>918</v>
      </c>
      <c r="B1119" s="7">
        <v>30785</v>
      </c>
      <c r="C1119" s="16" t="str">
        <f t="shared" si="57"/>
        <v>S</v>
      </c>
      <c r="D1119">
        <v>34</v>
      </c>
      <c r="E1119">
        <v>2.61</v>
      </c>
      <c r="F1119" s="5">
        <v>31.39</v>
      </c>
      <c r="G1119">
        <v>9.5679999999999996</v>
      </c>
      <c r="K1119">
        <v>433.08600000000001</v>
      </c>
      <c r="L1119">
        <v>423.51900000000001</v>
      </c>
      <c r="N1119">
        <v>8.3230000000000004</v>
      </c>
      <c r="Q1119" s="20" t="s">
        <v>199</v>
      </c>
    </row>
    <row r="1120" spans="1:17" x14ac:dyDescent="0.2">
      <c r="A1120" s="1">
        <v>918</v>
      </c>
      <c r="B1120" s="7">
        <v>30799</v>
      </c>
      <c r="C1120" s="16" t="str">
        <f t="shared" si="57"/>
        <v>S</v>
      </c>
      <c r="D1120">
        <v>36</v>
      </c>
      <c r="E1120">
        <v>4.6900000000000004</v>
      </c>
      <c r="F1120" s="5">
        <v>31.31</v>
      </c>
      <c r="G1120">
        <v>9.5429999999999993</v>
      </c>
      <c r="K1120">
        <v>433.08600000000001</v>
      </c>
      <c r="L1120">
        <v>423.54300000000001</v>
      </c>
      <c r="N1120">
        <v>8.298</v>
      </c>
      <c r="Q1120" s="20" t="s">
        <v>199</v>
      </c>
    </row>
    <row r="1121" spans="1:17" x14ac:dyDescent="0.2">
      <c r="A1121" s="1">
        <v>918</v>
      </c>
      <c r="B1121" s="7">
        <v>30806</v>
      </c>
      <c r="C1121" s="16" t="str">
        <f t="shared" si="57"/>
        <v>S</v>
      </c>
      <c r="D1121">
        <v>34</v>
      </c>
      <c r="E1121">
        <v>2.81</v>
      </c>
      <c r="F1121" s="5">
        <v>31.19</v>
      </c>
      <c r="G1121">
        <v>9.5069999999999997</v>
      </c>
      <c r="K1121">
        <v>433.08600000000001</v>
      </c>
      <c r="L1121">
        <v>423.58</v>
      </c>
      <c r="N1121">
        <v>8.2620000000000005</v>
      </c>
      <c r="Q1121" s="20" t="s">
        <v>199</v>
      </c>
    </row>
    <row r="1122" spans="1:17" x14ac:dyDescent="0.2">
      <c r="A1122" s="1">
        <v>918</v>
      </c>
      <c r="B1122" s="7">
        <v>30809</v>
      </c>
      <c r="C1122" s="16" t="str">
        <f t="shared" si="57"/>
        <v>S</v>
      </c>
      <c r="D1122">
        <v>32</v>
      </c>
      <c r="E1122">
        <v>1</v>
      </c>
      <c r="F1122" s="5">
        <v>31</v>
      </c>
      <c r="G1122">
        <v>9.4489999999999998</v>
      </c>
      <c r="K1122">
        <v>433.08600000000001</v>
      </c>
      <c r="L1122">
        <v>423.63799999999998</v>
      </c>
      <c r="N1122">
        <v>8.2040000000000006</v>
      </c>
      <c r="Q1122" s="20" t="s">
        <v>199</v>
      </c>
    </row>
    <row r="1123" spans="1:17" x14ac:dyDescent="0.2">
      <c r="A1123" s="1">
        <v>918</v>
      </c>
      <c r="B1123" s="7">
        <v>30830</v>
      </c>
      <c r="C1123" s="16" t="str">
        <f t="shared" si="57"/>
        <v>S</v>
      </c>
      <c r="D1123">
        <v>36</v>
      </c>
      <c r="E1123">
        <v>4.8600000000000003</v>
      </c>
      <c r="F1123" s="5">
        <v>31.14</v>
      </c>
      <c r="G1123">
        <v>9.4920000000000009</v>
      </c>
      <c r="K1123">
        <v>433.08600000000001</v>
      </c>
      <c r="L1123">
        <v>423.59500000000003</v>
      </c>
      <c r="N1123">
        <v>8.2469999999999999</v>
      </c>
      <c r="Q1123" s="20" t="s">
        <v>199</v>
      </c>
    </row>
    <row r="1124" spans="1:17" x14ac:dyDescent="0.2">
      <c r="A1124" s="1">
        <v>918</v>
      </c>
      <c r="B1124" s="7">
        <v>30839</v>
      </c>
      <c r="C1124" s="16" t="str">
        <f t="shared" si="57"/>
        <v>S</v>
      </c>
      <c r="D1124">
        <v>34</v>
      </c>
      <c r="E1124">
        <v>2.86</v>
      </c>
      <c r="F1124" s="5">
        <v>31.14</v>
      </c>
      <c r="G1124">
        <v>9.4920000000000009</v>
      </c>
      <c r="K1124">
        <v>433.08600000000001</v>
      </c>
      <c r="L1124">
        <v>423.59500000000003</v>
      </c>
      <c r="N1124">
        <v>8.2469999999999999</v>
      </c>
      <c r="Q1124" s="20" t="s">
        <v>199</v>
      </c>
    </row>
    <row r="1125" spans="1:17" x14ac:dyDescent="0.2">
      <c r="A1125" s="1">
        <v>918</v>
      </c>
      <c r="B1125" s="7">
        <v>30848</v>
      </c>
      <c r="C1125" s="16" t="str">
        <f t="shared" si="57"/>
        <v>S</v>
      </c>
      <c r="D1125">
        <v>34</v>
      </c>
      <c r="E1125">
        <v>3.1</v>
      </c>
      <c r="F1125" s="5">
        <v>30.9</v>
      </c>
      <c r="G1125">
        <v>9.4179999999999993</v>
      </c>
      <c r="K1125">
        <v>433.08600000000001</v>
      </c>
      <c r="L1125">
        <v>423.66800000000001</v>
      </c>
      <c r="N1125">
        <v>8.173</v>
      </c>
      <c r="Q1125" s="20" t="s">
        <v>199</v>
      </c>
    </row>
    <row r="1126" spans="1:17" x14ac:dyDescent="0.2">
      <c r="A1126" s="1">
        <v>918</v>
      </c>
      <c r="B1126" s="7">
        <v>30854</v>
      </c>
      <c r="C1126" s="16" t="str">
        <f t="shared" si="57"/>
        <v>S</v>
      </c>
      <c r="D1126">
        <v>32</v>
      </c>
      <c r="E1126">
        <v>1.33</v>
      </c>
      <c r="F1126" s="5">
        <v>30.67</v>
      </c>
      <c r="G1126">
        <v>9.3480000000000008</v>
      </c>
      <c r="K1126">
        <v>433.08600000000001</v>
      </c>
      <c r="L1126">
        <v>423.738</v>
      </c>
      <c r="N1126">
        <v>8.1029999999999998</v>
      </c>
      <c r="Q1126" s="20" t="s">
        <v>199</v>
      </c>
    </row>
    <row r="1127" spans="1:17" x14ac:dyDescent="0.2">
      <c r="A1127" s="1">
        <v>918</v>
      </c>
      <c r="B1127" s="7">
        <v>30881</v>
      </c>
      <c r="C1127" s="16" t="str">
        <f t="shared" si="57"/>
        <v>S</v>
      </c>
      <c r="D1127">
        <v>31</v>
      </c>
      <c r="E1127">
        <v>0.4</v>
      </c>
      <c r="F1127" s="5">
        <v>30.6</v>
      </c>
      <c r="G1127">
        <v>9.327</v>
      </c>
      <c r="K1127">
        <v>433.08600000000001</v>
      </c>
      <c r="L1127">
        <v>423.75900000000001</v>
      </c>
      <c r="N1127">
        <v>8.0820000000000007</v>
      </c>
      <c r="Q1127" s="20" t="s">
        <v>199</v>
      </c>
    </row>
    <row r="1128" spans="1:17" x14ac:dyDescent="0.2">
      <c r="A1128" s="1">
        <v>918</v>
      </c>
      <c r="B1128" s="7">
        <v>30972</v>
      </c>
      <c r="C1128" s="16" t="str">
        <f t="shared" si="57"/>
        <v>S</v>
      </c>
      <c r="D1128">
        <v>32</v>
      </c>
      <c r="E1128">
        <v>0.76</v>
      </c>
      <c r="F1128" s="5">
        <v>31.24</v>
      </c>
      <c r="G1128">
        <v>9.5220000000000002</v>
      </c>
      <c r="K1128">
        <v>433.08600000000001</v>
      </c>
      <c r="L1128">
        <v>423.56400000000002</v>
      </c>
      <c r="N1128">
        <v>8.2769999999999992</v>
      </c>
      <c r="Q1128" s="20" t="s">
        <v>199</v>
      </c>
    </row>
    <row r="1129" spans="1:17" x14ac:dyDescent="0.2">
      <c r="A1129" s="1">
        <v>918</v>
      </c>
      <c r="B1129" s="7">
        <v>30979</v>
      </c>
      <c r="C1129" s="16" t="str">
        <f t="shared" si="57"/>
        <v>S</v>
      </c>
      <c r="D1129">
        <v>32</v>
      </c>
      <c r="E1129">
        <v>0.9</v>
      </c>
      <c r="F1129" s="5">
        <v>31.1</v>
      </c>
      <c r="G1129">
        <v>9.4789999999999992</v>
      </c>
      <c r="K1129">
        <v>433.08600000000001</v>
      </c>
      <c r="L1129">
        <v>423.60700000000003</v>
      </c>
      <c r="N1129">
        <v>8.234</v>
      </c>
      <c r="Q1129" s="20" t="s">
        <v>199</v>
      </c>
    </row>
    <row r="1130" spans="1:17" x14ac:dyDescent="0.2">
      <c r="A1130" s="1">
        <v>918</v>
      </c>
      <c r="B1130" s="7">
        <v>30980</v>
      </c>
      <c r="C1130" s="16" t="str">
        <f t="shared" si="57"/>
        <v>S</v>
      </c>
      <c r="D1130">
        <v>33</v>
      </c>
      <c r="E1130">
        <v>1.8</v>
      </c>
      <c r="F1130" s="5">
        <v>31.2</v>
      </c>
      <c r="G1130">
        <v>9.51</v>
      </c>
      <c r="K1130">
        <v>433.08600000000001</v>
      </c>
      <c r="L1130">
        <v>423.57600000000002</v>
      </c>
      <c r="N1130">
        <v>8.2650000000000006</v>
      </c>
      <c r="Q1130" s="20" t="s">
        <v>199</v>
      </c>
    </row>
    <row r="1131" spans="1:17" x14ac:dyDescent="0.2">
      <c r="A1131" s="1">
        <v>918</v>
      </c>
      <c r="B1131" s="7">
        <v>30986</v>
      </c>
      <c r="C1131" s="16" t="str">
        <f t="shared" si="57"/>
        <v>S</v>
      </c>
      <c r="D1131">
        <v>0</v>
      </c>
      <c r="F1131" s="5">
        <v>31.02</v>
      </c>
      <c r="G1131">
        <v>9.4550000000000001</v>
      </c>
      <c r="K1131">
        <v>433.08600000000001</v>
      </c>
      <c r="L1131">
        <v>423.63099999999997</v>
      </c>
      <c r="N1131">
        <v>8.2100000000000009</v>
      </c>
      <c r="Q1131" s="20" t="s">
        <v>199</v>
      </c>
    </row>
    <row r="1132" spans="1:17" x14ac:dyDescent="0.2">
      <c r="A1132" s="1">
        <v>918</v>
      </c>
      <c r="B1132" s="7">
        <v>30993</v>
      </c>
      <c r="C1132" s="16" t="str">
        <f t="shared" si="57"/>
        <v>S</v>
      </c>
      <c r="D1132">
        <v>32</v>
      </c>
      <c r="E1132">
        <v>1.1000000000000001</v>
      </c>
      <c r="F1132" s="5">
        <v>30.9</v>
      </c>
      <c r="G1132">
        <v>9.4179999999999993</v>
      </c>
      <c r="K1132">
        <v>433.08600000000001</v>
      </c>
      <c r="L1132">
        <v>423.66800000000001</v>
      </c>
      <c r="N1132">
        <v>8.173</v>
      </c>
      <c r="Q1132" s="20" t="s">
        <v>199</v>
      </c>
    </row>
    <row r="1133" spans="1:17" x14ac:dyDescent="0.2">
      <c r="A1133" s="1">
        <v>918</v>
      </c>
      <c r="B1133" s="7">
        <v>31001</v>
      </c>
      <c r="C1133" s="16" t="str">
        <f t="shared" si="57"/>
        <v>S</v>
      </c>
      <c r="D1133">
        <v>32</v>
      </c>
      <c r="E1133">
        <v>1.1000000000000001</v>
      </c>
      <c r="F1133" s="5">
        <v>30.9</v>
      </c>
      <c r="G1133">
        <v>9.4179999999999993</v>
      </c>
      <c r="K1133">
        <v>433.08600000000001</v>
      </c>
      <c r="L1133">
        <v>423.66800000000001</v>
      </c>
      <c r="N1133">
        <v>8.173</v>
      </c>
      <c r="Q1133" s="20" t="s">
        <v>199</v>
      </c>
    </row>
    <row r="1134" spans="1:17" x14ac:dyDescent="0.2">
      <c r="A1134" s="1">
        <v>918</v>
      </c>
      <c r="B1134" s="7">
        <v>31007</v>
      </c>
      <c r="C1134" s="16" t="str">
        <f t="shared" si="57"/>
        <v>S</v>
      </c>
      <c r="D1134">
        <v>32</v>
      </c>
      <c r="E1134">
        <v>1</v>
      </c>
      <c r="F1134" s="5">
        <v>30.94</v>
      </c>
      <c r="G1134">
        <v>9.4309999999999992</v>
      </c>
      <c r="K1134">
        <v>433.08600000000001</v>
      </c>
      <c r="L1134">
        <v>423.65499999999997</v>
      </c>
      <c r="N1134">
        <v>8.1859999999999999</v>
      </c>
      <c r="Q1134" s="20" t="s">
        <v>199</v>
      </c>
    </row>
    <row r="1135" spans="1:17" x14ac:dyDescent="0.2">
      <c r="A1135" s="1">
        <v>918</v>
      </c>
      <c r="B1135" s="7">
        <v>31016</v>
      </c>
      <c r="C1135" s="16" t="str">
        <f t="shared" si="57"/>
        <v>S</v>
      </c>
      <c r="D1135">
        <v>32</v>
      </c>
      <c r="E1135">
        <v>1.02</v>
      </c>
      <c r="F1135" s="5">
        <v>30.98</v>
      </c>
      <c r="G1135">
        <v>9.4429999999999996</v>
      </c>
      <c r="K1135">
        <v>433.08600000000001</v>
      </c>
      <c r="L1135">
        <v>423.64400000000001</v>
      </c>
      <c r="N1135">
        <v>8.1980000000000004</v>
      </c>
      <c r="Q1135" s="20" t="s">
        <v>199</v>
      </c>
    </row>
    <row r="1136" spans="1:17" x14ac:dyDescent="0.2">
      <c r="A1136" s="1">
        <v>918</v>
      </c>
      <c r="B1136" s="7">
        <v>31021</v>
      </c>
      <c r="C1136" s="16" t="str">
        <f t="shared" si="57"/>
        <v>S</v>
      </c>
      <c r="D1136">
        <v>32</v>
      </c>
      <c r="E1136">
        <v>0.97</v>
      </c>
      <c r="F1136" s="5">
        <v>31.03</v>
      </c>
      <c r="G1136">
        <v>9.4580000000000002</v>
      </c>
      <c r="K1136">
        <v>433.08600000000001</v>
      </c>
      <c r="L1136">
        <v>423.62799999999999</v>
      </c>
      <c r="N1136">
        <v>8.2129999999999992</v>
      </c>
      <c r="Q1136" s="20" t="s">
        <v>199</v>
      </c>
    </row>
    <row r="1137" spans="1:17" x14ac:dyDescent="0.2">
      <c r="A1137" s="1">
        <v>918</v>
      </c>
      <c r="B1137" s="7">
        <v>31029</v>
      </c>
      <c r="C1137" s="16" t="str">
        <f t="shared" si="57"/>
        <v>S</v>
      </c>
      <c r="D1137">
        <v>32</v>
      </c>
      <c r="E1137">
        <v>0.93</v>
      </c>
      <c r="F1137" s="5">
        <v>31.07</v>
      </c>
      <c r="G1137">
        <v>9.4700000000000006</v>
      </c>
      <c r="K1137">
        <v>433.08600000000001</v>
      </c>
      <c r="L1137">
        <v>423.61599999999999</v>
      </c>
      <c r="N1137">
        <v>8.2249999999999996</v>
      </c>
      <c r="Q1137" s="20" t="s">
        <v>199</v>
      </c>
    </row>
    <row r="1138" spans="1:17" x14ac:dyDescent="0.2">
      <c r="A1138" s="1">
        <v>918</v>
      </c>
      <c r="B1138" s="7">
        <v>31043</v>
      </c>
      <c r="C1138" s="16" t="str">
        <f t="shared" si="57"/>
        <v>S</v>
      </c>
      <c r="D1138">
        <v>32</v>
      </c>
      <c r="E1138">
        <v>0.91</v>
      </c>
      <c r="F1138" s="5">
        <v>31.09</v>
      </c>
      <c r="G1138">
        <v>9.4760000000000009</v>
      </c>
      <c r="K1138">
        <v>433.08600000000001</v>
      </c>
      <c r="L1138">
        <v>423.61</v>
      </c>
      <c r="N1138">
        <v>8.2309999999999999</v>
      </c>
      <c r="Q1138" s="20" t="s">
        <v>199</v>
      </c>
    </row>
    <row r="1139" spans="1:17" x14ac:dyDescent="0.2">
      <c r="A1139" s="1">
        <v>918</v>
      </c>
      <c r="B1139" s="7">
        <v>31148</v>
      </c>
      <c r="C1139" s="16" t="str">
        <f t="shared" si="57"/>
        <v>S</v>
      </c>
      <c r="D1139">
        <v>32</v>
      </c>
      <c r="E1139">
        <v>0.66</v>
      </c>
      <c r="F1139" s="5">
        <v>31.34</v>
      </c>
      <c r="G1139">
        <v>9.5530000000000008</v>
      </c>
      <c r="K1139">
        <v>433.08600000000001</v>
      </c>
      <c r="L1139">
        <v>423.53300000000002</v>
      </c>
      <c r="N1139">
        <v>8.3079999999999998</v>
      </c>
      <c r="Q1139" s="20" t="s">
        <v>199</v>
      </c>
    </row>
    <row r="1140" spans="1:17" x14ac:dyDescent="0.2">
      <c r="A1140" s="1">
        <v>918</v>
      </c>
      <c r="B1140" s="7">
        <v>31174</v>
      </c>
      <c r="C1140" s="16" t="str">
        <f t="shared" si="57"/>
        <v>S</v>
      </c>
      <c r="D1140">
        <v>32</v>
      </c>
      <c r="E1140">
        <v>1</v>
      </c>
      <c r="F1140" s="5">
        <v>31</v>
      </c>
      <c r="G1140">
        <v>9.4489999999999998</v>
      </c>
      <c r="K1140">
        <v>433.08600000000001</v>
      </c>
      <c r="L1140">
        <v>423.63799999999998</v>
      </c>
      <c r="N1140">
        <v>8.2040000000000006</v>
      </c>
      <c r="Q1140" s="20" t="s">
        <v>199</v>
      </c>
    </row>
    <row r="1141" spans="1:17" x14ac:dyDescent="0.2">
      <c r="A1141" s="1">
        <v>918</v>
      </c>
      <c r="B1141" s="7">
        <v>31204</v>
      </c>
      <c r="C1141" s="16" t="str">
        <f t="shared" si="57"/>
        <v>S</v>
      </c>
      <c r="D1141">
        <v>32</v>
      </c>
      <c r="E1141">
        <v>0.93</v>
      </c>
      <c r="F1141" s="5">
        <v>31.07</v>
      </c>
      <c r="G1141">
        <v>9.4700000000000006</v>
      </c>
      <c r="K1141">
        <v>433.08600000000001</v>
      </c>
      <c r="L1141">
        <v>423.61599999999999</v>
      </c>
      <c r="N1141">
        <v>8.2249999999999996</v>
      </c>
      <c r="Q1141" s="20" t="s">
        <v>199</v>
      </c>
    </row>
    <row r="1142" spans="1:17" x14ac:dyDescent="0.2">
      <c r="A1142" s="1">
        <v>918</v>
      </c>
      <c r="B1142" s="7">
        <v>31224</v>
      </c>
      <c r="C1142" s="16" t="str">
        <f t="shared" si="57"/>
        <v>S</v>
      </c>
      <c r="D1142">
        <v>32</v>
      </c>
      <c r="E1142">
        <v>1.47</v>
      </c>
      <c r="F1142" s="5">
        <v>30.53</v>
      </c>
      <c r="G1142">
        <v>9.3059999999999992</v>
      </c>
      <c r="K1142">
        <v>433.08600000000001</v>
      </c>
      <c r="L1142">
        <v>423.78</v>
      </c>
      <c r="N1142">
        <v>8.0609999999999999</v>
      </c>
      <c r="Q1142" s="20" t="s">
        <v>199</v>
      </c>
    </row>
    <row r="1143" spans="1:17" x14ac:dyDescent="0.2">
      <c r="A1143" s="1">
        <v>918</v>
      </c>
      <c r="B1143" s="7">
        <v>31272</v>
      </c>
      <c r="C1143" s="16" t="str">
        <f t="shared" si="57"/>
        <v>S</v>
      </c>
      <c r="D1143">
        <v>32</v>
      </c>
      <c r="E1143">
        <v>1.49</v>
      </c>
      <c r="F1143" s="5">
        <v>30.51</v>
      </c>
      <c r="G1143">
        <v>9.3000000000000007</v>
      </c>
      <c r="K1143">
        <v>433.08600000000001</v>
      </c>
      <c r="L1143">
        <v>423.786</v>
      </c>
      <c r="N1143">
        <v>8.0549999999999997</v>
      </c>
      <c r="Q1143" s="20" t="s">
        <v>199</v>
      </c>
    </row>
    <row r="1144" spans="1:17" x14ac:dyDescent="0.2">
      <c r="A1144" s="1">
        <v>918</v>
      </c>
      <c r="B1144" s="7">
        <v>31309</v>
      </c>
      <c r="C1144" s="16" t="str">
        <f t="shared" si="57"/>
        <v>S</v>
      </c>
      <c r="D1144">
        <v>32</v>
      </c>
      <c r="E1144">
        <v>1.45</v>
      </c>
      <c r="F1144" s="5">
        <v>30.55</v>
      </c>
      <c r="G1144">
        <v>9.3119999999999994</v>
      </c>
      <c r="K1144">
        <v>433.08600000000001</v>
      </c>
      <c r="L1144">
        <v>423.774</v>
      </c>
      <c r="N1144">
        <v>8.0670000000000002</v>
      </c>
      <c r="Q1144" s="20" t="s">
        <v>199</v>
      </c>
    </row>
    <row r="1145" spans="1:17" x14ac:dyDescent="0.2">
      <c r="A1145" s="1">
        <v>918</v>
      </c>
      <c r="B1145" s="7">
        <v>31437</v>
      </c>
      <c r="C1145" s="16" t="str">
        <f t="shared" si="57"/>
        <v>S</v>
      </c>
      <c r="D1145">
        <v>32</v>
      </c>
      <c r="E1145">
        <v>1.03</v>
      </c>
      <c r="F1145" s="5">
        <v>30.97</v>
      </c>
      <c r="G1145">
        <v>9.44</v>
      </c>
      <c r="K1145">
        <v>433.08600000000001</v>
      </c>
      <c r="L1145">
        <v>423.64699999999999</v>
      </c>
      <c r="N1145">
        <v>8.1950000000000003</v>
      </c>
      <c r="Q1145" s="20" t="s">
        <v>199</v>
      </c>
    </row>
    <row r="1146" spans="1:17" x14ac:dyDescent="0.2">
      <c r="A1146" s="1">
        <v>918</v>
      </c>
      <c r="B1146" s="7">
        <v>31451</v>
      </c>
      <c r="C1146" s="16" t="str">
        <f t="shared" si="57"/>
        <v>S</v>
      </c>
      <c r="D1146">
        <v>32</v>
      </c>
      <c r="E1146">
        <v>1.3</v>
      </c>
      <c r="F1146" s="5">
        <v>30.7</v>
      </c>
      <c r="G1146">
        <v>9.3569999999999993</v>
      </c>
      <c r="K1146">
        <v>433.08600000000001</v>
      </c>
      <c r="L1146">
        <v>423.72899999999998</v>
      </c>
      <c r="N1146">
        <v>8.1120000000000001</v>
      </c>
      <c r="Q1146" s="20" t="s">
        <v>199</v>
      </c>
    </row>
    <row r="1147" spans="1:17" x14ac:dyDescent="0.2">
      <c r="A1147" s="1">
        <v>918</v>
      </c>
      <c r="B1147" s="7">
        <v>31458</v>
      </c>
      <c r="C1147" s="16" t="str">
        <f t="shared" si="57"/>
        <v>S</v>
      </c>
      <c r="D1147">
        <v>32</v>
      </c>
      <c r="E1147">
        <v>0.98</v>
      </c>
      <c r="F1147" s="5">
        <v>31.02</v>
      </c>
      <c r="G1147">
        <v>9.4550000000000001</v>
      </c>
      <c r="K1147">
        <v>433.08600000000001</v>
      </c>
      <c r="L1147">
        <v>423.63099999999997</v>
      </c>
      <c r="N1147">
        <v>8.2100000000000009</v>
      </c>
      <c r="Q1147" s="20" t="s">
        <v>199</v>
      </c>
    </row>
    <row r="1148" spans="1:17" x14ac:dyDescent="0.2">
      <c r="A1148" s="1">
        <v>918</v>
      </c>
      <c r="B1148" s="7">
        <v>31465</v>
      </c>
      <c r="C1148" s="16" t="str">
        <f t="shared" si="57"/>
        <v>S</v>
      </c>
      <c r="D1148">
        <v>32</v>
      </c>
      <c r="E1148">
        <v>0.94</v>
      </c>
      <c r="F1148" s="5">
        <v>31.06</v>
      </c>
      <c r="G1148">
        <v>9.4670000000000005</v>
      </c>
      <c r="K1148">
        <v>433.08600000000001</v>
      </c>
      <c r="L1148">
        <v>423.61900000000003</v>
      </c>
      <c r="N1148">
        <v>8.2219999999999995</v>
      </c>
      <c r="Q1148" s="20" t="s">
        <v>199</v>
      </c>
    </row>
    <row r="1149" spans="1:17" x14ac:dyDescent="0.2">
      <c r="A1149" s="1">
        <v>918</v>
      </c>
      <c r="B1149" s="7">
        <v>31473</v>
      </c>
      <c r="C1149" s="16" t="str">
        <f t="shared" si="57"/>
        <v>S</v>
      </c>
      <c r="D1149">
        <v>32</v>
      </c>
      <c r="E1149">
        <v>0.9</v>
      </c>
      <c r="F1149" s="5">
        <v>31.1</v>
      </c>
      <c r="G1149">
        <v>9.4789999999999992</v>
      </c>
      <c r="K1149">
        <v>433.08600000000001</v>
      </c>
      <c r="L1149">
        <v>423.60700000000003</v>
      </c>
      <c r="N1149">
        <v>8.234</v>
      </c>
      <c r="Q1149" s="20" t="s">
        <v>199</v>
      </c>
    </row>
    <row r="1150" spans="1:17" x14ac:dyDescent="0.2">
      <c r="A1150" s="1">
        <v>918</v>
      </c>
      <c r="B1150" s="7">
        <v>31480</v>
      </c>
      <c r="C1150" s="16" t="str">
        <f t="shared" si="57"/>
        <v>S</v>
      </c>
      <c r="D1150">
        <v>32</v>
      </c>
      <c r="E1150">
        <v>0.33</v>
      </c>
      <c r="F1150" s="5">
        <v>31.67</v>
      </c>
      <c r="G1150">
        <v>9.6530000000000005</v>
      </c>
      <c r="K1150">
        <v>433.08600000000001</v>
      </c>
      <c r="L1150">
        <v>423.43299999999999</v>
      </c>
      <c r="N1150">
        <v>8.4079999999999995</v>
      </c>
      <c r="Q1150" s="20" t="s">
        <v>199</v>
      </c>
    </row>
    <row r="1151" spans="1:17" x14ac:dyDescent="0.2">
      <c r="A1151" s="1">
        <v>918</v>
      </c>
      <c r="B1151" s="7">
        <v>31487</v>
      </c>
      <c r="C1151" s="16" t="str">
        <f t="shared" si="57"/>
        <v>S</v>
      </c>
      <c r="D1151">
        <v>32</v>
      </c>
      <c r="E1151">
        <v>0.89</v>
      </c>
      <c r="F1151" s="5">
        <v>31.11</v>
      </c>
      <c r="G1151">
        <v>9.4819999999999993</v>
      </c>
      <c r="K1151">
        <v>433.08600000000001</v>
      </c>
      <c r="L1151">
        <v>423.60399999999998</v>
      </c>
      <c r="N1151">
        <v>8.2370000000000001</v>
      </c>
      <c r="Q1151" s="20" t="s">
        <v>199</v>
      </c>
    </row>
    <row r="1152" spans="1:17" x14ac:dyDescent="0.2">
      <c r="A1152" s="1">
        <v>918</v>
      </c>
      <c r="B1152" s="7">
        <v>31493</v>
      </c>
      <c r="C1152" s="16" t="str">
        <f t="shared" si="57"/>
        <v>S</v>
      </c>
      <c r="D1152">
        <v>32</v>
      </c>
      <c r="E1152">
        <v>0.85</v>
      </c>
      <c r="F1152" s="5">
        <v>31.15</v>
      </c>
      <c r="G1152">
        <v>9.4949999999999992</v>
      </c>
      <c r="K1152">
        <v>433.08600000000001</v>
      </c>
      <c r="L1152">
        <v>423.59199999999998</v>
      </c>
      <c r="N1152">
        <v>8.25</v>
      </c>
      <c r="Q1152" s="20" t="s">
        <v>199</v>
      </c>
    </row>
    <row r="1153" spans="1:17" x14ac:dyDescent="0.2">
      <c r="A1153" s="1">
        <v>918</v>
      </c>
      <c r="B1153" s="7">
        <v>31500</v>
      </c>
      <c r="C1153" s="16" t="str">
        <f t="shared" si="57"/>
        <v>S</v>
      </c>
      <c r="D1153">
        <v>32</v>
      </c>
      <c r="E1153">
        <v>1</v>
      </c>
      <c r="F1153" s="5">
        <v>31</v>
      </c>
      <c r="G1153">
        <v>9.4489999999999998</v>
      </c>
      <c r="K1153">
        <v>433.08600000000001</v>
      </c>
      <c r="L1153">
        <v>423.63799999999998</v>
      </c>
      <c r="N1153">
        <v>8.2040000000000006</v>
      </c>
      <c r="Q1153" s="20" t="s">
        <v>199</v>
      </c>
    </row>
    <row r="1154" spans="1:17" x14ac:dyDescent="0.2">
      <c r="A1154" s="1">
        <v>918</v>
      </c>
      <c r="B1154" s="7">
        <v>31507</v>
      </c>
      <c r="C1154" s="16" t="str">
        <f t="shared" si="57"/>
        <v>S</v>
      </c>
      <c r="D1154">
        <v>32</v>
      </c>
      <c r="E1154">
        <v>1.06</v>
      </c>
      <c r="F1154" s="5">
        <v>30.94</v>
      </c>
      <c r="G1154">
        <v>9.4309999999999992</v>
      </c>
      <c r="K1154">
        <v>433.08600000000001</v>
      </c>
      <c r="L1154">
        <v>423.65600000000001</v>
      </c>
      <c r="N1154">
        <v>8.1859999999999999</v>
      </c>
      <c r="Q1154" s="20" t="s">
        <v>199</v>
      </c>
    </row>
    <row r="1155" spans="1:17" x14ac:dyDescent="0.2">
      <c r="A1155" s="1">
        <v>918</v>
      </c>
      <c r="B1155" s="7">
        <v>31516</v>
      </c>
      <c r="C1155" s="16" t="s">
        <v>176</v>
      </c>
      <c r="F1155" s="5">
        <v>30.86</v>
      </c>
      <c r="G1155">
        <v>9.4060000000000006</v>
      </c>
      <c r="J1155" t="s">
        <v>28</v>
      </c>
      <c r="K1155">
        <v>433.08600000000001</v>
      </c>
      <c r="L1155">
        <v>423.68</v>
      </c>
      <c r="N1155">
        <v>8.1609999999999996</v>
      </c>
      <c r="Q1155" s="20" t="s">
        <v>199</v>
      </c>
    </row>
    <row r="1156" spans="1:17" x14ac:dyDescent="0.2">
      <c r="A1156" s="1">
        <v>918</v>
      </c>
      <c r="B1156" s="7">
        <v>31522</v>
      </c>
      <c r="C1156" s="16" t="str">
        <f t="shared" si="57"/>
        <v>S</v>
      </c>
      <c r="D1156">
        <v>32</v>
      </c>
      <c r="E1156">
        <v>1.2</v>
      </c>
      <c r="F1156" s="5">
        <v>30.8</v>
      </c>
      <c r="G1156">
        <v>9.3879999999999999</v>
      </c>
      <c r="K1156">
        <v>433.08600000000001</v>
      </c>
      <c r="L1156">
        <v>423.69799999999998</v>
      </c>
      <c r="N1156">
        <v>8.1430000000000007</v>
      </c>
      <c r="Q1156" s="20" t="s">
        <v>199</v>
      </c>
    </row>
    <row r="1157" spans="1:17" x14ac:dyDescent="0.2">
      <c r="A1157" s="1">
        <v>918</v>
      </c>
      <c r="B1157" s="7">
        <v>31529</v>
      </c>
      <c r="C1157" s="16" t="str">
        <f t="shared" si="57"/>
        <v>S</v>
      </c>
      <c r="D1157">
        <v>32</v>
      </c>
      <c r="E1157">
        <v>1.2</v>
      </c>
      <c r="F1157" s="5">
        <v>30.8</v>
      </c>
      <c r="G1157">
        <v>9.3879999999999999</v>
      </c>
      <c r="K1157">
        <v>433.08600000000001</v>
      </c>
      <c r="L1157">
        <v>423.69799999999998</v>
      </c>
      <c r="N1157">
        <v>8.1430000000000007</v>
      </c>
      <c r="Q1157" s="20" t="s">
        <v>199</v>
      </c>
    </row>
    <row r="1158" spans="1:17" x14ac:dyDescent="0.2">
      <c r="A1158" s="1">
        <v>918</v>
      </c>
      <c r="B1158" s="7">
        <v>31537</v>
      </c>
      <c r="C1158" s="16" t="str">
        <f t="shared" si="57"/>
        <v>S</v>
      </c>
      <c r="D1158">
        <v>32</v>
      </c>
      <c r="E1158">
        <v>1.31</v>
      </c>
      <c r="F1158" s="5">
        <v>30.69</v>
      </c>
      <c r="G1158">
        <v>9.3539999999999992</v>
      </c>
      <c r="K1158">
        <v>433.08600000000001</v>
      </c>
      <c r="L1158">
        <v>423.73200000000003</v>
      </c>
      <c r="N1158">
        <v>8.109</v>
      </c>
      <c r="Q1158" s="20" t="s">
        <v>199</v>
      </c>
    </row>
    <row r="1159" spans="1:17" x14ac:dyDescent="0.2">
      <c r="A1159" s="1">
        <v>918</v>
      </c>
      <c r="B1159" s="7">
        <v>31543</v>
      </c>
      <c r="C1159" s="16" t="str">
        <f t="shared" si="57"/>
        <v>S</v>
      </c>
      <c r="D1159">
        <v>32</v>
      </c>
      <c r="E1159">
        <v>1.37</v>
      </c>
      <c r="F1159" s="5">
        <v>30.63</v>
      </c>
      <c r="G1159">
        <v>9.3360000000000003</v>
      </c>
      <c r="K1159">
        <v>433.08600000000001</v>
      </c>
      <c r="L1159">
        <v>423.75</v>
      </c>
      <c r="N1159">
        <v>8.0909999999999993</v>
      </c>
      <c r="Q1159" s="20" t="s">
        <v>199</v>
      </c>
    </row>
    <row r="1160" spans="1:17" x14ac:dyDescent="0.2">
      <c r="A1160" s="1">
        <v>918</v>
      </c>
      <c r="B1160" s="7">
        <v>31566</v>
      </c>
      <c r="C1160" s="16" t="str">
        <f t="shared" si="57"/>
        <v>S</v>
      </c>
      <c r="D1160">
        <v>32</v>
      </c>
      <c r="E1160">
        <v>0.77</v>
      </c>
      <c r="F1160" s="5">
        <v>31.23</v>
      </c>
      <c r="G1160">
        <v>9.5190000000000001</v>
      </c>
      <c r="K1160">
        <v>433.08600000000001</v>
      </c>
      <c r="L1160">
        <v>423.56700000000001</v>
      </c>
      <c r="N1160">
        <v>8.2739999999999991</v>
      </c>
      <c r="Q1160" s="20" t="s">
        <v>199</v>
      </c>
    </row>
    <row r="1161" spans="1:17" x14ac:dyDescent="0.2">
      <c r="A1161" s="1">
        <v>918</v>
      </c>
      <c r="B1161" s="7">
        <v>31578</v>
      </c>
      <c r="C1161" s="16" t="str">
        <f t="shared" si="57"/>
        <v>S</v>
      </c>
      <c r="D1161">
        <v>32</v>
      </c>
      <c r="E1161">
        <v>1.41</v>
      </c>
      <c r="F1161" s="5">
        <v>30.59</v>
      </c>
      <c r="G1161">
        <v>9.3239999999999998</v>
      </c>
      <c r="J1161" t="s">
        <v>29</v>
      </c>
      <c r="K1161">
        <v>433.08600000000001</v>
      </c>
      <c r="L1161">
        <v>423.762</v>
      </c>
      <c r="N1161">
        <v>8.0790000000000006</v>
      </c>
      <c r="Q1161" s="20" t="s">
        <v>199</v>
      </c>
    </row>
    <row r="1162" spans="1:17" x14ac:dyDescent="0.2">
      <c r="A1162" s="1">
        <v>918</v>
      </c>
      <c r="B1162" s="7">
        <v>31581</v>
      </c>
      <c r="C1162" s="16" t="str">
        <f t="shared" si="57"/>
        <v>S</v>
      </c>
      <c r="D1162">
        <v>31</v>
      </c>
      <c r="E1162">
        <v>0.65</v>
      </c>
      <c r="F1162" s="5">
        <v>30.65</v>
      </c>
      <c r="G1162">
        <v>9.3420000000000005</v>
      </c>
      <c r="K1162">
        <v>433.08600000000001</v>
      </c>
      <c r="L1162">
        <v>423.74400000000003</v>
      </c>
      <c r="N1162">
        <v>8.0969999999999995</v>
      </c>
      <c r="Q1162" s="20" t="s">
        <v>199</v>
      </c>
    </row>
    <row r="1163" spans="1:17" x14ac:dyDescent="0.2">
      <c r="A1163" s="1">
        <v>918</v>
      </c>
      <c r="B1163" s="7">
        <v>31592</v>
      </c>
      <c r="C1163" s="16" t="str">
        <f t="shared" si="57"/>
        <v>S</v>
      </c>
      <c r="D1163">
        <v>32</v>
      </c>
      <c r="E1163">
        <v>1.45</v>
      </c>
      <c r="F1163" s="5">
        <v>30.55</v>
      </c>
      <c r="G1163">
        <v>9.3119999999999994</v>
      </c>
      <c r="K1163">
        <v>433.08600000000001</v>
      </c>
      <c r="L1163">
        <v>423.77499999999998</v>
      </c>
      <c r="N1163">
        <v>8.0670000000000002</v>
      </c>
      <c r="Q1163" s="20" t="s">
        <v>199</v>
      </c>
    </row>
    <row r="1164" spans="1:17" x14ac:dyDescent="0.2">
      <c r="A1164" s="1">
        <v>918</v>
      </c>
      <c r="B1164" s="7">
        <v>31602</v>
      </c>
      <c r="C1164" s="16" t="str">
        <f t="shared" si="57"/>
        <v>S</v>
      </c>
      <c r="D1164">
        <v>32</v>
      </c>
      <c r="E1164">
        <v>1.36</v>
      </c>
      <c r="F1164" s="5">
        <v>30.64</v>
      </c>
      <c r="G1164">
        <v>9.3390000000000004</v>
      </c>
      <c r="K1164">
        <v>433.08600000000001</v>
      </c>
      <c r="L1164">
        <v>423.74700000000001</v>
      </c>
      <c r="N1164">
        <v>8.0939999999999994</v>
      </c>
      <c r="Q1164" s="20" t="s">
        <v>199</v>
      </c>
    </row>
    <row r="1165" spans="1:17" x14ac:dyDescent="0.2">
      <c r="A1165" s="1">
        <v>918</v>
      </c>
      <c r="B1165" s="7">
        <v>31719</v>
      </c>
      <c r="C1165" s="16" t="str">
        <f t="shared" si="57"/>
        <v>S</v>
      </c>
      <c r="D1165">
        <v>32</v>
      </c>
      <c r="E1165">
        <v>0.74</v>
      </c>
      <c r="F1165" s="5">
        <v>31.26</v>
      </c>
      <c r="G1165">
        <v>9.5280000000000005</v>
      </c>
      <c r="K1165">
        <v>433.08600000000001</v>
      </c>
      <c r="L1165">
        <v>423.55799999999999</v>
      </c>
      <c r="N1165">
        <v>8.2829999999999995</v>
      </c>
      <c r="Q1165" s="20" t="s">
        <v>199</v>
      </c>
    </row>
    <row r="1166" spans="1:17" x14ac:dyDescent="0.2">
      <c r="A1166" s="1">
        <v>918</v>
      </c>
      <c r="B1166" s="7">
        <v>31760</v>
      </c>
      <c r="C1166" s="16" t="str">
        <f t="shared" si="57"/>
        <v>S</v>
      </c>
      <c r="D1166">
        <v>32</v>
      </c>
      <c r="E1166">
        <v>0.73</v>
      </c>
      <c r="F1166" s="5">
        <v>31.27</v>
      </c>
      <c r="G1166">
        <v>9.5310000000000006</v>
      </c>
      <c r="K1166">
        <v>433.08600000000001</v>
      </c>
      <c r="L1166">
        <v>423.55500000000001</v>
      </c>
      <c r="N1166">
        <v>8.2859999999999996</v>
      </c>
      <c r="Q1166" s="20" t="s">
        <v>199</v>
      </c>
    </row>
    <row r="1167" spans="1:17" x14ac:dyDescent="0.2">
      <c r="A1167" s="1">
        <v>918</v>
      </c>
      <c r="B1167" s="7">
        <v>31916</v>
      </c>
      <c r="C1167" s="16" t="str">
        <f t="shared" si="57"/>
        <v>S</v>
      </c>
      <c r="D1167">
        <v>33</v>
      </c>
      <c r="E1167">
        <v>1.61</v>
      </c>
      <c r="F1167" s="5">
        <v>31.39</v>
      </c>
      <c r="G1167">
        <v>9.5679999999999996</v>
      </c>
      <c r="K1167">
        <v>433.08600000000001</v>
      </c>
      <c r="L1167">
        <v>423.51799999999997</v>
      </c>
      <c r="N1167">
        <v>8.3230000000000004</v>
      </c>
      <c r="Q1167" s="20" t="s">
        <v>199</v>
      </c>
    </row>
    <row r="1168" spans="1:17" x14ac:dyDescent="0.2">
      <c r="A1168" s="1">
        <v>918</v>
      </c>
      <c r="B1168" s="7">
        <v>31973</v>
      </c>
      <c r="C1168" s="16" t="s">
        <v>176</v>
      </c>
      <c r="F1168" s="5">
        <v>30.2</v>
      </c>
      <c r="G1168">
        <v>9.2050000000000001</v>
      </c>
      <c r="J1168" t="s">
        <v>30</v>
      </c>
      <c r="K1168">
        <v>433.08600000000001</v>
      </c>
      <c r="L1168">
        <v>423.88099999999997</v>
      </c>
      <c r="N1168">
        <v>7.96</v>
      </c>
      <c r="Q1168" s="20" t="s">
        <v>199</v>
      </c>
    </row>
    <row r="1169" spans="1:17" x14ac:dyDescent="0.2">
      <c r="A1169" s="1">
        <v>918</v>
      </c>
      <c r="B1169" s="7">
        <v>32060</v>
      </c>
      <c r="C1169" s="16" t="s">
        <v>176</v>
      </c>
      <c r="F1169" s="5">
        <v>31.3</v>
      </c>
      <c r="G1169">
        <v>9.5399999999999991</v>
      </c>
      <c r="J1169" t="s">
        <v>31</v>
      </c>
      <c r="K1169">
        <v>433.08600000000001</v>
      </c>
      <c r="L1169">
        <v>423.54599999999999</v>
      </c>
      <c r="N1169">
        <v>8.2949999999999999</v>
      </c>
      <c r="Q1169" s="20" t="s">
        <v>199</v>
      </c>
    </row>
    <row r="1170" spans="1:17" x14ac:dyDescent="0.2">
      <c r="A1170" s="1">
        <v>918</v>
      </c>
      <c r="B1170" s="7">
        <v>32066</v>
      </c>
      <c r="C1170" s="16" t="s">
        <v>176</v>
      </c>
      <c r="F1170" s="5">
        <v>31.3</v>
      </c>
      <c r="G1170">
        <v>9.5399999999999991</v>
      </c>
      <c r="J1170" t="s">
        <v>31</v>
      </c>
      <c r="K1170">
        <v>433.08600000000001</v>
      </c>
      <c r="L1170">
        <v>423.54599999999999</v>
      </c>
      <c r="N1170">
        <v>8.2949999999999999</v>
      </c>
      <c r="Q1170" s="20" t="s">
        <v>199</v>
      </c>
    </row>
    <row r="1171" spans="1:17" x14ac:dyDescent="0.2">
      <c r="A1171" s="1">
        <v>918</v>
      </c>
      <c r="B1171" s="7">
        <v>32108</v>
      </c>
      <c r="C1171" s="16" t="s">
        <v>176</v>
      </c>
      <c r="F1171" s="5">
        <v>31.43</v>
      </c>
      <c r="G1171">
        <v>9.58</v>
      </c>
      <c r="J1171" t="s">
        <v>31</v>
      </c>
      <c r="K1171">
        <v>433.08600000000001</v>
      </c>
      <c r="L1171">
        <v>423.50599999999997</v>
      </c>
      <c r="N1171">
        <v>8.3350000000000009</v>
      </c>
      <c r="Q1171" s="20" t="s">
        <v>199</v>
      </c>
    </row>
    <row r="1172" spans="1:17" x14ac:dyDescent="0.2">
      <c r="A1172" s="1">
        <v>918</v>
      </c>
      <c r="B1172" s="7">
        <v>32159</v>
      </c>
      <c r="C1172" s="16" t="str">
        <f t="shared" si="57"/>
        <v>S</v>
      </c>
      <c r="D1172">
        <v>33</v>
      </c>
      <c r="E1172">
        <v>2.75</v>
      </c>
      <c r="F1172" s="5">
        <v>30.25</v>
      </c>
      <c r="G1172">
        <v>9.2200000000000006</v>
      </c>
      <c r="J1172" t="s">
        <v>32</v>
      </c>
      <c r="K1172">
        <v>433.08600000000001</v>
      </c>
      <c r="L1172">
        <v>423.86599999999999</v>
      </c>
      <c r="N1172">
        <v>7.9749999999999996</v>
      </c>
      <c r="Q1172" s="20" t="s">
        <v>199</v>
      </c>
    </row>
    <row r="1173" spans="1:17" x14ac:dyDescent="0.2">
      <c r="A1173" s="1">
        <v>918</v>
      </c>
      <c r="B1173" s="7">
        <v>32230</v>
      </c>
      <c r="C1173" s="16" t="str">
        <f t="shared" si="57"/>
        <v>S</v>
      </c>
      <c r="D1173">
        <v>0</v>
      </c>
      <c r="E1173">
        <v>0</v>
      </c>
      <c r="F1173" s="5">
        <v>31.33</v>
      </c>
      <c r="G1173">
        <v>9.5500000000000007</v>
      </c>
      <c r="K1173">
        <v>433.08600000000001</v>
      </c>
      <c r="L1173">
        <v>423.536</v>
      </c>
      <c r="N1173">
        <v>8.3049999999999997</v>
      </c>
      <c r="Q1173" s="20" t="s">
        <v>199</v>
      </c>
    </row>
    <row r="1174" spans="1:17" x14ac:dyDescent="0.2">
      <c r="A1174" s="1">
        <v>918</v>
      </c>
      <c r="B1174" s="7">
        <v>32235</v>
      </c>
      <c r="C1174" s="16" t="s">
        <v>176</v>
      </c>
      <c r="F1174" s="5">
        <v>31.32</v>
      </c>
      <c r="G1174">
        <v>9.5459999999999994</v>
      </c>
      <c r="K1174">
        <v>433.08600000000001</v>
      </c>
      <c r="L1174">
        <v>423.54</v>
      </c>
      <c r="N1174">
        <v>8.3010000000000002</v>
      </c>
      <c r="Q1174" s="20" t="s">
        <v>199</v>
      </c>
    </row>
    <row r="1175" spans="1:17" x14ac:dyDescent="0.2">
      <c r="A1175" s="1">
        <v>918</v>
      </c>
      <c r="B1175" s="7">
        <v>32242</v>
      </c>
      <c r="C1175" s="16" t="s">
        <v>176</v>
      </c>
      <c r="F1175" s="5">
        <v>31.05</v>
      </c>
      <c r="G1175">
        <v>9.4640000000000004</v>
      </c>
      <c r="K1175">
        <v>433.08600000000001</v>
      </c>
      <c r="L1175">
        <v>423.62200000000001</v>
      </c>
      <c r="N1175">
        <v>8.2189999999999994</v>
      </c>
      <c r="Q1175" s="20" t="s">
        <v>199</v>
      </c>
    </row>
    <row r="1176" spans="1:17" x14ac:dyDescent="0.2">
      <c r="A1176" s="1">
        <v>918</v>
      </c>
      <c r="B1176" s="7">
        <v>32294</v>
      </c>
      <c r="C1176" s="16" t="s">
        <v>176</v>
      </c>
      <c r="F1176" s="5">
        <v>31.03</v>
      </c>
      <c r="G1176">
        <v>9.4580000000000002</v>
      </c>
      <c r="J1176" t="s">
        <v>31</v>
      </c>
      <c r="K1176">
        <v>433.08600000000001</v>
      </c>
      <c r="L1176">
        <v>423.62799999999999</v>
      </c>
      <c r="N1176">
        <v>8.2129999999999992</v>
      </c>
      <c r="Q1176" s="20" t="s">
        <v>199</v>
      </c>
    </row>
    <row r="1177" spans="1:17" x14ac:dyDescent="0.2">
      <c r="A1177" s="1">
        <v>918</v>
      </c>
      <c r="B1177" s="7">
        <v>32343</v>
      </c>
      <c r="C1177" s="16" t="s">
        <v>176</v>
      </c>
      <c r="F1177" s="5">
        <v>31.17</v>
      </c>
      <c r="G1177">
        <v>9.5009999999999994</v>
      </c>
      <c r="J1177" t="s">
        <v>31</v>
      </c>
      <c r="K1177">
        <v>433.08600000000001</v>
      </c>
      <c r="L1177">
        <v>423.58499999999998</v>
      </c>
      <c r="N1177">
        <v>8.2560000000000002</v>
      </c>
      <c r="Q1177" s="20" t="s">
        <v>199</v>
      </c>
    </row>
    <row r="1178" spans="1:17" x14ac:dyDescent="0.2">
      <c r="A1178" s="1">
        <v>918</v>
      </c>
      <c r="B1178" s="7">
        <v>32353</v>
      </c>
      <c r="C1178" s="16" t="s">
        <v>176</v>
      </c>
      <c r="F1178" s="5">
        <v>31.63</v>
      </c>
      <c r="G1178">
        <v>9.641</v>
      </c>
      <c r="J1178" t="s">
        <v>31</v>
      </c>
      <c r="K1178">
        <v>433.08600000000001</v>
      </c>
      <c r="L1178">
        <v>423.44499999999999</v>
      </c>
      <c r="N1178">
        <v>8.3960000000000008</v>
      </c>
      <c r="Q1178" s="20" t="s">
        <v>199</v>
      </c>
    </row>
    <row r="1179" spans="1:17" x14ac:dyDescent="0.2">
      <c r="A1179" s="1">
        <v>918</v>
      </c>
      <c r="B1179" s="7">
        <v>32402</v>
      </c>
      <c r="C1179" s="16" t="str">
        <f t="shared" ref="C1179:C1184" si="58">IF(ISBLANK(D1179),"V","S")</f>
        <v>S</v>
      </c>
      <c r="D1179">
        <v>32.450000000000003</v>
      </c>
      <c r="E1179">
        <v>0.95</v>
      </c>
      <c r="F1179" s="5">
        <v>31.5</v>
      </c>
      <c r="G1179">
        <v>9.6010000000000009</v>
      </c>
      <c r="K1179">
        <v>433.08600000000001</v>
      </c>
      <c r="L1179">
        <v>423.48500000000001</v>
      </c>
      <c r="N1179">
        <v>8.3559999999999999</v>
      </c>
      <c r="Q1179" s="20" t="s">
        <v>199</v>
      </c>
    </row>
    <row r="1180" spans="1:17" x14ac:dyDescent="0.2">
      <c r="A1180" s="1">
        <v>918</v>
      </c>
      <c r="B1180" s="7">
        <v>32408</v>
      </c>
      <c r="C1180" s="16" t="str">
        <f t="shared" si="58"/>
        <v>S</v>
      </c>
      <c r="D1180">
        <v>32.450000000000003</v>
      </c>
      <c r="E1180">
        <v>0.95</v>
      </c>
      <c r="F1180" s="5">
        <v>31.5</v>
      </c>
      <c r="G1180">
        <v>9.6010000000000009</v>
      </c>
      <c r="K1180">
        <v>433.08600000000001</v>
      </c>
      <c r="L1180">
        <v>423.48500000000001</v>
      </c>
      <c r="N1180">
        <v>8.3559999999999999</v>
      </c>
      <c r="Q1180" s="20" t="s">
        <v>199</v>
      </c>
    </row>
    <row r="1181" spans="1:17" x14ac:dyDescent="0.2">
      <c r="A1181" s="1">
        <v>918</v>
      </c>
      <c r="B1181" s="7">
        <v>32448</v>
      </c>
      <c r="C1181" s="16" t="str">
        <f t="shared" si="58"/>
        <v>S</v>
      </c>
      <c r="D1181">
        <v>32</v>
      </c>
      <c r="E1181">
        <v>0.39</v>
      </c>
      <c r="F1181" s="5">
        <v>31.61</v>
      </c>
      <c r="G1181">
        <v>9.6349999999999998</v>
      </c>
      <c r="K1181">
        <v>433.08600000000001</v>
      </c>
      <c r="L1181">
        <v>423.45100000000002</v>
      </c>
      <c r="N1181">
        <v>8.39</v>
      </c>
      <c r="Q1181" s="20" t="s">
        <v>199</v>
      </c>
    </row>
    <row r="1182" spans="1:17" x14ac:dyDescent="0.2">
      <c r="A1182" s="1">
        <v>918</v>
      </c>
      <c r="B1182" s="7">
        <v>32523</v>
      </c>
      <c r="C1182" s="16" t="str">
        <f t="shared" si="58"/>
        <v>S</v>
      </c>
      <c r="D1182">
        <v>32.58</v>
      </c>
      <c r="E1182">
        <v>0.97</v>
      </c>
      <c r="F1182" s="5">
        <v>31.61</v>
      </c>
      <c r="G1182">
        <v>9.6349999999999998</v>
      </c>
      <c r="K1182">
        <v>433.08600000000001</v>
      </c>
      <c r="L1182">
        <v>423.45100000000002</v>
      </c>
      <c r="N1182">
        <v>8.39</v>
      </c>
      <c r="Q1182" s="20" t="s">
        <v>199</v>
      </c>
    </row>
    <row r="1183" spans="1:17" x14ac:dyDescent="0.2">
      <c r="A1183" s="1">
        <v>918</v>
      </c>
      <c r="B1183" s="7">
        <v>32600</v>
      </c>
      <c r="C1183" s="16" t="str">
        <f t="shared" si="58"/>
        <v>S</v>
      </c>
      <c r="D1183">
        <v>32</v>
      </c>
      <c r="E1183">
        <v>0.68</v>
      </c>
      <c r="F1183" s="5">
        <v>31.32</v>
      </c>
      <c r="G1183">
        <v>9.5459999999999994</v>
      </c>
      <c r="K1183">
        <v>433.08600000000001</v>
      </c>
      <c r="L1183">
        <v>423.54</v>
      </c>
      <c r="N1183">
        <v>8.3010000000000002</v>
      </c>
      <c r="Q1183" s="20" t="s">
        <v>199</v>
      </c>
    </row>
    <row r="1184" spans="1:17" x14ac:dyDescent="0.2">
      <c r="A1184" s="1">
        <v>918</v>
      </c>
      <c r="B1184" s="7">
        <v>32765</v>
      </c>
      <c r="C1184" s="16" t="str">
        <f t="shared" si="58"/>
        <v>S</v>
      </c>
      <c r="D1184">
        <v>32</v>
      </c>
      <c r="E1184">
        <v>0.56000000000000005</v>
      </c>
      <c r="F1184" s="5">
        <v>31.44</v>
      </c>
      <c r="G1184">
        <v>9.5830000000000002</v>
      </c>
      <c r="K1184">
        <v>433.08600000000001</v>
      </c>
      <c r="L1184">
        <v>423.50299999999999</v>
      </c>
      <c r="N1184">
        <v>8.3379999999999992</v>
      </c>
      <c r="Q1184" s="20" t="s">
        <v>199</v>
      </c>
    </row>
    <row r="1185" spans="1:17" x14ac:dyDescent="0.2">
      <c r="A1185" s="1">
        <v>918</v>
      </c>
      <c r="B1185" s="7">
        <v>33326</v>
      </c>
      <c r="C1185" s="16" t="s">
        <v>176</v>
      </c>
      <c r="F1185" s="5">
        <v>32.299999999999997</v>
      </c>
      <c r="G1185">
        <v>9.8450000000000006</v>
      </c>
      <c r="J1185" t="s">
        <v>31</v>
      </c>
      <c r="K1185">
        <v>433.08600000000001</v>
      </c>
      <c r="L1185">
        <v>423.24099999999999</v>
      </c>
      <c r="N1185">
        <v>8.6</v>
      </c>
      <c r="Q1185" s="20" t="s">
        <v>199</v>
      </c>
    </row>
    <row r="1186" spans="1:17" x14ac:dyDescent="0.2">
      <c r="A1186" s="1">
        <v>918</v>
      </c>
      <c r="B1186" s="7">
        <v>33686</v>
      </c>
      <c r="C1186" s="16" t="s">
        <v>176</v>
      </c>
      <c r="F1186" s="5">
        <f>G1186*3.281</f>
        <v>32.006155000000007</v>
      </c>
      <c r="G1186">
        <v>9.7550000000000008</v>
      </c>
      <c r="K1186">
        <v>433.08600000000001</v>
      </c>
      <c r="L1186">
        <v>423.33</v>
      </c>
      <c r="N1186">
        <v>8.51</v>
      </c>
      <c r="Q1186" s="20" t="s">
        <v>199</v>
      </c>
    </row>
    <row r="1187" spans="1:17" x14ac:dyDescent="0.2">
      <c r="A1187" s="1">
        <v>918</v>
      </c>
      <c r="B1187" s="7">
        <v>33688</v>
      </c>
      <c r="C1187" s="16" t="s">
        <v>176</v>
      </c>
      <c r="F1187" s="5">
        <f t="shared" ref="F1187:F1202" si="59">G1187*3.281</f>
        <v>31.999593000000001</v>
      </c>
      <c r="G1187">
        <v>9.7530000000000001</v>
      </c>
      <c r="K1187">
        <v>433.08600000000001</v>
      </c>
      <c r="L1187">
        <v>423.33</v>
      </c>
      <c r="N1187">
        <v>8.51</v>
      </c>
      <c r="Q1187" s="20" t="s">
        <v>199</v>
      </c>
    </row>
    <row r="1188" spans="1:17" x14ac:dyDescent="0.2">
      <c r="A1188" s="1">
        <v>918</v>
      </c>
      <c r="B1188" s="7">
        <v>33690</v>
      </c>
      <c r="C1188" s="16" t="s">
        <v>176</v>
      </c>
      <c r="F1188" s="5">
        <f t="shared" si="59"/>
        <v>31.989750000000001</v>
      </c>
      <c r="G1188">
        <v>9.75</v>
      </c>
      <c r="K1188">
        <v>433.08600000000001</v>
      </c>
      <c r="L1188">
        <v>423.34</v>
      </c>
      <c r="N1188">
        <v>8.51</v>
      </c>
      <c r="Q1188" s="20" t="s">
        <v>199</v>
      </c>
    </row>
    <row r="1189" spans="1:17" x14ac:dyDescent="0.2">
      <c r="A1189" s="1">
        <v>918</v>
      </c>
      <c r="B1189" s="7">
        <v>33693</v>
      </c>
      <c r="C1189" s="16" t="s">
        <v>176</v>
      </c>
      <c r="F1189" s="5">
        <f t="shared" si="59"/>
        <v>31.979907000000001</v>
      </c>
      <c r="G1189">
        <v>9.7469999999999999</v>
      </c>
      <c r="K1189">
        <v>433.08600000000001</v>
      </c>
      <c r="L1189">
        <v>423.34</v>
      </c>
      <c r="N1189">
        <v>8.5</v>
      </c>
      <c r="Q1189" s="20" t="s">
        <v>199</v>
      </c>
    </row>
    <row r="1190" spans="1:17" x14ac:dyDescent="0.2">
      <c r="A1190" s="1">
        <v>918</v>
      </c>
      <c r="B1190" s="7">
        <v>33695</v>
      </c>
      <c r="C1190" s="16" t="s">
        <v>176</v>
      </c>
      <c r="F1190" s="5">
        <f t="shared" si="59"/>
        <v>31.989750000000001</v>
      </c>
      <c r="G1190">
        <v>9.75</v>
      </c>
      <c r="K1190">
        <v>433.08600000000001</v>
      </c>
      <c r="L1190">
        <v>423.34</v>
      </c>
      <c r="N1190">
        <v>8.51</v>
      </c>
      <c r="Q1190" s="20" t="s">
        <v>199</v>
      </c>
    </row>
    <row r="1191" spans="1:17" x14ac:dyDescent="0.2">
      <c r="A1191" s="1">
        <v>918</v>
      </c>
      <c r="B1191" s="7">
        <v>33699</v>
      </c>
      <c r="C1191" s="16" t="s">
        <v>176</v>
      </c>
      <c r="F1191" s="5">
        <f t="shared" si="59"/>
        <v>31.970064000000001</v>
      </c>
      <c r="G1191">
        <v>9.7439999999999998</v>
      </c>
      <c r="K1191">
        <v>433.08600000000001</v>
      </c>
      <c r="L1191">
        <v>423.34</v>
      </c>
      <c r="N1191">
        <v>8.5</v>
      </c>
      <c r="Q1191" s="20" t="s">
        <v>199</v>
      </c>
    </row>
    <row r="1192" spans="1:17" x14ac:dyDescent="0.2">
      <c r="A1192" s="1">
        <v>918</v>
      </c>
      <c r="B1192" s="7">
        <v>33700</v>
      </c>
      <c r="C1192" s="16" t="s">
        <v>176</v>
      </c>
      <c r="F1192" s="5">
        <f t="shared" si="59"/>
        <v>31.983187999999998</v>
      </c>
      <c r="G1192">
        <v>9.7479999999999993</v>
      </c>
      <c r="K1192">
        <v>433.08600000000001</v>
      </c>
      <c r="L1192">
        <v>423.34</v>
      </c>
      <c r="N1192">
        <v>8.5</v>
      </c>
      <c r="Q1192" s="20" t="s">
        <v>199</v>
      </c>
    </row>
    <row r="1193" spans="1:17" x14ac:dyDescent="0.2">
      <c r="A1193" s="1">
        <v>918</v>
      </c>
      <c r="B1193" s="7">
        <v>33702</v>
      </c>
      <c r="C1193" s="16" t="s">
        <v>176</v>
      </c>
      <c r="F1193" s="5">
        <f t="shared" si="59"/>
        <v>31.983187999999998</v>
      </c>
      <c r="G1193">
        <v>9.7479999999999993</v>
      </c>
      <c r="K1193">
        <v>433.08600000000001</v>
      </c>
      <c r="L1193">
        <v>423.34</v>
      </c>
      <c r="N1193">
        <v>8.5</v>
      </c>
      <c r="Q1193" s="20" t="s">
        <v>199</v>
      </c>
    </row>
    <row r="1194" spans="1:17" x14ac:dyDescent="0.2">
      <c r="A1194" s="1">
        <v>918</v>
      </c>
      <c r="B1194" s="7">
        <v>33707</v>
      </c>
      <c r="C1194" s="16" t="s">
        <v>176</v>
      </c>
      <c r="F1194" s="5">
        <f t="shared" si="59"/>
        <v>31.976626000000003</v>
      </c>
      <c r="G1194">
        <v>9.7460000000000004</v>
      </c>
      <c r="K1194">
        <v>433.08600000000001</v>
      </c>
      <c r="L1194">
        <v>423.34</v>
      </c>
      <c r="N1194">
        <v>8.5</v>
      </c>
      <c r="Q1194" s="20" t="s">
        <v>199</v>
      </c>
    </row>
    <row r="1195" spans="1:17" x14ac:dyDescent="0.2">
      <c r="A1195" s="1">
        <v>918</v>
      </c>
      <c r="B1195" s="7">
        <v>33709</v>
      </c>
      <c r="C1195" s="16" t="s">
        <v>176</v>
      </c>
      <c r="F1195" s="5">
        <f t="shared" si="59"/>
        <v>31.950378000000001</v>
      </c>
      <c r="G1195">
        <v>9.7379999999999995</v>
      </c>
      <c r="K1195">
        <v>433.08600000000001</v>
      </c>
      <c r="L1195">
        <v>423.35</v>
      </c>
      <c r="N1195">
        <v>8.49</v>
      </c>
      <c r="Q1195" s="20" t="s">
        <v>199</v>
      </c>
    </row>
    <row r="1196" spans="1:17" x14ac:dyDescent="0.2">
      <c r="A1196" s="1">
        <v>918</v>
      </c>
      <c r="B1196" s="7">
        <v>33711</v>
      </c>
      <c r="C1196" s="16" t="s">
        <v>176</v>
      </c>
      <c r="F1196" s="5">
        <f t="shared" si="59"/>
        <v>31.940535000000001</v>
      </c>
      <c r="G1196">
        <v>9.7349999999999994</v>
      </c>
      <c r="K1196">
        <v>433.08600000000001</v>
      </c>
      <c r="L1196">
        <v>423.35</v>
      </c>
      <c r="N1196">
        <v>8.49</v>
      </c>
      <c r="Q1196" s="20" t="s">
        <v>199</v>
      </c>
    </row>
    <row r="1197" spans="1:17" x14ac:dyDescent="0.2">
      <c r="A1197" s="1">
        <v>918</v>
      </c>
      <c r="B1197" s="7">
        <v>33714</v>
      </c>
      <c r="C1197" s="16" t="s">
        <v>176</v>
      </c>
      <c r="F1197" s="5">
        <f t="shared" si="59"/>
        <v>31.930692000000001</v>
      </c>
      <c r="G1197">
        <v>9.7319999999999993</v>
      </c>
      <c r="K1197">
        <v>433.08600000000001</v>
      </c>
      <c r="L1197">
        <v>423.35</v>
      </c>
      <c r="N1197">
        <v>8.49</v>
      </c>
      <c r="Q1197" s="20" t="s">
        <v>199</v>
      </c>
    </row>
    <row r="1198" spans="1:17" x14ac:dyDescent="0.2">
      <c r="A1198" s="1">
        <v>918</v>
      </c>
      <c r="B1198" s="7">
        <v>33716</v>
      </c>
      <c r="C1198" s="16" t="s">
        <v>176</v>
      </c>
      <c r="F1198" s="5">
        <f t="shared" si="59"/>
        <v>31.920849</v>
      </c>
      <c r="G1198">
        <v>9.7289999999999992</v>
      </c>
      <c r="K1198">
        <v>433.08600000000001</v>
      </c>
      <c r="L1198">
        <v>423.36</v>
      </c>
      <c r="N1198">
        <v>8.48</v>
      </c>
      <c r="Q1198" s="20" t="s">
        <v>199</v>
      </c>
    </row>
    <row r="1199" spans="1:17" x14ac:dyDescent="0.2">
      <c r="A1199" s="1">
        <v>918</v>
      </c>
      <c r="B1199" s="7">
        <v>33718</v>
      </c>
      <c r="C1199" s="16" t="s">
        <v>176</v>
      </c>
      <c r="F1199" s="5">
        <f t="shared" si="59"/>
        <v>31.911006000000004</v>
      </c>
      <c r="G1199">
        <v>9.7260000000000009</v>
      </c>
      <c r="K1199">
        <v>433.08600000000001</v>
      </c>
      <c r="L1199">
        <v>423.36</v>
      </c>
      <c r="N1199">
        <v>8.48</v>
      </c>
      <c r="Q1199" s="20" t="s">
        <v>199</v>
      </c>
    </row>
    <row r="1200" spans="1:17" x14ac:dyDescent="0.2">
      <c r="A1200" s="1">
        <v>918</v>
      </c>
      <c r="B1200" s="7">
        <v>33771</v>
      </c>
      <c r="C1200" s="16" t="s">
        <v>176</v>
      </c>
      <c r="F1200" s="5">
        <f t="shared" si="59"/>
        <v>32.383469999999996</v>
      </c>
      <c r="G1200">
        <v>9.8699999999999992</v>
      </c>
      <c r="K1200">
        <v>433.08600000000001</v>
      </c>
      <c r="L1200">
        <v>423.22</v>
      </c>
      <c r="N1200">
        <v>8.6300000000000008</v>
      </c>
      <c r="Q1200" s="20" t="s">
        <v>199</v>
      </c>
    </row>
    <row r="1201" spans="1:17" x14ac:dyDescent="0.2">
      <c r="A1201" s="1">
        <v>918</v>
      </c>
      <c r="B1201" s="7">
        <v>34026</v>
      </c>
      <c r="C1201" s="16" t="s">
        <v>176</v>
      </c>
      <c r="F1201" s="5">
        <f t="shared" si="59"/>
        <v>31.632121000000001</v>
      </c>
      <c r="G1201">
        <v>9.641</v>
      </c>
      <c r="K1201">
        <v>433.08600000000001</v>
      </c>
      <c r="L1201">
        <v>423.45</v>
      </c>
      <c r="N1201">
        <v>8.3960000000000008</v>
      </c>
      <c r="Q1201" s="20" t="s">
        <v>199</v>
      </c>
    </row>
    <row r="1202" spans="1:17" x14ac:dyDescent="0.2">
      <c r="A1202" s="1">
        <v>918</v>
      </c>
      <c r="B1202" s="7">
        <v>34033</v>
      </c>
      <c r="C1202" s="16" t="s">
        <v>176</v>
      </c>
      <c r="F1202" s="5">
        <f t="shared" si="59"/>
        <v>31.641964000000002</v>
      </c>
      <c r="G1202">
        <v>9.6440000000000001</v>
      </c>
      <c r="K1202">
        <v>433.08600000000001</v>
      </c>
      <c r="L1202">
        <v>423.44</v>
      </c>
      <c r="N1202">
        <v>8.3989999999999991</v>
      </c>
      <c r="Q1202" s="20" t="s">
        <v>199</v>
      </c>
    </row>
    <row r="1203" spans="1:17" x14ac:dyDescent="0.2">
      <c r="A1203" s="1">
        <v>918</v>
      </c>
      <c r="B1203" s="7">
        <v>34058</v>
      </c>
      <c r="C1203" s="16" t="s">
        <v>176</v>
      </c>
      <c r="F1203" s="5">
        <f t="shared" ref="F1203:F1218" si="60">G1203*3.281</f>
        <v>31.655087999999999</v>
      </c>
      <c r="G1203">
        <v>9.6479999999999997</v>
      </c>
      <c r="K1203">
        <v>433.08600000000001</v>
      </c>
      <c r="L1203">
        <v>423.44</v>
      </c>
      <c r="N1203">
        <v>8.4030000000000005</v>
      </c>
      <c r="Q1203" s="20" t="s">
        <v>199</v>
      </c>
    </row>
    <row r="1204" spans="1:17" x14ac:dyDescent="0.2">
      <c r="A1204" s="1">
        <v>918</v>
      </c>
      <c r="B1204" s="7">
        <v>34065</v>
      </c>
      <c r="C1204" s="16" t="s">
        <v>176</v>
      </c>
      <c r="F1204" s="5">
        <f t="shared" si="60"/>
        <v>31.576344000000002</v>
      </c>
      <c r="G1204">
        <v>9.6240000000000006</v>
      </c>
      <c r="K1204">
        <v>433.08600000000001</v>
      </c>
      <c r="L1204">
        <v>423.46</v>
      </c>
      <c r="N1204">
        <v>8.3789999999999996</v>
      </c>
      <c r="Q1204" s="20" t="s">
        <v>199</v>
      </c>
    </row>
    <row r="1205" spans="1:17" x14ac:dyDescent="0.2">
      <c r="A1205" s="1">
        <v>918</v>
      </c>
      <c r="B1205" s="7">
        <v>34086</v>
      </c>
      <c r="C1205" s="16" t="s">
        <v>176</v>
      </c>
      <c r="F1205" s="5">
        <f t="shared" si="60"/>
        <v>31.431980000000003</v>
      </c>
      <c r="G1205">
        <v>9.58</v>
      </c>
      <c r="K1205">
        <v>433.08600000000001</v>
      </c>
      <c r="L1205">
        <v>423.51</v>
      </c>
      <c r="N1205">
        <v>8.3350000000000009</v>
      </c>
      <c r="Q1205" s="20" t="s">
        <v>199</v>
      </c>
    </row>
    <row r="1206" spans="1:17" x14ac:dyDescent="0.2">
      <c r="A1206" s="1">
        <v>918</v>
      </c>
      <c r="B1206" s="7">
        <v>34100</v>
      </c>
      <c r="C1206" s="16" t="s">
        <v>176</v>
      </c>
      <c r="F1206" s="5">
        <f t="shared" si="60"/>
        <v>31.330269000000001</v>
      </c>
      <c r="G1206">
        <v>9.5489999999999995</v>
      </c>
      <c r="K1206">
        <v>433.08600000000001</v>
      </c>
      <c r="L1206">
        <v>423.54</v>
      </c>
      <c r="N1206">
        <v>8.3040000000000003</v>
      </c>
      <c r="Q1206" s="20" t="s">
        <v>199</v>
      </c>
    </row>
    <row r="1207" spans="1:17" x14ac:dyDescent="0.2">
      <c r="A1207" s="1">
        <v>918</v>
      </c>
      <c r="B1207" s="7">
        <v>34110</v>
      </c>
      <c r="C1207" s="16" t="s">
        <v>176</v>
      </c>
      <c r="F1207" s="5">
        <f t="shared" si="60"/>
        <v>31.392607999999999</v>
      </c>
      <c r="G1207">
        <v>9.5679999999999996</v>
      </c>
      <c r="K1207">
        <v>433.08600000000001</v>
      </c>
      <c r="L1207">
        <v>423.52</v>
      </c>
      <c r="N1207">
        <v>8.3230000000000004</v>
      </c>
      <c r="Q1207" s="20" t="s">
        <v>199</v>
      </c>
    </row>
    <row r="1208" spans="1:17" x14ac:dyDescent="0.2">
      <c r="A1208" s="1">
        <v>918</v>
      </c>
      <c r="B1208" s="7">
        <v>34117</v>
      </c>
      <c r="C1208" s="16" t="s">
        <v>176</v>
      </c>
      <c r="F1208" s="5">
        <f t="shared" si="60"/>
        <v>31.392607999999999</v>
      </c>
      <c r="G1208">
        <v>9.5679999999999996</v>
      </c>
      <c r="K1208">
        <v>433.08600000000001</v>
      </c>
      <c r="L1208">
        <v>423.52</v>
      </c>
      <c r="N1208">
        <v>8.3230000000000004</v>
      </c>
      <c r="Q1208" s="20" t="s">
        <v>199</v>
      </c>
    </row>
    <row r="1209" spans="1:17" x14ac:dyDescent="0.2">
      <c r="A1209" s="1">
        <v>918</v>
      </c>
      <c r="B1209" s="7">
        <v>34129</v>
      </c>
      <c r="C1209" s="16" t="s">
        <v>176</v>
      </c>
      <c r="F1209" s="5">
        <f t="shared" si="60"/>
        <v>31.372921999999999</v>
      </c>
      <c r="G1209">
        <v>9.5619999999999994</v>
      </c>
      <c r="K1209">
        <v>433.08600000000001</v>
      </c>
      <c r="L1209">
        <v>423.52</v>
      </c>
      <c r="N1209">
        <v>8.3170000000000002</v>
      </c>
      <c r="Q1209" s="20" t="s">
        <v>199</v>
      </c>
    </row>
    <row r="1210" spans="1:17" x14ac:dyDescent="0.2">
      <c r="A1210" s="1">
        <v>918</v>
      </c>
      <c r="B1210" s="7">
        <v>34151</v>
      </c>
      <c r="C1210" s="16" t="s">
        <v>176</v>
      </c>
      <c r="F1210" s="5">
        <f t="shared" si="60"/>
        <v>31.310582999999998</v>
      </c>
      <c r="G1210">
        <v>9.5429999999999993</v>
      </c>
      <c r="K1210">
        <v>433.08600000000001</v>
      </c>
      <c r="L1210">
        <v>423.54</v>
      </c>
      <c r="N1210">
        <v>8.298</v>
      </c>
      <c r="Q1210" s="20" t="s">
        <v>199</v>
      </c>
    </row>
    <row r="1211" spans="1:17" x14ac:dyDescent="0.2">
      <c r="A1211" s="1">
        <v>918</v>
      </c>
      <c r="B1211" s="7">
        <v>34310</v>
      </c>
      <c r="C1211" s="16" t="s">
        <v>176</v>
      </c>
      <c r="F1211" s="5">
        <f t="shared" si="60"/>
        <v>31.258087</v>
      </c>
      <c r="G1211">
        <v>9.5269999999999992</v>
      </c>
      <c r="K1211">
        <v>433.08600000000001</v>
      </c>
      <c r="L1211">
        <v>423.55900000000003</v>
      </c>
      <c r="N1211">
        <v>8.282</v>
      </c>
      <c r="Q1211" s="20" t="s">
        <v>199</v>
      </c>
    </row>
    <row r="1212" spans="1:17" x14ac:dyDescent="0.2">
      <c r="A1212" s="1">
        <v>918</v>
      </c>
      <c r="B1212" s="7">
        <v>34341</v>
      </c>
      <c r="C1212" s="16" t="s">
        <v>176</v>
      </c>
      <c r="F1212" s="5">
        <f t="shared" si="60"/>
        <v>31.369641000000001</v>
      </c>
      <c r="G1212">
        <v>9.5609999999999999</v>
      </c>
      <c r="K1212">
        <v>433.08600000000001</v>
      </c>
      <c r="L1212">
        <v>423.52499999999998</v>
      </c>
      <c r="N1212">
        <v>8.3160000000000007</v>
      </c>
      <c r="Q1212" s="20" t="s">
        <v>199</v>
      </c>
    </row>
    <row r="1213" spans="1:17" x14ac:dyDescent="0.2">
      <c r="A1213" s="1">
        <v>918</v>
      </c>
      <c r="B1213" s="7">
        <v>34438</v>
      </c>
      <c r="C1213" s="16" t="s">
        <v>176</v>
      </c>
      <c r="F1213" s="5">
        <f t="shared" si="60"/>
        <v>31.077632000000001</v>
      </c>
      <c r="G1213">
        <v>9.4719999999999995</v>
      </c>
      <c r="K1213">
        <v>433.08600000000001</v>
      </c>
      <c r="L1213">
        <v>423.61399999999998</v>
      </c>
      <c r="N1213">
        <v>8.2270000000000003</v>
      </c>
      <c r="Q1213" s="20" t="s">
        <v>199</v>
      </c>
    </row>
    <row r="1214" spans="1:17" x14ac:dyDescent="0.2">
      <c r="A1214" s="1">
        <v>918</v>
      </c>
      <c r="B1214" s="7">
        <v>34488</v>
      </c>
      <c r="C1214" s="16" t="s">
        <v>176</v>
      </c>
      <c r="F1214" s="5">
        <f t="shared" si="60"/>
        <v>31.258087</v>
      </c>
      <c r="G1214">
        <v>9.5269999999999992</v>
      </c>
      <c r="K1214">
        <v>433.08600000000001</v>
      </c>
      <c r="L1214">
        <v>423.55900000000003</v>
      </c>
      <c r="N1214">
        <v>8.282</v>
      </c>
      <c r="Q1214" s="20" t="s">
        <v>199</v>
      </c>
    </row>
    <row r="1215" spans="1:17" x14ac:dyDescent="0.2">
      <c r="A1215" s="1">
        <v>918</v>
      </c>
      <c r="B1215" s="7">
        <v>34522</v>
      </c>
      <c r="C1215" s="16" t="s">
        <v>176</v>
      </c>
      <c r="F1215" s="5">
        <f t="shared" si="60"/>
        <v>31.218715000000003</v>
      </c>
      <c r="G1215">
        <v>9.5150000000000006</v>
      </c>
      <c r="K1215">
        <v>433.08600000000001</v>
      </c>
      <c r="L1215">
        <v>423.57100000000003</v>
      </c>
      <c r="N1215">
        <v>8.27</v>
      </c>
      <c r="Q1215" s="20" t="s">
        <v>199</v>
      </c>
    </row>
    <row r="1216" spans="1:17" x14ac:dyDescent="0.2">
      <c r="A1216" s="1">
        <v>918</v>
      </c>
      <c r="B1216" s="7">
        <v>34561</v>
      </c>
      <c r="C1216" s="16" t="s">
        <v>176</v>
      </c>
      <c r="F1216" s="5">
        <f t="shared" si="60"/>
        <v>31.372921999999999</v>
      </c>
      <c r="G1216">
        <v>9.5619999999999994</v>
      </c>
      <c r="K1216">
        <v>433.08600000000001</v>
      </c>
      <c r="L1216">
        <v>423.524</v>
      </c>
      <c r="N1216">
        <v>8.3170000000000002</v>
      </c>
      <c r="Q1216" s="20" t="s">
        <v>199</v>
      </c>
    </row>
    <row r="1217" spans="1:17" x14ac:dyDescent="0.2">
      <c r="A1217" s="1">
        <v>918</v>
      </c>
      <c r="B1217" s="7">
        <v>34589</v>
      </c>
      <c r="C1217" s="16" t="s">
        <v>176</v>
      </c>
      <c r="F1217" s="5">
        <f t="shared" si="60"/>
        <v>31.107161000000001</v>
      </c>
      <c r="G1217">
        <v>9.4809999999999999</v>
      </c>
      <c r="K1217">
        <v>433.08600000000001</v>
      </c>
      <c r="L1217">
        <v>423.60500000000002</v>
      </c>
      <c r="N1217">
        <v>8.2360000000000007</v>
      </c>
      <c r="Q1217" s="20" t="s">
        <v>199</v>
      </c>
    </row>
    <row r="1218" spans="1:17" x14ac:dyDescent="0.2">
      <c r="A1218" s="1">
        <v>918</v>
      </c>
      <c r="B1218" s="7">
        <v>34611</v>
      </c>
      <c r="C1218" s="16" t="s">
        <v>176</v>
      </c>
      <c r="F1218" s="5">
        <f t="shared" si="60"/>
        <v>30.959516000000001</v>
      </c>
      <c r="G1218">
        <v>9.4359999999999999</v>
      </c>
      <c r="K1218">
        <v>433.08600000000001</v>
      </c>
      <c r="L1218">
        <v>423.65</v>
      </c>
      <c r="N1218">
        <v>8.1910000000000007</v>
      </c>
      <c r="Q1218" s="20" t="s">
        <v>199</v>
      </c>
    </row>
    <row r="1219" spans="1:17" x14ac:dyDescent="0.2">
      <c r="A1219" s="1">
        <v>918</v>
      </c>
      <c r="B1219" s="7">
        <v>34676</v>
      </c>
      <c r="C1219" s="16" t="s">
        <v>176</v>
      </c>
      <c r="F1219" s="5">
        <f t="shared" ref="F1219:F1224" si="61">G1219*3.281</f>
        <v>30.818433000000002</v>
      </c>
      <c r="G1219">
        <v>9.3930000000000007</v>
      </c>
      <c r="K1219">
        <v>433.08600000000001</v>
      </c>
      <c r="L1219">
        <v>423.69299999999998</v>
      </c>
      <c r="N1219">
        <v>8.1479999999999997</v>
      </c>
      <c r="Q1219" s="20" t="s">
        <v>199</v>
      </c>
    </row>
    <row r="1220" spans="1:17" x14ac:dyDescent="0.2">
      <c r="A1220" s="1">
        <v>918</v>
      </c>
      <c r="B1220" s="7">
        <v>34702</v>
      </c>
      <c r="C1220" s="16" t="s">
        <v>176</v>
      </c>
      <c r="F1220" s="5">
        <f t="shared" si="61"/>
        <v>30.907020000000003</v>
      </c>
      <c r="G1220">
        <v>9.42</v>
      </c>
      <c r="K1220">
        <v>433.08600000000001</v>
      </c>
      <c r="L1220">
        <v>423.67</v>
      </c>
      <c r="N1220">
        <v>8.18</v>
      </c>
      <c r="Q1220" s="20" t="s">
        <v>199</v>
      </c>
    </row>
    <row r="1221" spans="1:17" x14ac:dyDescent="0.2">
      <c r="A1221" s="1">
        <v>918</v>
      </c>
      <c r="B1221" s="7">
        <v>34859</v>
      </c>
      <c r="C1221" s="16" t="s">
        <v>176</v>
      </c>
      <c r="F1221" s="5">
        <f t="shared" si="61"/>
        <v>30.808590000000002</v>
      </c>
      <c r="G1221">
        <v>9.39</v>
      </c>
      <c r="K1221">
        <v>433.08600000000001</v>
      </c>
      <c r="L1221" s="3">
        <f t="shared" ref="L1221:L1234" si="62">K1221-G1221</f>
        <v>423.69600000000003</v>
      </c>
      <c r="N1221" s="3">
        <f t="shared" ref="N1221:N1234" si="63">431.841-L1221</f>
        <v>8.1449999999999818</v>
      </c>
      <c r="Q1221" s="20" t="s">
        <v>199</v>
      </c>
    </row>
    <row r="1222" spans="1:17" x14ac:dyDescent="0.2">
      <c r="A1222" s="1">
        <v>918</v>
      </c>
      <c r="B1222" s="7">
        <v>35025</v>
      </c>
      <c r="C1222" s="16" t="s">
        <v>176</v>
      </c>
      <c r="F1222" s="5">
        <f t="shared" si="61"/>
        <v>30.910301</v>
      </c>
      <c r="G1222">
        <v>9.4209999999999994</v>
      </c>
      <c r="K1222">
        <v>433.08600000000001</v>
      </c>
      <c r="L1222" s="3">
        <f t="shared" si="62"/>
        <v>423.66500000000002</v>
      </c>
      <c r="N1222" s="3">
        <f t="shared" si="63"/>
        <v>8.1759999999999877</v>
      </c>
      <c r="Q1222" s="20" t="s">
        <v>199</v>
      </c>
    </row>
    <row r="1223" spans="1:17" x14ac:dyDescent="0.2">
      <c r="A1223" s="1">
        <v>918</v>
      </c>
      <c r="B1223" s="7">
        <v>35101</v>
      </c>
      <c r="C1223" s="16" t="s">
        <v>176</v>
      </c>
      <c r="F1223" s="5">
        <f t="shared" si="61"/>
        <v>32.038965000000005</v>
      </c>
      <c r="G1223">
        <v>9.7650000000000006</v>
      </c>
      <c r="K1223">
        <v>433.08600000000001</v>
      </c>
      <c r="L1223" s="3">
        <f t="shared" si="62"/>
        <v>423.32100000000003</v>
      </c>
      <c r="N1223" s="3">
        <f t="shared" si="63"/>
        <v>8.5199999999999818</v>
      </c>
      <c r="Q1223" s="20" t="s">
        <v>199</v>
      </c>
    </row>
    <row r="1224" spans="1:17" x14ac:dyDescent="0.2">
      <c r="A1224" s="1">
        <v>918</v>
      </c>
      <c r="B1224" s="7">
        <v>35240</v>
      </c>
      <c r="C1224" s="16" t="s">
        <v>176</v>
      </c>
      <c r="F1224" s="5">
        <f t="shared" si="61"/>
        <v>30.441118000000003</v>
      </c>
      <c r="G1224">
        <v>9.2780000000000005</v>
      </c>
      <c r="K1224">
        <v>433.08600000000001</v>
      </c>
      <c r="L1224" s="3">
        <f t="shared" si="62"/>
        <v>423.80799999999999</v>
      </c>
      <c r="N1224" s="3">
        <f t="shared" si="63"/>
        <v>8.0330000000000155</v>
      </c>
      <c r="Q1224" s="20" t="s">
        <v>199</v>
      </c>
    </row>
    <row r="1225" spans="1:17" x14ac:dyDescent="0.2">
      <c r="A1225" s="1">
        <v>918</v>
      </c>
      <c r="B1225" s="7">
        <v>35311</v>
      </c>
      <c r="C1225" s="16" t="s">
        <v>176</v>
      </c>
      <c r="F1225" s="5">
        <f>G1225*3.281</f>
        <v>30.96</v>
      </c>
      <c r="G1225" s="3">
        <v>9.4361475160012187</v>
      </c>
      <c r="K1225">
        <v>433.08600000000001</v>
      </c>
      <c r="L1225" s="3">
        <f t="shared" si="62"/>
        <v>423.64985248399881</v>
      </c>
      <c r="N1225" s="3">
        <f t="shared" si="63"/>
        <v>8.1911475160011946</v>
      </c>
      <c r="Q1225" s="20" t="s">
        <v>199</v>
      </c>
    </row>
    <row r="1226" spans="1:17" x14ac:dyDescent="0.2">
      <c r="A1226" s="1">
        <v>918</v>
      </c>
      <c r="B1226" s="7">
        <v>36300</v>
      </c>
      <c r="C1226" s="16" t="s">
        <v>176</v>
      </c>
      <c r="F1226" s="5">
        <v>30.83</v>
      </c>
      <c r="G1226" s="3">
        <v>9.3970000000000002</v>
      </c>
      <c r="K1226">
        <v>433.08600000000001</v>
      </c>
      <c r="L1226" s="3">
        <f t="shared" si="62"/>
        <v>423.68900000000002</v>
      </c>
      <c r="N1226" s="3">
        <f t="shared" si="63"/>
        <v>8.1519999999999868</v>
      </c>
      <c r="Q1226" s="20" t="s">
        <v>199</v>
      </c>
    </row>
    <row r="1227" spans="1:17" x14ac:dyDescent="0.2">
      <c r="A1227" s="1">
        <v>918</v>
      </c>
      <c r="B1227" s="7">
        <v>36328</v>
      </c>
      <c r="C1227" s="16" t="s">
        <v>176</v>
      </c>
      <c r="F1227" s="5">
        <v>30.35</v>
      </c>
      <c r="G1227">
        <v>9.2509999999999994</v>
      </c>
      <c r="K1227">
        <v>433.08600000000001</v>
      </c>
      <c r="L1227" s="3">
        <f t="shared" si="62"/>
        <v>423.83500000000004</v>
      </c>
      <c r="N1227" s="3">
        <f t="shared" si="63"/>
        <v>8.0059999999999718</v>
      </c>
      <c r="Q1227" s="20" t="s">
        <v>199</v>
      </c>
    </row>
    <row r="1228" spans="1:17" x14ac:dyDescent="0.2">
      <c r="A1228" s="1">
        <v>918</v>
      </c>
      <c r="B1228" s="7">
        <v>36371</v>
      </c>
      <c r="C1228" s="16" t="s">
        <v>176</v>
      </c>
      <c r="F1228" s="5">
        <v>30.03</v>
      </c>
      <c r="G1228">
        <v>9.1530000000000005</v>
      </c>
      <c r="K1228">
        <v>433.08600000000001</v>
      </c>
      <c r="L1228" s="3">
        <f t="shared" si="62"/>
        <v>423.93299999999999</v>
      </c>
      <c r="N1228" s="3">
        <f t="shared" si="63"/>
        <v>7.9080000000000155</v>
      </c>
      <c r="Q1228" s="20" t="s">
        <v>199</v>
      </c>
    </row>
    <row r="1229" spans="1:17" x14ac:dyDescent="0.2">
      <c r="A1229" s="1">
        <v>918</v>
      </c>
      <c r="B1229" s="7">
        <v>36395</v>
      </c>
      <c r="C1229" s="16" t="s">
        <v>176</v>
      </c>
      <c r="F1229" s="5">
        <v>29.93</v>
      </c>
      <c r="G1229">
        <v>9.1229999999999993</v>
      </c>
      <c r="K1229">
        <v>433.08600000000001</v>
      </c>
      <c r="L1229" s="3">
        <f t="shared" si="62"/>
        <v>423.96300000000002</v>
      </c>
      <c r="N1229" s="3">
        <f t="shared" si="63"/>
        <v>7.8779999999999859</v>
      </c>
      <c r="Q1229" s="20" t="s">
        <v>199</v>
      </c>
    </row>
    <row r="1230" spans="1:17" x14ac:dyDescent="0.2">
      <c r="A1230" s="1">
        <v>918</v>
      </c>
      <c r="B1230" s="7">
        <v>36427</v>
      </c>
      <c r="C1230" s="16" t="s">
        <v>176</v>
      </c>
      <c r="F1230" s="5">
        <v>29.81</v>
      </c>
      <c r="G1230">
        <v>9.0860000000000003</v>
      </c>
      <c r="K1230">
        <v>433.08600000000001</v>
      </c>
      <c r="L1230" s="3">
        <f t="shared" si="62"/>
        <v>424</v>
      </c>
      <c r="N1230" s="3">
        <f t="shared" si="63"/>
        <v>7.8410000000000082</v>
      </c>
      <c r="Q1230" s="20" t="s">
        <v>199</v>
      </c>
    </row>
    <row r="1231" spans="1:17" x14ac:dyDescent="0.2">
      <c r="A1231" s="1">
        <v>918</v>
      </c>
      <c r="B1231" s="7">
        <v>36458</v>
      </c>
      <c r="C1231" s="16" t="s">
        <v>176</v>
      </c>
      <c r="F1231" s="5">
        <v>30.06</v>
      </c>
      <c r="G1231" s="3">
        <f t="shared" ref="G1231:G1371" si="64">F1231/3.281</f>
        <v>9.1618409021639735</v>
      </c>
      <c r="K1231">
        <v>433.08600000000001</v>
      </c>
      <c r="L1231" s="3">
        <f t="shared" si="62"/>
        <v>423.92415909783603</v>
      </c>
      <c r="N1231" s="3">
        <f t="shared" si="63"/>
        <v>7.9168409021639832</v>
      </c>
      <c r="Q1231" s="20" t="s">
        <v>199</v>
      </c>
    </row>
    <row r="1232" spans="1:17" x14ac:dyDescent="0.2">
      <c r="A1232" s="1">
        <v>918</v>
      </c>
      <c r="B1232" s="7">
        <v>36486</v>
      </c>
      <c r="C1232" s="16" t="s">
        <v>176</v>
      </c>
      <c r="F1232" s="5">
        <v>30.29</v>
      </c>
      <c r="G1232" s="3">
        <f t="shared" si="64"/>
        <v>9.2319414812557135</v>
      </c>
      <c r="K1232">
        <v>433.08600000000001</v>
      </c>
      <c r="L1232" s="3">
        <f t="shared" si="62"/>
        <v>423.8540585187443</v>
      </c>
      <c r="N1232" s="3">
        <f t="shared" si="63"/>
        <v>7.9869414812557125</v>
      </c>
      <c r="Q1232" s="20" t="s">
        <v>199</v>
      </c>
    </row>
    <row r="1233" spans="1:17" x14ac:dyDescent="0.2">
      <c r="A1233" s="1">
        <v>918</v>
      </c>
      <c r="B1233" s="7">
        <v>36521</v>
      </c>
      <c r="C1233" s="16" t="s">
        <v>176</v>
      </c>
      <c r="F1233" s="5">
        <v>30.51</v>
      </c>
      <c r="G1233" s="3">
        <f t="shared" si="64"/>
        <v>9.298994209082597</v>
      </c>
      <c r="K1233">
        <v>433.08600000000001</v>
      </c>
      <c r="L1233" s="3">
        <f t="shared" si="62"/>
        <v>423.78700579091742</v>
      </c>
      <c r="N1233" s="3">
        <f t="shared" si="63"/>
        <v>8.0539942090825889</v>
      </c>
      <c r="Q1233" s="20" t="s">
        <v>199</v>
      </c>
    </row>
    <row r="1234" spans="1:17" x14ac:dyDescent="0.2">
      <c r="A1234" s="1">
        <v>918</v>
      </c>
      <c r="B1234" s="7">
        <v>36553</v>
      </c>
      <c r="C1234" s="16" t="s">
        <v>176</v>
      </c>
      <c r="F1234" s="5">
        <v>30.7</v>
      </c>
      <c r="G1234" s="3">
        <f t="shared" si="64"/>
        <v>9.3569033831149042</v>
      </c>
      <c r="K1234">
        <v>433.08600000000001</v>
      </c>
      <c r="L1234" s="3">
        <f t="shared" si="62"/>
        <v>423.7290966168851</v>
      </c>
      <c r="N1234" s="3">
        <f t="shared" si="63"/>
        <v>8.1119033831149068</v>
      </c>
      <c r="Q1234" s="20" t="s">
        <v>199</v>
      </c>
    </row>
    <row r="1235" spans="1:17" x14ac:dyDescent="0.2">
      <c r="A1235" s="1">
        <v>918</v>
      </c>
      <c r="B1235" s="7">
        <v>36587</v>
      </c>
      <c r="C1235" s="16" t="s">
        <v>176</v>
      </c>
      <c r="F1235" s="5">
        <v>30.87</v>
      </c>
      <c r="G1235" s="3">
        <f t="shared" si="64"/>
        <v>9.4087168546174951</v>
      </c>
      <c r="K1235">
        <v>433.08600000000001</v>
      </c>
      <c r="L1235" s="3">
        <f t="shared" ref="L1235:L1300" si="65">K1235-G1235</f>
        <v>423.67728314538249</v>
      </c>
      <c r="N1235" s="3">
        <f t="shared" ref="N1235:N1300" si="66">431.841-L1235</f>
        <v>8.1637168546175189</v>
      </c>
      <c r="Q1235" s="20" t="s">
        <v>199</v>
      </c>
    </row>
    <row r="1236" spans="1:17" x14ac:dyDescent="0.2">
      <c r="A1236" s="1">
        <v>918</v>
      </c>
      <c r="B1236" s="7">
        <v>36612</v>
      </c>
      <c r="C1236" s="16" t="s">
        <v>176</v>
      </c>
      <c r="F1236" s="5">
        <v>30.91</v>
      </c>
      <c r="G1236" s="3">
        <f t="shared" si="64"/>
        <v>9.4209082596769278</v>
      </c>
      <c r="K1236">
        <v>433.08600000000001</v>
      </c>
      <c r="L1236" s="3">
        <f t="shared" si="65"/>
        <v>423.66509174032308</v>
      </c>
      <c r="N1236" s="3">
        <f t="shared" si="66"/>
        <v>8.1759082596769304</v>
      </c>
      <c r="Q1236" s="20" t="s">
        <v>199</v>
      </c>
    </row>
    <row r="1237" spans="1:17" x14ac:dyDescent="0.2">
      <c r="A1237" s="1">
        <v>918</v>
      </c>
      <c r="B1237" s="7">
        <v>36640</v>
      </c>
      <c r="C1237" s="16" t="s">
        <v>176</v>
      </c>
      <c r="F1237" s="5">
        <v>30.94</v>
      </c>
      <c r="G1237" s="3">
        <f t="shared" si="64"/>
        <v>9.4300518134715023</v>
      </c>
      <c r="K1237">
        <v>433.08600000000001</v>
      </c>
      <c r="L1237" s="3">
        <f t="shared" si="65"/>
        <v>423.65594818652852</v>
      </c>
      <c r="N1237" s="3">
        <f t="shared" si="66"/>
        <v>8.1850518134714889</v>
      </c>
      <c r="Q1237" s="20" t="s">
        <v>199</v>
      </c>
    </row>
    <row r="1238" spans="1:17" x14ac:dyDescent="0.2">
      <c r="A1238" s="1">
        <v>918</v>
      </c>
      <c r="B1238" s="7">
        <v>36669</v>
      </c>
      <c r="C1238" s="16" t="s">
        <v>176</v>
      </c>
      <c r="F1238" s="5">
        <v>30.93</v>
      </c>
      <c r="G1238" s="3">
        <f t="shared" si="64"/>
        <v>9.4270039622066442</v>
      </c>
      <c r="K1238">
        <v>433.08600000000001</v>
      </c>
      <c r="L1238" s="3">
        <f t="shared" si="65"/>
        <v>423.65899603779337</v>
      </c>
      <c r="N1238" s="3">
        <f t="shared" si="66"/>
        <v>8.1820039622066361</v>
      </c>
      <c r="Q1238" s="20" t="s">
        <v>199</v>
      </c>
    </row>
    <row r="1239" spans="1:17" x14ac:dyDescent="0.2">
      <c r="A1239" s="1">
        <v>918</v>
      </c>
      <c r="B1239" s="7">
        <v>36706</v>
      </c>
      <c r="C1239" s="16" t="s">
        <v>176</v>
      </c>
      <c r="F1239" s="5">
        <v>30.98</v>
      </c>
      <c r="G1239" s="3">
        <f t="shared" si="64"/>
        <v>9.4422432185309351</v>
      </c>
      <c r="K1239">
        <v>433.08600000000001</v>
      </c>
      <c r="L1239" s="3">
        <f t="shared" si="65"/>
        <v>423.64375678146905</v>
      </c>
      <c r="N1239" s="3">
        <f t="shared" si="66"/>
        <v>8.1972432185309572</v>
      </c>
      <c r="Q1239" s="20" t="s">
        <v>199</v>
      </c>
    </row>
    <row r="1240" spans="1:17" x14ac:dyDescent="0.2">
      <c r="A1240" s="1">
        <v>918</v>
      </c>
      <c r="B1240" s="7">
        <v>36732</v>
      </c>
      <c r="C1240" s="16" t="s">
        <v>176</v>
      </c>
      <c r="F1240" s="5">
        <v>31.22</v>
      </c>
      <c r="G1240" s="3">
        <f t="shared" si="64"/>
        <v>9.5153916488875332</v>
      </c>
      <c r="K1240">
        <v>433.08600000000001</v>
      </c>
      <c r="L1240" s="3">
        <f t="shared" si="65"/>
        <v>423.57060835111247</v>
      </c>
      <c r="N1240" s="3">
        <f t="shared" si="66"/>
        <v>8.2703916488875393</v>
      </c>
      <c r="Q1240" s="20" t="s">
        <v>199</v>
      </c>
    </row>
    <row r="1241" spans="1:17" x14ac:dyDescent="0.2">
      <c r="A1241" s="1">
        <v>918</v>
      </c>
      <c r="B1241" s="7">
        <v>36760</v>
      </c>
      <c r="C1241" s="16" t="s">
        <v>176</v>
      </c>
      <c r="F1241" s="5">
        <v>31.29</v>
      </c>
      <c r="G1241" s="3">
        <f t="shared" si="64"/>
        <v>9.5367266077415422</v>
      </c>
      <c r="K1241">
        <v>433.08600000000001</v>
      </c>
      <c r="L1241" s="3">
        <f t="shared" si="65"/>
        <v>423.54927339225844</v>
      </c>
      <c r="N1241" s="3">
        <f t="shared" si="66"/>
        <v>8.2917266077415661</v>
      </c>
      <c r="Q1241" s="20" t="s">
        <v>199</v>
      </c>
    </row>
    <row r="1242" spans="1:17" x14ac:dyDescent="0.2">
      <c r="A1242" s="1">
        <v>918</v>
      </c>
      <c r="B1242" s="7">
        <v>36787</v>
      </c>
      <c r="C1242" s="16" t="s">
        <v>176</v>
      </c>
      <c r="F1242" s="5">
        <v>31.25</v>
      </c>
      <c r="G1242" s="3">
        <f t="shared" si="64"/>
        <v>9.5245352026821095</v>
      </c>
      <c r="K1242">
        <v>433.08600000000001</v>
      </c>
      <c r="L1242" s="3">
        <f t="shared" si="65"/>
        <v>423.56146479731791</v>
      </c>
      <c r="N1242" s="3">
        <f t="shared" si="66"/>
        <v>8.2795352026820979</v>
      </c>
      <c r="Q1242" s="20" t="s">
        <v>199</v>
      </c>
    </row>
    <row r="1243" spans="1:17" x14ac:dyDescent="0.2">
      <c r="A1243" s="1">
        <v>918</v>
      </c>
      <c r="B1243" s="7">
        <v>36822</v>
      </c>
      <c r="C1243" s="16" t="s">
        <v>176</v>
      </c>
      <c r="F1243" s="5">
        <v>31.2</v>
      </c>
      <c r="G1243" s="3">
        <f t="shared" si="64"/>
        <v>9.5092959463578168</v>
      </c>
      <c r="K1243">
        <v>433.08600000000001</v>
      </c>
      <c r="L1243" s="3">
        <f t="shared" si="65"/>
        <v>423.57670405364217</v>
      </c>
      <c r="N1243" s="3">
        <f t="shared" si="66"/>
        <v>8.2642959463578336</v>
      </c>
      <c r="Q1243" s="20" t="s">
        <v>199</v>
      </c>
    </row>
    <row r="1244" spans="1:17" x14ac:dyDescent="0.2">
      <c r="A1244" s="1">
        <v>918</v>
      </c>
      <c r="B1244" s="7">
        <v>36859</v>
      </c>
      <c r="C1244" s="16" t="s">
        <v>176</v>
      </c>
      <c r="F1244" s="5">
        <v>30.73</v>
      </c>
      <c r="G1244" s="3">
        <f t="shared" si="64"/>
        <v>9.3660469369094788</v>
      </c>
      <c r="K1244">
        <v>433.08600000000001</v>
      </c>
      <c r="L1244" s="3">
        <f t="shared" si="65"/>
        <v>423.71995306309054</v>
      </c>
      <c r="N1244" s="3">
        <f t="shared" si="66"/>
        <v>8.1210469369094653</v>
      </c>
      <c r="Q1244" s="20" t="s">
        <v>199</v>
      </c>
    </row>
    <row r="1245" spans="1:17" x14ac:dyDescent="0.2">
      <c r="A1245" s="1">
        <v>918</v>
      </c>
      <c r="B1245" s="7">
        <v>36888</v>
      </c>
      <c r="C1245" s="16" t="s">
        <v>176</v>
      </c>
      <c r="F1245" s="5">
        <v>30.54</v>
      </c>
      <c r="G1245" s="3">
        <f t="shared" si="64"/>
        <v>9.3081377628771715</v>
      </c>
      <c r="K1245">
        <v>433.08600000000001</v>
      </c>
      <c r="L1245" s="3">
        <f t="shared" si="65"/>
        <v>423.77786223712286</v>
      </c>
      <c r="N1245" s="3">
        <f t="shared" si="66"/>
        <v>8.0631377628771475</v>
      </c>
      <c r="Q1245" s="20" t="s">
        <v>199</v>
      </c>
    </row>
    <row r="1246" spans="1:17" x14ac:dyDescent="0.2">
      <c r="A1246" s="1">
        <v>918</v>
      </c>
      <c r="B1246" s="7">
        <v>36914</v>
      </c>
      <c r="C1246" s="16" t="s">
        <v>176</v>
      </c>
      <c r="F1246" s="5">
        <v>30.67</v>
      </c>
      <c r="G1246" s="3">
        <f t="shared" si="64"/>
        <v>9.3477598293203297</v>
      </c>
      <c r="K1246">
        <v>433.08600000000001</v>
      </c>
      <c r="L1246" s="3">
        <f t="shared" si="65"/>
        <v>423.73824017067966</v>
      </c>
      <c r="N1246" s="3">
        <f t="shared" si="66"/>
        <v>8.1027598293203482</v>
      </c>
      <c r="Q1246" s="20" t="s">
        <v>199</v>
      </c>
    </row>
    <row r="1247" spans="1:17" x14ac:dyDescent="0.2">
      <c r="A1247" s="1">
        <v>918</v>
      </c>
      <c r="B1247" s="7">
        <v>36941</v>
      </c>
      <c r="C1247" s="16" t="s">
        <v>176</v>
      </c>
      <c r="F1247" s="5">
        <v>30.8</v>
      </c>
      <c r="G1247" s="3">
        <f t="shared" si="64"/>
        <v>9.387381895763486</v>
      </c>
      <c r="K1247">
        <v>433.08600000000001</v>
      </c>
      <c r="L1247" s="3">
        <f t="shared" si="65"/>
        <v>423.69861810423652</v>
      </c>
      <c r="N1247" s="3">
        <f t="shared" si="66"/>
        <v>8.1423818957634921</v>
      </c>
      <c r="Q1247" s="20" t="s">
        <v>199</v>
      </c>
    </row>
    <row r="1248" spans="1:17" x14ac:dyDescent="0.2">
      <c r="A1248" s="1">
        <v>918</v>
      </c>
      <c r="B1248" s="7">
        <v>36965</v>
      </c>
      <c r="C1248" s="16" t="s">
        <v>176</v>
      </c>
      <c r="F1248" s="5">
        <v>30.9</v>
      </c>
      <c r="G1248" s="3">
        <f t="shared" si="64"/>
        <v>9.4178604084120678</v>
      </c>
      <c r="K1248">
        <v>433.08600000000001</v>
      </c>
      <c r="L1248" s="3">
        <f t="shared" si="65"/>
        <v>423.66813959158793</v>
      </c>
      <c r="N1248" s="3">
        <f t="shared" si="66"/>
        <v>8.1728604084120775</v>
      </c>
      <c r="Q1248" s="20" t="s">
        <v>199</v>
      </c>
    </row>
    <row r="1249" spans="1:17" x14ac:dyDescent="0.2">
      <c r="A1249" s="1">
        <v>918</v>
      </c>
      <c r="B1249" s="7">
        <v>37011</v>
      </c>
      <c r="C1249" s="16" t="s">
        <v>176</v>
      </c>
      <c r="F1249" s="5">
        <v>30.64</v>
      </c>
      <c r="G1249" s="3">
        <f t="shared" si="64"/>
        <v>9.3386162755257534</v>
      </c>
      <c r="K1249">
        <v>433.08600000000001</v>
      </c>
      <c r="L1249" s="3">
        <f t="shared" si="65"/>
        <v>423.74738372447428</v>
      </c>
      <c r="N1249" s="3">
        <f t="shared" si="66"/>
        <v>8.0936162755257328</v>
      </c>
      <c r="Q1249" s="20" t="s">
        <v>199</v>
      </c>
    </row>
    <row r="1250" spans="1:17" x14ac:dyDescent="0.2">
      <c r="A1250" s="1">
        <v>918</v>
      </c>
      <c r="B1250" s="7">
        <v>37041</v>
      </c>
      <c r="C1250" s="16" t="s">
        <v>176</v>
      </c>
      <c r="F1250" s="5">
        <v>29.96</v>
      </c>
      <c r="G1250" s="3">
        <f t="shared" si="64"/>
        <v>9.1313623895153917</v>
      </c>
      <c r="K1250">
        <v>433.08600000000001</v>
      </c>
      <c r="L1250" s="3">
        <f t="shared" si="65"/>
        <v>423.95463761048461</v>
      </c>
      <c r="N1250" s="3">
        <f t="shared" si="66"/>
        <v>7.8863623895153978</v>
      </c>
      <c r="Q1250" s="20" t="s">
        <v>199</v>
      </c>
    </row>
    <row r="1251" spans="1:17" x14ac:dyDescent="0.2">
      <c r="A1251" s="1">
        <v>918</v>
      </c>
      <c r="B1251" s="7">
        <v>37063</v>
      </c>
      <c r="C1251" s="16" t="s">
        <v>176</v>
      </c>
      <c r="F1251" s="5">
        <v>29.48</v>
      </c>
      <c r="G1251" s="3">
        <f t="shared" si="64"/>
        <v>8.9850655288021937</v>
      </c>
      <c r="K1251">
        <v>433.08600000000001</v>
      </c>
      <c r="L1251" s="3">
        <f t="shared" si="65"/>
        <v>424.10093447119783</v>
      </c>
      <c r="N1251" s="3">
        <f t="shared" si="66"/>
        <v>7.7400655288021767</v>
      </c>
      <c r="Q1251" s="20" t="s">
        <v>199</v>
      </c>
    </row>
    <row r="1252" spans="1:17" x14ac:dyDescent="0.2">
      <c r="A1252" s="1">
        <v>918</v>
      </c>
      <c r="B1252" s="7">
        <v>37098</v>
      </c>
      <c r="C1252" s="16" t="s">
        <v>176</v>
      </c>
      <c r="F1252" s="5">
        <v>29.95</v>
      </c>
      <c r="G1252" s="3">
        <f t="shared" si="64"/>
        <v>9.1283145382505335</v>
      </c>
      <c r="K1252">
        <v>433.08600000000001</v>
      </c>
      <c r="L1252" s="3">
        <f t="shared" si="65"/>
        <v>423.95768546174946</v>
      </c>
      <c r="N1252" s="3">
        <f t="shared" si="66"/>
        <v>7.883314538250545</v>
      </c>
      <c r="Q1252" s="20" t="s">
        <v>199</v>
      </c>
    </row>
    <row r="1253" spans="1:17" x14ac:dyDescent="0.2">
      <c r="A1253" s="1">
        <v>918</v>
      </c>
      <c r="B1253" s="7">
        <v>37130</v>
      </c>
      <c r="C1253" s="16" t="s">
        <v>176</v>
      </c>
      <c r="F1253" s="5">
        <v>30.21</v>
      </c>
      <c r="G1253" s="3">
        <f t="shared" si="64"/>
        <v>9.207558671136848</v>
      </c>
      <c r="K1253">
        <v>433.08600000000001</v>
      </c>
      <c r="L1253" s="3">
        <f t="shared" si="65"/>
        <v>423.87844132886318</v>
      </c>
      <c r="N1253" s="3">
        <f t="shared" si="66"/>
        <v>7.9625586711368328</v>
      </c>
      <c r="Q1253" s="20" t="s">
        <v>199</v>
      </c>
    </row>
    <row r="1254" spans="1:17" x14ac:dyDescent="0.2">
      <c r="A1254" s="1">
        <v>918</v>
      </c>
      <c r="B1254" s="7">
        <v>37159</v>
      </c>
      <c r="C1254" s="16" t="s">
        <v>176</v>
      </c>
      <c r="F1254" s="5">
        <v>30.45</v>
      </c>
      <c r="G1254" s="3">
        <f t="shared" si="64"/>
        <v>9.2807071014934461</v>
      </c>
      <c r="K1254">
        <v>433.08600000000001</v>
      </c>
      <c r="L1254" s="3">
        <f t="shared" si="65"/>
        <v>423.80529289850659</v>
      </c>
      <c r="N1254" s="3">
        <f t="shared" si="66"/>
        <v>8.0357071014934149</v>
      </c>
      <c r="Q1254" s="20" t="s">
        <v>199</v>
      </c>
    </row>
    <row r="1255" spans="1:17" x14ac:dyDescent="0.2">
      <c r="A1255" s="1">
        <v>918</v>
      </c>
      <c r="B1255" s="7">
        <v>37193</v>
      </c>
      <c r="C1255" s="16" t="s">
        <v>176</v>
      </c>
      <c r="F1255" s="5">
        <v>30.61</v>
      </c>
      <c r="G1255" s="3">
        <f t="shared" si="64"/>
        <v>9.3294727217311788</v>
      </c>
      <c r="K1255">
        <v>433.08600000000001</v>
      </c>
      <c r="L1255" s="3">
        <f t="shared" si="65"/>
        <v>423.75652727826883</v>
      </c>
      <c r="N1255" s="3">
        <f t="shared" si="66"/>
        <v>8.0844727217311743</v>
      </c>
      <c r="Q1255" s="20" t="s">
        <v>199</v>
      </c>
    </row>
    <row r="1256" spans="1:17" x14ac:dyDescent="0.2">
      <c r="A1256" s="1">
        <v>918</v>
      </c>
      <c r="B1256" s="7">
        <v>37223</v>
      </c>
      <c r="C1256" s="16" t="s">
        <v>176</v>
      </c>
      <c r="F1256" s="5">
        <v>30.71</v>
      </c>
      <c r="G1256" s="3">
        <f t="shared" si="64"/>
        <v>9.3599512343797624</v>
      </c>
      <c r="K1256">
        <v>433.08600000000001</v>
      </c>
      <c r="L1256" s="3">
        <f t="shared" si="65"/>
        <v>423.72604876562025</v>
      </c>
      <c r="N1256" s="3">
        <f t="shared" si="66"/>
        <v>8.1149512343797596</v>
      </c>
      <c r="Q1256" s="20" t="s">
        <v>199</v>
      </c>
    </row>
    <row r="1257" spans="1:17" x14ac:dyDescent="0.2">
      <c r="A1257" s="1">
        <v>918</v>
      </c>
      <c r="B1257" s="7">
        <v>37244</v>
      </c>
      <c r="C1257" s="16" t="s">
        <v>176</v>
      </c>
      <c r="F1257" s="5">
        <v>30.78</v>
      </c>
      <c r="G1257" s="3">
        <f t="shared" si="64"/>
        <v>9.3812861932337697</v>
      </c>
      <c r="K1257">
        <v>433.08600000000001</v>
      </c>
      <c r="L1257" s="3">
        <f t="shared" si="65"/>
        <v>423.70471380676622</v>
      </c>
      <c r="N1257" s="3">
        <f t="shared" si="66"/>
        <v>8.1362861932337864</v>
      </c>
      <c r="Q1257" s="20" t="s">
        <v>199</v>
      </c>
    </row>
    <row r="1258" spans="1:17" x14ac:dyDescent="0.2">
      <c r="A1258" s="1">
        <v>918</v>
      </c>
      <c r="B1258" s="7">
        <v>37281</v>
      </c>
      <c r="C1258" s="16" t="s">
        <v>176</v>
      </c>
      <c r="F1258" s="5">
        <v>30.77</v>
      </c>
      <c r="G1258" s="3">
        <f t="shared" si="64"/>
        <v>9.3782383419689115</v>
      </c>
      <c r="K1258">
        <v>433.08600000000001</v>
      </c>
      <c r="L1258" s="3">
        <f t="shared" si="65"/>
        <v>423.70776165803107</v>
      </c>
      <c r="N1258" s="3">
        <f t="shared" si="66"/>
        <v>8.1332383419689336</v>
      </c>
      <c r="Q1258" s="20" t="s">
        <v>199</v>
      </c>
    </row>
    <row r="1259" spans="1:17" x14ac:dyDescent="0.2">
      <c r="A1259" s="1">
        <v>918</v>
      </c>
      <c r="B1259" s="7">
        <v>37314</v>
      </c>
      <c r="C1259" s="16" t="s">
        <v>176</v>
      </c>
      <c r="F1259" s="5">
        <v>30.94</v>
      </c>
      <c r="G1259" s="3">
        <f t="shared" si="64"/>
        <v>9.4300518134715023</v>
      </c>
      <c r="K1259">
        <v>433.08600000000001</v>
      </c>
      <c r="L1259" s="3">
        <f t="shared" si="65"/>
        <v>423.65594818652852</v>
      </c>
      <c r="N1259" s="3">
        <f t="shared" si="66"/>
        <v>8.1850518134714889</v>
      </c>
      <c r="Q1259" s="20" t="s">
        <v>199</v>
      </c>
    </row>
    <row r="1260" spans="1:17" x14ac:dyDescent="0.2">
      <c r="A1260" s="1">
        <v>918</v>
      </c>
      <c r="B1260" s="7">
        <v>37337</v>
      </c>
      <c r="C1260" s="16" t="s">
        <v>176</v>
      </c>
      <c r="F1260" s="5">
        <v>31.01</v>
      </c>
      <c r="G1260" s="3">
        <f t="shared" si="64"/>
        <v>9.4513867723255114</v>
      </c>
      <c r="K1260">
        <v>433.08600000000001</v>
      </c>
      <c r="L1260" s="3">
        <f t="shared" si="65"/>
        <v>423.63461322767449</v>
      </c>
      <c r="N1260" s="3">
        <f t="shared" si="66"/>
        <v>8.2063867723255157</v>
      </c>
      <c r="Q1260" s="20" t="s">
        <v>199</v>
      </c>
    </row>
    <row r="1261" spans="1:17" x14ac:dyDescent="0.2">
      <c r="A1261" s="1">
        <v>918</v>
      </c>
      <c r="B1261" s="7">
        <v>37375</v>
      </c>
      <c r="C1261" s="16" t="s">
        <v>176</v>
      </c>
      <c r="F1261" s="5">
        <v>31.11</v>
      </c>
      <c r="G1261" s="3">
        <f t="shared" si="64"/>
        <v>9.4818652849740932</v>
      </c>
      <c r="K1261">
        <v>433.08600000000001</v>
      </c>
      <c r="L1261" s="3">
        <f t="shared" si="65"/>
        <v>423.60413471502591</v>
      </c>
      <c r="N1261" s="3">
        <f t="shared" si="66"/>
        <v>8.2368652849741011</v>
      </c>
      <c r="Q1261" s="20" t="s">
        <v>199</v>
      </c>
    </row>
    <row r="1262" spans="1:17" x14ac:dyDescent="0.2">
      <c r="A1262" s="1">
        <v>918</v>
      </c>
      <c r="B1262" s="7">
        <v>37398</v>
      </c>
      <c r="C1262" s="16" t="s">
        <v>176</v>
      </c>
      <c r="F1262" s="5">
        <v>31.03</v>
      </c>
      <c r="G1262" s="3">
        <f t="shared" si="64"/>
        <v>9.4574824748552277</v>
      </c>
      <c r="K1262">
        <v>433.08600000000001</v>
      </c>
      <c r="L1262" s="3">
        <f t="shared" si="65"/>
        <v>423.62851752514479</v>
      </c>
      <c r="N1262" s="3">
        <f t="shared" si="66"/>
        <v>8.2124824748552214</v>
      </c>
      <c r="Q1262" s="20" t="s">
        <v>199</v>
      </c>
    </row>
    <row r="1263" spans="1:17" x14ac:dyDescent="0.2">
      <c r="A1263" s="1">
        <v>918</v>
      </c>
      <c r="B1263" s="7">
        <v>37433</v>
      </c>
      <c r="C1263" s="16" t="s">
        <v>176</v>
      </c>
      <c r="F1263" s="5">
        <v>30.91</v>
      </c>
      <c r="G1263" s="3">
        <f t="shared" si="64"/>
        <v>9.4209082596769278</v>
      </c>
      <c r="K1263">
        <v>433.08600000000001</v>
      </c>
      <c r="L1263" s="3">
        <f t="shared" si="65"/>
        <v>423.66509174032308</v>
      </c>
      <c r="N1263" s="3">
        <f t="shared" si="66"/>
        <v>8.1759082596769304</v>
      </c>
      <c r="Q1263" s="20" t="s">
        <v>199</v>
      </c>
    </row>
    <row r="1264" spans="1:17" x14ac:dyDescent="0.2">
      <c r="A1264" s="1">
        <v>918</v>
      </c>
      <c r="B1264" s="7">
        <v>37459</v>
      </c>
      <c r="C1264" s="16" t="s">
        <v>176</v>
      </c>
      <c r="F1264" s="5">
        <v>30.75</v>
      </c>
      <c r="G1264" s="3">
        <f t="shared" si="64"/>
        <v>9.3721426394391951</v>
      </c>
      <c r="K1264">
        <v>433.08600000000001</v>
      </c>
      <c r="L1264" s="3">
        <f t="shared" si="65"/>
        <v>423.71385736056084</v>
      </c>
      <c r="N1264" s="3">
        <f t="shared" si="66"/>
        <v>8.127142639439171</v>
      </c>
      <c r="Q1264" s="20" t="s">
        <v>199</v>
      </c>
    </row>
    <row r="1265" spans="1:17" x14ac:dyDescent="0.2">
      <c r="A1265" s="1">
        <v>918</v>
      </c>
      <c r="B1265" s="7">
        <v>37494</v>
      </c>
      <c r="C1265" s="16" t="s">
        <v>176</v>
      </c>
      <c r="F1265" s="5">
        <v>30.68</v>
      </c>
      <c r="G1265" s="3">
        <f t="shared" si="64"/>
        <v>9.3508076805851861</v>
      </c>
      <c r="K1265">
        <v>433.08600000000001</v>
      </c>
      <c r="L1265" s="3">
        <f t="shared" si="65"/>
        <v>423.73519231941481</v>
      </c>
      <c r="N1265" s="3">
        <f t="shared" si="66"/>
        <v>8.1058076805852011</v>
      </c>
      <c r="Q1265" s="20" t="s">
        <v>199</v>
      </c>
    </row>
    <row r="1266" spans="1:17" x14ac:dyDescent="0.2">
      <c r="A1266" s="1">
        <v>918</v>
      </c>
      <c r="B1266" s="7">
        <v>37524</v>
      </c>
      <c r="C1266" s="16" t="s">
        <v>176</v>
      </c>
      <c r="F1266" s="5">
        <v>30.92</v>
      </c>
      <c r="G1266" s="3">
        <f t="shared" si="64"/>
        <v>9.423956110941786</v>
      </c>
      <c r="K1266">
        <v>433.08600000000001</v>
      </c>
      <c r="L1266" s="3">
        <f t="shared" si="65"/>
        <v>423.66204388905822</v>
      </c>
      <c r="N1266" s="3">
        <f t="shared" si="66"/>
        <v>8.1789561109417832</v>
      </c>
      <c r="Q1266" s="20" t="s">
        <v>199</v>
      </c>
    </row>
    <row r="1267" spans="1:17" x14ac:dyDescent="0.2">
      <c r="A1267" s="1">
        <v>918</v>
      </c>
      <c r="B1267" s="7">
        <v>37546</v>
      </c>
      <c r="C1267" s="16" t="s">
        <v>176</v>
      </c>
      <c r="F1267" s="5">
        <v>31.1</v>
      </c>
      <c r="G1267" s="3">
        <f t="shared" si="64"/>
        <v>9.478817433709235</v>
      </c>
      <c r="K1267">
        <v>433.08600000000001</v>
      </c>
      <c r="L1267" s="3">
        <f t="shared" si="65"/>
        <v>423.60718256629076</v>
      </c>
      <c r="N1267" s="3">
        <f t="shared" si="66"/>
        <v>8.2338174337092482</v>
      </c>
      <c r="Q1267" s="20" t="s">
        <v>199</v>
      </c>
    </row>
    <row r="1268" spans="1:17" x14ac:dyDescent="0.2">
      <c r="A1268" s="1">
        <v>918</v>
      </c>
      <c r="B1268" s="7">
        <v>37581</v>
      </c>
      <c r="C1268" s="16" t="s">
        <v>176</v>
      </c>
      <c r="F1268" s="5">
        <v>31.16</v>
      </c>
      <c r="G1268" s="3">
        <f t="shared" si="64"/>
        <v>9.4971045412983841</v>
      </c>
      <c r="K1268">
        <v>433.08600000000001</v>
      </c>
      <c r="L1268" s="3">
        <f t="shared" si="65"/>
        <v>423.58889545870164</v>
      </c>
      <c r="N1268" s="3">
        <f t="shared" si="66"/>
        <v>8.2521045412983653</v>
      </c>
      <c r="Q1268" s="20" t="s">
        <v>199</v>
      </c>
    </row>
    <row r="1269" spans="1:17" x14ac:dyDescent="0.2">
      <c r="A1269" s="1">
        <v>918</v>
      </c>
      <c r="B1269" s="7">
        <v>37595</v>
      </c>
      <c r="C1269" s="16" t="s">
        <v>176</v>
      </c>
      <c r="F1269" s="5">
        <v>31.17</v>
      </c>
      <c r="G1269" s="3">
        <f t="shared" si="64"/>
        <v>9.5001523925632423</v>
      </c>
      <c r="K1269">
        <v>433.08600000000001</v>
      </c>
      <c r="L1269" s="3">
        <f t="shared" si="65"/>
        <v>423.58584760743679</v>
      </c>
      <c r="N1269" s="3">
        <f t="shared" si="66"/>
        <v>8.2551523925632182</v>
      </c>
      <c r="Q1269" s="20" t="s">
        <v>199</v>
      </c>
    </row>
    <row r="1270" spans="1:17" x14ac:dyDescent="0.2">
      <c r="A1270" s="1">
        <v>918</v>
      </c>
      <c r="B1270" s="7">
        <v>37610</v>
      </c>
      <c r="C1270" s="16" t="s">
        <v>176</v>
      </c>
      <c r="F1270" s="5">
        <v>31.17</v>
      </c>
      <c r="G1270" s="3">
        <f t="shared" si="64"/>
        <v>9.5001523925632423</v>
      </c>
      <c r="K1270">
        <v>433.08600000000001</v>
      </c>
      <c r="L1270" s="3">
        <f t="shared" si="65"/>
        <v>423.58584760743679</v>
      </c>
      <c r="N1270" s="3">
        <f t="shared" si="66"/>
        <v>8.2551523925632182</v>
      </c>
      <c r="Q1270" s="20" t="s">
        <v>199</v>
      </c>
    </row>
    <row r="1271" spans="1:17" x14ac:dyDescent="0.2">
      <c r="A1271" s="1">
        <v>918</v>
      </c>
      <c r="B1271" s="7">
        <v>37651</v>
      </c>
      <c r="C1271" s="16" t="s">
        <v>176</v>
      </c>
      <c r="F1271" s="5">
        <v>31.2</v>
      </c>
      <c r="G1271" s="3">
        <f t="shared" si="64"/>
        <v>9.5092959463578168</v>
      </c>
      <c r="K1271">
        <v>433.08600000000001</v>
      </c>
      <c r="L1271" s="3">
        <f t="shared" si="65"/>
        <v>423.57670405364217</v>
      </c>
      <c r="N1271" s="3">
        <f t="shared" si="66"/>
        <v>8.2642959463578336</v>
      </c>
      <c r="Q1271" s="20" t="s">
        <v>199</v>
      </c>
    </row>
    <row r="1272" spans="1:17" x14ac:dyDescent="0.2">
      <c r="A1272" s="1">
        <v>918</v>
      </c>
      <c r="B1272" s="7">
        <v>37679</v>
      </c>
      <c r="C1272" s="16" t="s">
        <v>176</v>
      </c>
      <c r="F1272" s="5">
        <v>31.3</v>
      </c>
      <c r="G1272" s="3">
        <f t="shared" si="64"/>
        <v>9.5397744590064004</v>
      </c>
      <c r="K1272">
        <v>433.08600000000001</v>
      </c>
      <c r="L1272" s="3">
        <f t="shared" si="65"/>
        <v>423.54622554099359</v>
      </c>
      <c r="N1272" s="3">
        <f t="shared" si="66"/>
        <v>8.294774459006419</v>
      </c>
      <c r="Q1272" s="20" t="s">
        <v>199</v>
      </c>
    </row>
    <row r="1273" spans="1:17" x14ac:dyDescent="0.2">
      <c r="A1273" s="1">
        <v>918</v>
      </c>
      <c r="B1273" s="7">
        <v>37705</v>
      </c>
      <c r="C1273" s="16" t="s">
        <v>176</v>
      </c>
      <c r="F1273" s="5">
        <v>31.49</v>
      </c>
      <c r="G1273" s="3">
        <f t="shared" si="64"/>
        <v>9.5976836330387076</v>
      </c>
      <c r="K1273">
        <v>433.08600000000001</v>
      </c>
      <c r="L1273" s="3">
        <f t="shared" si="65"/>
        <v>423.48831636696133</v>
      </c>
      <c r="N1273" s="3">
        <f t="shared" si="66"/>
        <v>8.35268363303868</v>
      </c>
      <c r="Q1273" s="20" t="s">
        <v>199</v>
      </c>
    </row>
    <row r="1274" spans="1:17" x14ac:dyDescent="0.2">
      <c r="A1274" s="1">
        <v>918</v>
      </c>
      <c r="B1274" s="7">
        <v>37739</v>
      </c>
      <c r="C1274" s="16" t="s">
        <v>176</v>
      </c>
      <c r="F1274" s="5">
        <v>31.48</v>
      </c>
      <c r="G1274" s="3">
        <f t="shared" si="64"/>
        <v>9.5946357817738495</v>
      </c>
      <c r="K1274">
        <v>433.08600000000001</v>
      </c>
      <c r="L1274" s="3">
        <f t="shared" si="65"/>
        <v>423.49136421822618</v>
      </c>
      <c r="N1274" s="3">
        <f t="shared" si="66"/>
        <v>8.3496357817738271</v>
      </c>
      <c r="Q1274" s="20" t="s">
        <v>199</v>
      </c>
    </row>
    <row r="1275" spans="1:17" x14ac:dyDescent="0.2">
      <c r="A1275" s="1">
        <v>918</v>
      </c>
      <c r="B1275" s="7">
        <v>37761</v>
      </c>
      <c r="C1275" s="16" t="s">
        <v>176</v>
      </c>
      <c r="F1275" s="5">
        <v>31.48</v>
      </c>
      <c r="G1275" s="3">
        <f t="shared" si="64"/>
        <v>9.5946357817738495</v>
      </c>
      <c r="K1275">
        <v>433.08600000000001</v>
      </c>
      <c r="L1275" s="3">
        <f t="shared" si="65"/>
        <v>423.49136421822618</v>
      </c>
      <c r="N1275" s="3">
        <f t="shared" si="66"/>
        <v>8.3496357817738271</v>
      </c>
      <c r="Q1275" s="20" t="s">
        <v>199</v>
      </c>
    </row>
    <row r="1276" spans="1:17" x14ac:dyDescent="0.2">
      <c r="A1276" s="1">
        <v>918</v>
      </c>
      <c r="B1276" s="7">
        <v>37802</v>
      </c>
      <c r="C1276" s="16" t="s">
        <v>176</v>
      </c>
      <c r="F1276" s="5">
        <v>31.4</v>
      </c>
      <c r="G1276" s="3">
        <f t="shared" si="64"/>
        <v>9.5702529716549822</v>
      </c>
      <c r="K1276">
        <v>433.08600000000001</v>
      </c>
      <c r="L1276" s="3">
        <f t="shared" si="65"/>
        <v>423.515747028345</v>
      </c>
      <c r="N1276" s="3">
        <f t="shared" si="66"/>
        <v>8.3252529716550043</v>
      </c>
      <c r="Q1276" s="20" t="s">
        <v>199</v>
      </c>
    </row>
    <row r="1277" spans="1:17" x14ac:dyDescent="0.2">
      <c r="A1277" s="1">
        <v>918</v>
      </c>
      <c r="B1277" s="7">
        <v>37832</v>
      </c>
      <c r="C1277" s="16" t="s">
        <v>176</v>
      </c>
      <c r="F1277" s="5">
        <v>31.42</v>
      </c>
      <c r="G1277" s="3">
        <f t="shared" si="64"/>
        <v>9.5763486741847004</v>
      </c>
      <c r="K1277">
        <v>433.08600000000001</v>
      </c>
      <c r="L1277" s="3">
        <f t="shared" si="65"/>
        <v>423.5096513258153</v>
      </c>
      <c r="N1277" s="3">
        <f t="shared" si="66"/>
        <v>8.33134867418471</v>
      </c>
      <c r="Q1277" s="20" t="s">
        <v>199</v>
      </c>
    </row>
    <row r="1278" spans="1:17" x14ac:dyDescent="0.2">
      <c r="A1278" s="1">
        <v>918</v>
      </c>
      <c r="B1278" s="7">
        <v>37833</v>
      </c>
      <c r="C1278" s="16" t="s">
        <v>176</v>
      </c>
      <c r="F1278" s="5">
        <v>31.41</v>
      </c>
      <c r="G1278" s="3">
        <f t="shared" si="64"/>
        <v>9.5733008229198404</v>
      </c>
      <c r="K1278">
        <v>433.08600000000001</v>
      </c>
      <c r="L1278" s="3">
        <f t="shared" si="65"/>
        <v>423.51269917708015</v>
      </c>
      <c r="N1278" s="3">
        <f t="shared" si="66"/>
        <v>8.3283008229198572</v>
      </c>
      <c r="Q1278" s="20" t="s">
        <v>199</v>
      </c>
    </row>
    <row r="1279" spans="1:17" x14ac:dyDescent="0.2">
      <c r="A1279" s="1">
        <v>918</v>
      </c>
      <c r="B1279" s="7">
        <v>37851</v>
      </c>
      <c r="C1279" s="16" t="s">
        <v>176</v>
      </c>
      <c r="F1279" s="5">
        <v>31.5</v>
      </c>
      <c r="G1279" s="3">
        <f t="shared" si="64"/>
        <v>9.6007314843035658</v>
      </c>
      <c r="K1279">
        <v>433.08600000000001</v>
      </c>
      <c r="L1279" s="3">
        <f t="shared" si="65"/>
        <v>423.48526851569648</v>
      </c>
      <c r="N1279" s="3">
        <f t="shared" si="66"/>
        <v>8.3557314843035329</v>
      </c>
      <c r="Q1279" s="20" t="s">
        <v>199</v>
      </c>
    </row>
    <row r="1280" spans="1:17" x14ac:dyDescent="0.2">
      <c r="A1280" s="1">
        <v>918</v>
      </c>
      <c r="B1280" s="7">
        <v>37855</v>
      </c>
      <c r="C1280" s="16" t="s">
        <v>176</v>
      </c>
      <c r="F1280" s="5">
        <v>31.51</v>
      </c>
      <c r="G1280" s="3">
        <f t="shared" si="64"/>
        <v>9.603779335568424</v>
      </c>
      <c r="K1280">
        <v>433.08600000000001</v>
      </c>
      <c r="L1280" s="3">
        <f t="shared" si="65"/>
        <v>423.48222066443157</v>
      </c>
      <c r="N1280" s="3">
        <f t="shared" si="66"/>
        <v>8.3587793355684425</v>
      </c>
      <c r="Q1280" s="20" t="s">
        <v>199</v>
      </c>
    </row>
    <row r="1281" spans="1:17" x14ac:dyDescent="0.2">
      <c r="A1281" s="1">
        <v>918</v>
      </c>
      <c r="B1281" s="7">
        <v>37859</v>
      </c>
      <c r="C1281" s="16" t="s">
        <v>176</v>
      </c>
      <c r="F1281" s="5">
        <v>31.55</v>
      </c>
      <c r="G1281" s="3">
        <f t="shared" si="64"/>
        <v>9.6159707406278567</v>
      </c>
      <c r="K1281">
        <v>433.08600000000001</v>
      </c>
      <c r="L1281" s="3">
        <f t="shared" si="65"/>
        <v>423.47002925937215</v>
      </c>
      <c r="N1281" s="3">
        <f t="shared" si="66"/>
        <v>8.370970740627854</v>
      </c>
      <c r="Q1281" s="20" t="s">
        <v>199</v>
      </c>
    </row>
    <row r="1282" spans="1:17" x14ac:dyDescent="0.2">
      <c r="A1282" s="1">
        <v>918</v>
      </c>
      <c r="B1282" s="7">
        <v>37866</v>
      </c>
      <c r="C1282" s="16" t="s">
        <v>176</v>
      </c>
      <c r="F1282" s="5">
        <v>31.57</v>
      </c>
      <c r="G1282" s="3">
        <f t="shared" si="64"/>
        <v>9.6220664431575731</v>
      </c>
      <c r="K1282">
        <v>433.08600000000001</v>
      </c>
      <c r="L1282" s="3">
        <f t="shared" si="65"/>
        <v>423.46393355684245</v>
      </c>
      <c r="N1282" s="3">
        <f t="shared" si="66"/>
        <v>8.3770664431575597</v>
      </c>
      <c r="Q1282" s="20" t="s">
        <v>199</v>
      </c>
    </row>
    <row r="1283" spans="1:17" x14ac:dyDescent="0.2">
      <c r="A1283" s="1">
        <v>918</v>
      </c>
      <c r="B1283" s="7">
        <v>37872</v>
      </c>
      <c r="C1283" s="16" t="s">
        <v>176</v>
      </c>
      <c r="F1283" s="5">
        <v>31.59</v>
      </c>
      <c r="G1283" s="3">
        <f t="shared" si="64"/>
        <v>9.6281621456872895</v>
      </c>
      <c r="K1283">
        <v>433.08600000000001</v>
      </c>
      <c r="L1283" s="3">
        <f t="shared" si="65"/>
        <v>423.45783785431274</v>
      </c>
      <c r="N1283" s="3">
        <f t="shared" si="66"/>
        <v>8.3831621456872654</v>
      </c>
      <c r="Q1283" s="20" t="s">
        <v>199</v>
      </c>
    </row>
    <row r="1284" spans="1:17" x14ac:dyDescent="0.2">
      <c r="A1284" s="1">
        <v>918</v>
      </c>
      <c r="B1284" s="7">
        <v>37888</v>
      </c>
      <c r="C1284" s="16" t="s">
        <v>176</v>
      </c>
      <c r="F1284" s="5">
        <v>31.7</v>
      </c>
      <c r="G1284" s="3">
        <f t="shared" si="64"/>
        <v>9.6616885096007312</v>
      </c>
      <c r="K1284">
        <v>433.08600000000001</v>
      </c>
      <c r="L1284" s="3">
        <f t="shared" si="65"/>
        <v>423.4243114903993</v>
      </c>
      <c r="N1284" s="3">
        <f t="shared" si="66"/>
        <v>8.4166885096007036</v>
      </c>
      <c r="Q1284" s="20" t="s">
        <v>199</v>
      </c>
    </row>
    <row r="1285" spans="1:17" x14ac:dyDescent="0.2">
      <c r="A1285" s="1">
        <v>918</v>
      </c>
      <c r="B1285" s="7">
        <v>37924</v>
      </c>
      <c r="C1285" s="16" t="s">
        <v>176</v>
      </c>
      <c r="F1285" s="5">
        <v>31.74</v>
      </c>
      <c r="G1285" s="3">
        <f t="shared" si="64"/>
        <v>9.6738799146601639</v>
      </c>
      <c r="K1285">
        <v>433.08600000000001</v>
      </c>
      <c r="L1285" s="3">
        <f t="shared" si="65"/>
        <v>423.41212008533984</v>
      </c>
      <c r="N1285" s="3">
        <f t="shared" si="66"/>
        <v>8.4288799146601718</v>
      </c>
      <c r="Q1285" s="20" t="s">
        <v>199</v>
      </c>
    </row>
    <row r="1286" spans="1:17" x14ac:dyDescent="0.2">
      <c r="A1286" s="1">
        <v>918</v>
      </c>
      <c r="B1286" s="7">
        <v>37930</v>
      </c>
      <c r="C1286" s="16" t="s">
        <v>176</v>
      </c>
      <c r="F1286" s="5">
        <v>31.7</v>
      </c>
      <c r="G1286" s="3">
        <f t="shared" si="64"/>
        <v>9.6616885096007312</v>
      </c>
      <c r="K1286">
        <v>433.08600000000001</v>
      </c>
      <c r="L1286" s="3">
        <f t="shared" si="65"/>
        <v>423.4243114903993</v>
      </c>
      <c r="N1286" s="3">
        <f t="shared" si="66"/>
        <v>8.4166885096007036</v>
      </c>
      <c r="Q1286" s="20" t="s">
        <v>199</v>
      </c>
    </row>
    <row r="1287" spans="1:17" x14ac:dyDescent="0.2">
      <c r="A1287" s="1">
        <v>918</v>
      </c>
      <c r="B1287" s="7">
        <v>37951</v>
      </c>
      <c r="C1287" s="16" t="s">
        <v>176</v>
      </c>
      <c r="F1287" s="5">
        <v>31.74</v>
      </c>
      <c r="G1287" s="3">
        <f t="shared" si="64"/>
        <v>9.6738799146601639</v>
      </c>
      <c r="J1287" t="s">
        <v>64</v>
      </c>
      <c r="K1287">
        <v>433.08600000000001</v>
      </c>
      <c r="L1287" s="3">
        <f t="shared" si="65"/>
        <v>423.41212008533984</v>
      </c>
      <c r="N1287" s="3">
        <f t="shared" si="66"/>
        <v>8.4288799146601718</v>
      </c>
      <c r="Q1287" s="20" t="s">
        <v>199</v>
      </c>
    </row>
    <row r="1288" spans="1:17" x14ac:dyDescent="0.2">
      <c r="A1288" s="1">
        <v>918</v>
      </c>
      <c r="B1288" s="7">
        <v>37978</v>
      </c>
      <c r="C1288" s="16" t="s">
        <v>176</v>
      </c>
      <c r="F1288" s="5">
        <v>31.59</v>
      </c>
      <c r="G1288" s="3">
        <f t="shared" si="64"/>
        <v>9.6281621456872895</v>
      </c>
      <c r="K1288">
        <v>433.08600000000001</v>
      </c>
      <c r="L1288" s="3">
        <f t="shared" si="65"/>
        <v>423.45783785431274</v>
      </c>
      <c r="N1288" s="3">
        <f t="shared" si="66"/>
        <v>8.3831621456872654</v>
      </c>
      <c r="Q1288" s="20" t="s">
        <v>199</v>
      </c>
    </row>
    <row r="1289" spans="1:17" x14ac:dyDescent="0.2">
      <c r="A1289" s="1">
        <v>918</v>
      </c>
      <c r="B1289" s="7">
        <v>37998</v>
      </c>
      <c r="C1289" s="16" t="s">
        <v>176</v>
      </c>
      <c r="F1289" s="5">
        <v>31.58</v>
      </c>
      <c r="G1289" s="3">
        <f t="shared" si="64"/>
        <v>9.6251142944224313</v>
      </c>
      <c r="K1289">
        <v>433.08600000000001</v>
      </c>
      <c r="L1289" s="3">
        <f t="shared" si="65"/>
        <v>423.4608857055776</v>
      </c>
      <c r="N1289" s="3">
        <f t="shared" si="66"/>
        <v>8.3801142944224125</v>
      </c>
      <c r="Q1289" s="20" t="s">
        <v>199</v>
      </c>
    </row>
    <row r="1290" spans="1:17" x14ac:dyDescent="0.2">
      <c r="A1290" s="1">
        <v>918</v>
      </c>
      <c r="B1290" s="7">
        <v>38008</v>
      </c>
      <c r="C1290" s="16" t="s">
        <v>176</v>
      </c>
      <c r="F1290" s="5">
        <v>31.58</v>
      </c>
      <c r="G1290" s="3">
        <f t="shared" si="64"/>
        <v>9.6251142944224313</v>
      </c>
      <c r="K1290">
        <v>433.08600000000001</v>
      </c>
      <c r="L1290" s="3">
        <f t="shared" si="65"/>
        <v>423.4608857055776</v>
      </c>
      <c r="N1290" s="3">
        <f t="shared" si="66"/>
        <v>8.3801142944224125</v>
      </c>
      <c r="Q1290" s="20" t="s">
        <v>199</v>
      </c>
    </row>
    <row r="1291" spans="1:17" x14ac:dyDescent="0.2">
      <c r="A1291" s="1">
        <v>918</v>
      </c>
      <c r="B1291" s="7">
        <v>38047</v>
      </c>
      <c r="C1291" s="16" t="s">
        <v>176</v>
      </c>
      <c r="F1291" s="5">
        <v>31.66</v>
      </c>
      <c r="G1291" s="3">
        <f t="shared" si="64"/>
        <v>9.6494971045412985</v>
      </c>
      <c r="K1291">
        <v>433.08600000000001</v>
      </c>
      <c r="L1291" s="3">
        <f t="shared" si="65"/>
        <v>423.43650289545872</v>
      </c>
      <c r="N1291" s="3">
        <f t="shared" si="66"/>
        <v>8.4044971045412922</v>
      </c>
      <c r="Q1291" s="20" t="s">
        <v>199</v>
      </c>
    </row>
    <row r="1292" spans="1:17" x14ac:dyDescent="0.2">
      <c r="A1292" s="1">
        <v>918</v>
      </c>
      <c r="B1292" s="7">
        <v>38078</v>
      </c>
      <c r="C1292" s="16" t="s">
        <v>176</v>
      </c>
      <c r="F1292" s="5">
        <v>31.6</v>
      </c>
      <c r="G1292" s="3">
        <f t="shared" si="64"/>
        <v>9.6312099969521494</v>
      </c>
      <c r="K1292">
        <v>433.08600000000001</v>
      </c>
      <c r="L1292" s="3">
        <f t="shared" si="65"/>
        <v>423.45479000304789</v>
      </c>
      <c r="N1292" s="3">
        <f t="shared" si="66"/>
        <v>8.3862099969521182</v>
      </c>
      <c r="Q1292" s="20" t="s">
        <v>199</v>
      </c>
    </row>
    <row r="1293" spans="1:17" x14ac:dyDescent="0.2">
      <c r="A1293" s="1">
        <v>918</v>
      </c>
      <c r="B1293" s="7">
        <v>38105</v>
      </c>
      <c r="C1293" s="16" t="s">
        <v>176</v>
      </c>
      <c r="F1293" s="5">
        <v>31.62</v>
      </c>
      <c r="G1293" s="3">
        <f t="shared" si="64"/>
        <v>9.6373056994818658</v>
      </c>
      <c r="K1293">
        <v>433.08600000000001</v>
      </c>
      <c r="L1293" s="3">
        <f t="shared" si="65"/>
        <v>423.44869430051813</v>
      </c>
      <c r="N1293" s="3">
        <f t="shared" si="66"/>
        <v>8.3923056994818808</v>
      </c>
      <c r="Q1293" s="20" t="s">
        <v>199</v>
      </c>
    </row>
    <row r="1294" spans="1:17" x14ac:dyDescent="0.2">
      <c r="A1294" s="1">
        <v>918</v>
      </c>
      <c r="B1294" s="7">
        <v>38131</v>
      </c>
      <c r="C1294" s="16" t="s">
        <v>176</v>
      </c>
      <c r="F1294" s="5">
        <v>31.66</v>
      </c>
      <c r="G1294" s="3">
        <f t="shared" si="64"/>
        <v>9.6494971045412985</v>
      </c>
      <c r="K1294">
        <v>433.08600000000001</v>
      </c>
      <c r="L1294" s="3">
        <f t="shared" si="65"/>
        <v>423.43650289545872</v>
      </c>
      <c r="N1294" s="3">
        <f t="shared" si="66"/>
        <v>8.4044971045412922</v>
      </c>
      <c r="Q1294" s="20" t="s">
        <v>199</v>
      </c>
    </row>
    <row r="1295" spans="1:17" x14ac:dyDescent="0.2">
      <c r="A1295" s="1">
        <v>918</v>
      </c>
      <c r="B1295" s="7">
        <v>38162</v>
      </c>
      <c r="C1295" s="16" t="s">
        <v>176</v>
      </c>
      <c r="F1295" s="5">
        <v>31.72</v>
      </c>
      <c r="G1295" s="3">
        <f t="shared" si="64"/>
        <v>9.6677842121304476</v>
      </c>
      <c r="K1295">
        <v>433.08600000000001</v>
      </c>
      <c r="L1295" s="3">
        <f t="shared" si="65"/>
        <v>423.41821578786954</v>
      </c>
      <c r="N1295" s="3">
        <f t="shared" si="66"/>
        <v>8.4227842121304661</v>
      </c>
      <c r="Q1295" s="20" t="s">
        <v>199</v>
      </c>
    </row>
    <row r="1296" spans="1:17" x14ac:dyDescent="0.2">
      <c r="A1296" s="1">
        <v>918</v>
      </c>
      <c r="B1296" s="7">
        <v>38191</v>
      </c>
      <c r="C1296" s="16" t="s">
        <v>176</v>
      </c>
      <c r="F1296" s="5">
        <v>31.78</v>
      </c>
      <c r="G1296" s="3">
        <f t="shared" si="64"/>
        <v>9.6860713197195984</v>
      </c>
      <c r="K1296">
        <v>433.08600000000001</v>
      </c>
      <c r="L1296" s="3">
        <f t="shared" si="65"/>
        <v>423.39992868028042</v>
      </c>
      <c r="N1296" s="3">
        <f t="shared" si="66"/>
        <v>8.4410713197195832</v>
      </c>
      <c r="Q1296" s="20" t="s">
        <v>199</v>
      </c>
    </row>
    <row r="1297" spans="1:17" x14ac:dyDescent="0.2">
      <c r="A1297" s="1">
        <v>918</v>
      </c>
      <c r="B1297" s="7">
        <v>38225</v>
      </c>
      <c r="C1297" s="16" t="s">
        <v>176</v>
      </c>
      <c r="F1297" s="5">
        <v>31.92</v>
      </c>
      <c r="G1297" s="3">
        <f t="shared" si="64"/>
        <v>9.728741237427613</v>
      </c>
      <c r="K1297">
        <v>433.08600000000001</v>
      </c>
      <c r="L1297" s="3">
        <f t="shared" si="65"/>
        <v>423.35725876257243</v>
      </c>
      <c r="N1297" s="3">
        <f t="shared" si="66"/>
        <v>8.48374123742758</v>
      </c>
      <c r="Q1297" s="20" t="s">
        <v>199</v>
      </c>
    </row>
    <row r="1298" spans="1:17" x14ac:dyDescent="0.2">
      <c r="A1298" s="1">
        <v>918</v>
      </c>
      <c r="B1298" s="7">
        <v>38250</v>
      </c>
      <c r="C1298" s="16" t="s">
        <v>176</v>
      </c>
      <c r="F1298" s="5">
        <v>31.98</v>
      </c>
      <c r="G1298" s="3">
        <f t="shared" si="64"/>
        <v>9.7470283450167621</v>
      </c>
      <c r="K1298">
        <v>433.08600000000001</v>
      </c>
      <c r="L1298" s="3">
        <f t="shared" si="65"/>
        <v>423.33897165498325</v>
      </c>
      <c r="N1298" s="3">
        <f t="shared" si="66"/>
        <v>8.502028345016754</v>
      </c>
      <c r="Q1298" s="20" t="s">
        <v>199</v>
      </c>
    </row>
    <row r="1299" spans="1:17" x14ac:dyDescent="0.2">
      <c r="A1299" s="1">
        <v>918</v>
      </c>
      <c r="B1299" s="7">
        <v>38292</v>
      </c>
      <c r="C1299" s="16" t="s">
        <v>176</v>
      </c>
      <c r="F1299" s="5">
        <v>31.72</v>
      </c>
      <c r="G1299" s="3">
        <f t="shared" si="64"/>
        <v>9.6677842121304476</v>
      </c>
      <c r="K1299">
        <v>433.08600000000001</v>
      </c>
      <c r="L1299" s="3">
        <f t="shared" si="65"/>
        <v>423.41821578786954</v>
      </c>
      <c r="N1299" s="3">
        <f t="shared" si="66"/>
        <v>8.4227842121304661</v>
      </c>
      <c r="Q1299" s="20" t="s">
        <v>199</v>
      </c>
    </row>
    <row r="1300" spans="1:17" x14ac:dyDescent="0.2">
      <c r="A1300" s="1">
        <v>918</v>
      </c>
      <c r="B1300" s="7">
        <v>38320</v>
      </c>
      <c r="C1300" s="16" t="s">
        <v>176</v>
      </c>
      <c r="F1300" s="5">
        <v>31.24</v>
      </c>
      <c r="G1300" s="3">
        <f t="shared" si="64"/>
        <v>9.5214873514172496</v>
      </c>
      <c r="K1300">
        <v>433.08600000000001</v>
      </c>
      <c r="L1300" s="3">
        <f t="shared" si="65"/>
        <v>423.56451264858276</v>
      </c>
      <c r="N1300" s="3">
        <f t="shared" si="66"/>
        <v>8.276487351417245</v>
      </c>
      <c r="Q1300" s="20" t="s">
        <v>199</v>
      </c>
    </row>
    <row r="1301" spans="1:17" x14ac:dyDescent="0.2">
      <c r="A1301" s="1">
        <v>918</v>
      </c>
      <c r="B1301" s="7">
        <v>38341</v>
      </c>
      <c r="C1301" s="16" t="s">
        <v>176</v>
      </c>
      <c r="F1301" s="5">
        <v>31.26</v>
      </c>
      <c r="G1301" s="3">
        <f t="shared" si="64"/>
        <v>9.5275830539469677</v>
      </c>
      <c r="K1301">
        <v>433.08600000000001</v>
      </c>
      <c r="L1301" s="3">
        <f t="shared" ref="L1301:L1347" si="67">K1301-G1301</f>
        <v>423.55841694605306</v>
      </c>
      <c r="N1301" s="3">
        <f t="shared" ref="N1301:N1347" si="68">431.841-L1301</f>
        <v>8.2825830539469507</v>
      </c>
      <c r="Q1301" s="20" t="s">
        <v>199</v>
      </c>
    </row>
    <row r="1302" spans="1:17" x14ac:dyDescent="0.2">
      <c r="A1302" s="1">
        <v>918</v>
      </c>
      <c r="B1302" s="7">
        <v>38377</v>
      </c>
      <c r="C1302" s="16" t="s">
        <v>176</v>
      </c>
      <c r="F1302" s="5">
        <v>31.59</v>
      </c>
      <c r="G1302" s="3">
        <f t="shared" si="64"/>
        <v>9.6281621456872895</v>
      </c>
      <c r="J1302" t="s">
        <v>73</v>
      </c>
      <c r="K1302">
        <v>433.08600000000001</v>
      </c>
      <c r="L1302" s="3">
        <f t="shared" si="67"/>
        <v>423.45783785431274</v>
      </c>
      <c r="N1302" s="3">
        <f t="shared" si="68"/>
        <v>8.3831621456872654</v>
      </c>
      <c r="Q1302" s="20" t="s">
        <v>200</v>
      </c>
    </row>
    <row r="1303" spans="1:17" x14ac:dyDescent="0.2">
      <c r="A1303" s="1">
        <v>918</v>
      </c>
      <c r="B1303" s="7">
        <v>38413</v>
      </c>
      <c r="C1303" s="16" t="s">
        <v>176</v>
      </c>
      <c r="F1303" s="5">
        <v>31.58</v>
      </c>
      <c r="G1303" s="3">
        <f t="shared" si="64"/>
        <v>9.6251142944224313</v>
      </c>
      <c r="J1303" t="s">
        <v>74</v>
      </c>
      <c r="K1303">
        <v>433.08600000000001</v>
      </c>
      <c r="L1303" s="3">
        <f t="shared" si="67"/>
        <v>423.4608857055776</v>
      </c>
      <c r="N1303" s="3">
        <f t="shared" si="68"/>
        <v>8.3801142944224125</v>
      </c>
      <c r="Q1303" s="20" t="s">
        <v>200</v>
      </c>
    </row>
    <row r="1304" spans="1:17" x14ac:dyDescent="0.2">
      <c r="A1304" s="1">
        <v>918</v>
      </c>
      <c r="B1304" s="7">
        <v>38436</v>
      </c>
      <c r="C1304" s="16" t="s">
        <v>176</v>
      </c>
      <c r="F1304" s="5">
        <v>31.66</v>
      </c>
      <c r="G1304" s="3">
        <f t="shared" si="64"/>
        <v>9.6494971045412985</v>
      </c>
      <c r="J1304" t="s">
        <v>75</v>
      </c>
      <c r="K1304">
        <v>433.08600000000001</v>
      </c>
      <c r="L1304" s="3">
        <f t="shared" si="67"/>
        <v>423.43650289545872</v>
      </c>
      <c r="N1304" s="3">
        <f t="shared" si="68"/>
        <v>8.4044971045412922</v>
      </c>
      <c r="Q1304" s="20" t="s">
        <v>200</v>
      </c>
    </row>
    <row r="1305" spans="1:17" x14ac:dyDescent="0.2">
      <c r="A1305" s="1">
        <v>918</v>
      </c>
      <c r="B1305" s="7">
        <v>38467</v>
      </c>
      <c r="C1305" s="16" t="s">
        <v>176</v>
      </c>
      <c r="F1305" s="5">
        <v>31.44</v>
      </c>
      <c r="G1305" s="3">
        <f t="shared" si="64"/>
        <v>9.5824443767144167</v>
      </c>
      <c r="J1305" t="s">
        <v>77</v>
      </c>
      <c r="K1305">
        <v>433.08600000000001</v>
      </c>
      <c r="L1305" s="3">
        <f t="shared" si="67"/>
        <v>423.50355562328559</v>
      </c>
      <c r="N1305" s="3">
        <f t="shared" si="68"/>
        <v>8.3374443767144157</v>
      </c>
      <c r="Q1305" s="20" t="s">
        <v>200</v>
      </c>
    </row>
    <row r="1306" spans="1:17" x14ac:dyDescent="0.2">
      <c r="A1306" s="1">
        <v>918</v>
      </c>
      <c r="B1306" s="7">
        <v>38496</v>
      </c>
      <c r="C1306" s="16" t="s">
        <v>176</v>
      </c>
      <c r="F1306" s="5">
        <v>31.36</v>
      </c>
      <c r="G1306" s="3">
        <f t="shared" si="64"/>
        <v>9.5580615665955495</v>
      </c>
      <c r="J1306" t="s">
        <v>78</v>
      </c>
      <c r="K1306">
        <v>433.08600000000001</v>
      </c>
      <c r="L1306" s="3">
        <f t="shared" si="67"/>
        <v>423.52793843340447</v>
      </c>
      <c r="N1306" s="3">
        <f t="shared" si="68"/>
        <v>8.3130615665955361</v>
      </c>
      <c r="Q1306" s="20" t="s">
        <v>200</v>
      </c>
    </row>
    <row r="1307" spans="1:17" x14ac:dyDescent="0.2">
      <c r="A1307" s="1">
        <v>918</v>
      </c>
      <c r="B1307" s="7">
        <v>38526</v>
      </c>
      <c r="C1307" s="16" t="s">
        <v>176</v>
      </c>
      <c r="F1307" s="5">
        <v>30.65</v>
      </c>
      <c r="G1307" s="3">
        <f t="shared" si="64"/>
        <v>9.3416641267906115</v>
      </c>
      <c r="J1307" t="s">
        <v>81</v>
      </c>
      <c r="K1307">
        <v>433.08600000000001</v>
      </c>
      <c r="L1307" s="3">
        <f t="shared" si="67"/>
        <v>423.74433587320942</v>
      </c>
      <c r="N1307" s="3">
        <f t="shared" si="68"/>
        <v>8.0966641267905857</v>
      </c>
      <c r="Q1307" s="20" t="s">
        <v>200</v>
      </c>
    </row>
    <row r="1308" spans="1:17" x14ac:dyDescent="0.2">
      <c r="A1308" s="1">
        <v>918</v>
      </c>
      <c r="B1308" s="7">
        <v>38558</v>
      </c>
      <c r="C1308" s="16" t="s">
        <v>176</v>
      </c>
      <c r="D1308" s="5">
        <v>32</v>
      </c>
      <c r="E1308" s="5">
        <v>1.37</v>
      </c>
      <c r="F1308" s="5">
        <v>30.63</v>
      </c>
      <c r="G1308" s="3">
        <f t="shared" si="64"/>
        <v>9.3355684242608952</v>
      </c>
      <c r="J1308" t="s">
        <v>82</v>
      </c>
      <c r="K1308">
        <v>433.08600000000001</v>
      </c>
      <c r="L1308" s="3">
        <f t="shared" si="67"/>
        <v>423.75043157573913</v>
      </c>
      <c r="N1308" s="3">
        <f t="shared" si="68"/>
        <v>8.09056842426088</v>
      </c>
      <c r="Q1308" s="20" t="s">
        <v>200</v>
      </c>
    </row>
    <row r="1309" spans="1:17" x14ac:dyDescent="0.2">
      <c r="A1309" s="1">
        <v>918</v>
      </c>
      <c r="B1309" s="7">
        <v>38586</v>
      </c>
      <c r="C1309" s="16" t="s">
        <v>176</v>
      </c>
      <c r="D1309" s="5">
        <v>32</v>
      </c>
      <c r="E1309" s="5">
        <v>1.0900000000000001</v>
      </c>
      <c r="F1309" s="5">
        <v>30.91</v>
      </c>
      <c r="G1309" s="3">
        <f t="shared" si="64"/>
        <v>9.4209082596769278</v>
      </c>
      <c r="J1309" t="s">
        <v>83</v>
      </c>
      <c r="K1309">
        <v>433.08600000000001</v>
      </c>
      <c r="L1309" s="3">
        <f t="shared" si="67"/>
        <v>423.66509174032308</v>
      </c>
      <c r="N1309" s="3">
        <f t="shared" si="68"/>
        <v>8.1759082596769304</v>
      </c>
      <c r="Q1309" s="20" t="s">
        <v>200</v>
      </c>
    </row>
    <row r="1310" spans="1:17" x14ac:dyDescent="0.2">
      <c r="A1310" s="1">
        <v>918</v>
      </c>
      <c r="B1310" s="7">
        <v>38617</v>
      </c>
      <c r="C1310" s="16" t="s">
        <v>176</v>
      </c>
      <c r="D1310" s="5">
        <v>32</v>
      </c>
      <c r="E1310" s="5">
        <v>0.87</v>
      </c>
      <c r="F1310" s="5">
        <v>31.13</v>
      </c>
      <c r="G1310" s="3">
        <f t="shared" si="64"/>
        <v>9.4879609875038096</v>
      </c>
      <c r="J1310" t="s">
        <v>84</v>
      </c>
      <c r="K1310">
        <v>433.08600000000001</v>
      </c>
      <c r="L1310" s="3">
        <f t="shared" si="67"/>
        <v>423.5980390124962</v>
      </c>
      <c r="N1310" s="3">
        <f t="shared" si="68"/>
        <v>8.2429609875038068</v>
      </c>
      <c r="Q1310" s="20" t="s">
        <v>200</v>
      </c>
    </row>
    <row r="1311" spans="1:17" x14ac:dyDescent="0.2">
      <c r="A1311" s="1">
        <v>918</v>
      </c>
      <c r="B1311" s="7">
        <v>38649</v>
      </c>
      <c r="C1311" s="16" t="s">
        <v>176</v>
      </c>
      <c r="D1311" s="5">
        <v>32.5</v>
      </c>
      <c r="E1311" s="5">
        <v>1.23</v>
      </c>
      <c r="F1311" s="5">
        <v>31.27</v>
      </c>
      <c r="G1311" s="3">
        <f t="shared" si="64"/>
        <v>9.5306309052118259</v>
      </c>
      <c r="J1311" t="s">
        <v>86</v>
      </c>
      <c r="K1311">
        <v>433.08600000000001</v>
      </c>
      <c r="L1311" s="3">
        <f t="shared" si="67"/>
        <v>423.5553690947882</v>
      </c>
      <c r="N1311" s="3">
        <f t="shared" si="68"/>
        <v>8.2856309052118036</v>
      </c>
      <c r="Q1311" s="20" t="s">
        <v>200</v>
      </c>
    </row>
    <row r="1312" spans="1:17" x14ac:dyDescent="0.2">
      <c r="A1312" s="1">
        <v>918</v>
      </c>
      <c r="B1312" s="7">
        <v>38677</v>
      </c>
      <c r="C1312" s="16" t="s">
        <v>176</v>
      </c>
      <c r="D1312" s="5">
        <v>32.5</v>
      </c>
      <c r="E1312" s="5">
        <v>1.2</v>
      </c>
      <c r="F1312" s="5">
        <v>31.3</v>
      </c>
      <c r="G1312" s="3">
        <f t="shared" si="64"/>
        <v>9.5397744590064004</v>
      </c>
      <c r="J1312" t="s">
        <v>87</v>
      </c>
      <c r="K1312">
        <v>433.08600000000001</v>
      </c>
      <c r="L1312" s="3">
        <f t="shared" si="67"/>
        <v>423.54622554099359</v>
      </c>
      <c r="N1312" s="3">
        <f t="shared" si="68"/>
        <v>8.294774459006419</v>
      </c>
      <c r="Q1312" s="20" t="s">
        <v>200</v>
      </c>
    </row>
    <row r="1313" spans="1:17" x14ac:dyDescent="0.2">
      <c r="A1313" s="1">
        <v>918</v>
      </c>
      <c r="B1313" s="7">
        <v>38707</v>
      </c>
      <c r="C1313" s="16" t="s">
        <v>176</v>
      </c>
      <c r="D1313" s="5">
        <v>32.5</v>
      </c>
      <c r="E1313" s="5">
        <v>1.1399999999999999</v>
      </c>
      <c r="F1313" s="5">
        <v>31.36</v>
      </c>
      <c r="G1313" s="3">
        <f t="shared" si="64"/>
        <v>9.5580615665955495</v>
      </c>
      <c r="J1313" t="s">
        <v>91</v>
      </c>
      <c r="K1313">
        <v>433.08600000000001</v>
      </c>
      <c r="L1313" s="3">
        <f t="shared" si="67"/>
        <v>423.52793843340447</v>
      </c>
      <c r="N1313" s="3">
        <f t="shared" si="68"/>
        <v>8.3130615665955361</v>
      </c>
      <c r="Q1313" s="20" t="s">
        <v>200</v>
      </c>
    </row>
    <row r="1314" spans="1:17" x14ac:dyDescent="0.2">
      <c r="A1314" s="1">
        <v>918</v>
      </c>
      <c r="B1314" s="7">
        <v>38743</v>
      </c>
      <c r="C1314" s="16" t="s">
        <v>176</v>
      </c>
      <c r="D1314" s="5">
        <v>32.5</v>
      </c>
      <c r="E1314" s="5">
        <v>1.02</v>
      </c>
      <c r="F1314" s="5">
        <v>31.48</v>
      </c>
      <c r="G1314" s="3">
        <f t="shared" si="64"/>
        <v>9.5946357817738495</v>
      </c>
      <c r="J1314" t="s">
        <v>92</v>
      </c>
      <c r="K1314">
        <v>433.08600000000001</v>
      </c>
      <c r="L1314" s="3">
        <f t="shared" si="67"/>
        <v>423.49136421822618</v>
      </c>
      <c r="N1314" s="3">
        <f t="shared" si="68"/>
        <v>8.3496357817738271</v>
      </c>
      <c r="Q1314" s="20" t="s">
        <v>200</v>
      </c>
    </row>
    <row r="1315" spans="1:17" x14ac:dyDescent="0.2">
      <c r="A1315" s="1">
        <v>918</v>
      </c>
      <c r="B1315" s="7">
        <v>38776</v>
      </c>
      <c r="C1315" s="16" t="s">
        <v>176</v>
      </c>
      <c r="D1315" s="5">
        <v>32.5</v>
      </c>
      <c r="E1315" s="5">
        <v>0.96</v>
      </c>
      <c r="F1315" s="5">
        <v>31.54</v>
      </c>
      <c r="G1315" s="3">
        <f t="shared" si="64"/>
        <v>9.6129228893629985</v>
      </c>
      <c r="J1315" t="s">
        <v>93</v>
      </c>
      <c r="K1315">
        <v>433.08600000000001</v>
      </c>
      <c r="L1315" s="3">
        <f t="shared" si="67"/>
        <v>423.47307711063701</v>
      </c>
      <c r="N1315" s="3">
        <f t="shared" si="68"/>
        <v>8.3679228893630011</v>
      </c>
      <c r="Q1315" s="20" t="s">
        <v>200</v>
      </c>
    </row>
    <row r="1316" spans="1:17" x14ac:dyDescent="0.2">
      <c r="A1316" s="1">
        <v>918</v>
      </c>
      <c r="B1316" s="7">
        <v>38803</v>
      </c>
      <c r="C1316" s="16" t="s">
        <v>176</v>
      </c>
      <c r="D1316" s="5">
        <v>32.5</v>
      </c>
      <c r="E1316" s="5">
        <v>0.9</v>
      </c>
      <c r="F1316" s="5">
        <v>31.6</v>
      </c>
      <c r="G1316" s="3">
        <f t="shared" si="64"/>
        <v>9.6312099969521494</v>
      </c>
      <c r="J1316" t="s">
        <v>94</v>
      </c>
      <c r="K1316">
        <v>433.08600000000001</v>
      </c>
      <c r="L1316" s="3">
        <f t="shared" si="67"/>
        <v>423.45479000304789</v>
      </c>
      <c r="N1316" s="3">
        <f t="shared" si="68"/>
        <v>8.3862099969521182</v>
      </c>
      <c r="Q1316" s="20" t="s">
        <v>200</v>
      </c>
    </row>
    <row r="1317" spans="1:17" x14ac:dyDescent="0.2">
      <c r="A1317" s="1">
        <v>918</v>
      </c>
      <c r="B1317" s="7">
        <v>38835</v>
      </c>
      <c r="C1317" s="16" t="s">
        <v>176</v>
      </c>
      <c r="D1317" s="5">
        <v>32</v>
      </c>
      <c r="E1317" s="5">
        <v>0.92</v>
      </c>
      <c r="F1317" s="5">
        <v>31.08</v>
      </c>
      <c r="G1317" s="3">
        <f t="shared" si="64"/>
        <v>9.4727217311795169</v>
      </c>
      <c r="J1317" t="s">
        <v>95</v>
      </c>
      <c r="K1317">
        <v>433.08600000000001</v>
      </c>
      <c r="L1317" s="3">
        <f t="shared" si="67"/>
        <v>423.61327826882052</v>
      </c>
      <c r="N1317" s="3">
        <f t="shared" si="68"/>
        <v>8.2277217311794857</v>
      </c>
      <c r="Q1317" s="20" t="s">
        <v>200</v>
      </c>
    </row>
    <row r="1318" spans="1:17" x14ac:dyDescent="0.2">
      <c r="A1318" s="1">
        <v>918</v>
      </c>
      <c r="B1318" s="7">
        <v>38856</v>
      </c>
      <c r="C1318" s="16" t="s">
        <v>176</v>
      </c>
      <c r="D1318" s="5">
        <v>32</v>
      </c>
      <c r="E1318" s="5">
        <v>1.02</v>
      </c>
      <c r="F1318" s="5">
        <v>30.98</v>
      </c>
      <c r="G1318" s="3">
        <f t="shared" si="64"/>
        <v>9.4422432185309351</v>
      </c>
      <c r="J1318" t="s">
        <v>96</v>
      </c>
      <c r="K1318">
        <v>433.08600000000001</v>
      </c>
      <c r="L1318" s="3">
        <f t="shared" si="67"/>
        <v>423.64375678146905</v>
      </c>
      <c r="N1318" s="3">
        <f t="shared" si="68"/>
        <v>8.1972432185309572</v>
      </c>
      <c r="Q1318" s="20" t="s">
        <v>200</v>
      </c>
    </row>
    <row r="1319" spans="1:17" x14ac:dyDescent="0.2">
      <c r="A1319" s="1">
        <v>918</v>
      </c>
      <c r="B1319" s="7">
        <v>38894</v>
      </c>
      <c r="C1319" s="16" t="s">
        <v>176</v>
      </c>
      <c r="D1319" s="5">
        <v>32</v>
      </c>
      <c r="E1319" s="5">
        <v>0.97</v>
      </c>
      <c r="F1319" s="5">
        <v>31.03</v>
      </c>
      <c r="G1319" s="3">
        <f t="shared" si="64"/>
        <v>9.4574824748552277</v>
      </c>
      <c r="J1319" t="s">
        <v>97</v>
      </c>
      <c r="K1319">
        <v>433.08600000000001</v>
      </c>
      <c r="L1319" s="3">
        <f t="shared" si="67"/>
        <v>423.62851752514479</v>
      </c>
      <c r="N1319" s="3">
        <f t="shared" si="68"/>
        <v>8.2124824748552214</v>
      </c>
      <c r="Q1319" s="20" t="s">
        <v>200</v>
      </c>
    </row>
    <row r="1320" spans="1:17" x14ac:dyDescent="0.2">
      <c r="A1320" s="1">
        <v>918</v>
      </c>
      <c r="B1320" s="7">
        <v>38925</v>
      </c>
      <c r="C1320" s="16" t="s">
        <v>176</v>
      </c>
      <c r="D1320" s="5">
        <v>32</v>
      </c>
      <c r="E1320" s="5">
        <v>0.69</v>
      </c>
      <c r="F1320" s="5">
        <v>31.32</v>
      </c>
      <c r="G1320" s="3">
        <f t="shared" si="64"/>
        <v>9.5458701615361168</v>
      </c>
      <c r="J1320" t="s">
        <v>98</v>
      </c>
      <c r="K1320">
        <v>433.08600000000001</v>
      </c>
      <c r="L1320" s="3">
        <f t="shared" si="67"/>
        <v>423.54012983846388</v>
      </c>
      <c r="N1320" s="3">
        <f t="shared" si="68"/>
        <v>8.3008701615361247</v>
      </c>
      <c r="Q1320" s="20" t="s">
        <v>200</v>
      </c>
    </row>
    <row r="1321" spans="1:17" x14ac:dyDescent="0.2">
      <c r="A1321" s="1">
        <v>918</v>
      </c>
      <c r="B1321" s="7">
        <v>38958</v>
      </c>
      <c r="C1321" s="16" t="s">
        <v>176</v>
      </c>
      <c r="D1321" s="5">
        <v>32.5</v>
      </c>
      <c r="E1321" s="5">
        <v>0.88</v>
      </c>
      <c r="F1321" s="5">
        <v>31.62</v>
      </c>
      <c r="G1321" s="3">
        <f t="shared" si="64"/>
        <v>9.6373056994818658</v>
      </c>
      <c r="J1321" t="s">
        <v>99</v>
      </c>
      <c r="K1321">
        <v>433.08600000000001</v>
      </c>
      <c r="L1321" s="3">
        <f t="shared" si="67"/>
        <v>423.44869430051813</v>
      </c>
      <c r="N1321" s="3">
        <f t="shared" si="68"/>
        <v>8.3923056994818808</v>
      </c>
      <c r="Q1321" s="20" t="s">
        <v>200</v>
      </c>
    </row>
    <row r="1322" spans="1:17" x14ac:dyDescent="0.2">
      <c r="A1322" s="1">
        <v>918</v>
      </c>
      <c r="B1322" s="7">
        <v>38986</v>
      </c>
      <c r="C1322" s="16" t="s">
        <v>176</v>
      </c>
      <c r="D1322" s="5">
        <v>33</v>
      </c>
      <c r="E1322" s="5">
        <v>1.3</v>
      </c>
      <c r="F1322" s="5">
        <v>31.7</v>
      </c>
      <c r="G1322" s="3">
        <f t="shared" si="64"/>
        <v>9.6616885096007312</v>
      </c>
      <c r="J1322" t="s">
        <v>100</v>
      </c>
      <c r="K1322">
        <v>433.08600000000001</v>
      </c>
      <c r="L1322" s="3">
        <f t="shared" si="67"/>
        <v>423.4243114903993</v>
      </c>
      <c r="N1322" s="3">
        <f t="shared" si="68"/>
        <v>8.4166885096007036</v>
      </c>
      <c r="Q1322" s="20" t="s">
        <v>200</v>
      </c>
    </row>
    <row r="1323" spans="1:17" x14ac:dyDescent="0.2">
      <c r="A1323" s="1">
        <v>918</v>
      </c>
      <c r="B1323" s="7">
        <v>39014</v>
      </c>
      <c r="C1323" s="16" t="s">
        <v>177</v>
      </c>
      <c r="D1323" s="5"/>
      <c r="E1323" s="5"/>
      <c r="F1323" s="5">
        <v>31.71</v>
      </c>
      <c r="G1323" s="3">
        <f t="shared" si="64"/>
        <v>9.6647363608655894</v>
      </c>
      <c r="J1323" t="s">
        <v>102</v>
      </c>
      <c r="K1323">
        <v>433.08600000000001</v>
      </c>
      <c r="L1323" s="3">
        <f t="shared" si="67"/>
        <v>423.42126363913439</v>
      </c>
      <c r="N1323" s="3">
        <f t="shared" si="68"/>
        <v>8.4197363608656133</v>
      </c>
      <c r="Q1323" s="20" t="s">
        <v>200</v>
      </c>
    </row>
    <row r="1324" spans="1:17" x14ac:dyDescent="0.2">
      <c r="A1324" s="1">
        <v>918</v>
      </c>
      <c r="B1324" s="7">
        <v>39050</v>
      </c>
      <c r="C1324" s="16" t="s">
        <v>176</v>
      </c>
      <c r="D1324" s="5">
        <v>33</v>
      </c>
      <c r="E1324" s="5">
        <v>1.2</v>
      </c>
      <c r="F1324" s="5">
        <v>31.8</v>
      </c>
      <c r="G1324" s="3">
        <f t="shared" si="64"/>
        <v>9.6921670222493148</v>
      </c>
      <c r="J1324" t="s">
        <v>103</v>
      </c>
      <c r="K1324">
        <v>433.08600000000001</v>
      </c>
      <c r="L1324" s="3">
        <f t="shared" si="67"/>
        <v>423.39383297775072</v>
      </c>
      <c r="N1324" s="3">
        <f t="shared" si="68"/>
        <v>8.4471670222492889</v>
      </c>
      <c r="Q1324" s="20" t="s">
        <v>200</v>
      </c>
    </row>
    <row r="1325" spans="1:17" x14ac:dyDescent="0.2">
      <c r="A1325" s="1">
        <v>918</v>
      </c>
      <c r="B1325" s="7">
        <v>39077</v>
      </c>
      <c r="C1325" s="16" t="s">
        <v>176</v>
      </c>
      <c r="D1325" s="5">
        <v>33</v>
      </c>
      <c r="E1325" s="5">
        <v>1.1299999999999999</v>
      </c>
      <c r="F1325" s="5">
        <v>31.87</v>
      </c>
      <c r="G1325" s="3">
        <f t="shared" si="64"/>
        <v>9.7135019811033221</v>
      </c>
      <c r="J1325" t="s">
        <v>106</v>
      </c>
      <c r="K1325">
        <v>433.08600000000001</v>
      </c>
      <c r="L1325" s="3">
        <f t="shared" si="67"/>
        <v>423.37249801889669</v>
      </c>
      <c r="N1325" s="3">
        <f t="shared" si="68"/>
        <v>8.4685019811033158</v>
      </c>
      <c r="Q1325" s="20" t="s">
        <v>200</v>
      </c>
    </row>
    <row r="1326" spans="1:17" x14ac:dyDescent="0.2">
      <c r="A1326" s="1">
        <v>918</v>
      </c>
      <c r="B1326" s="7">
        <v>39114</v>
      </c>
      <c r="C1326" s="16" t="s">
        <v>176</v>
      </c>
      <c r="D1326" s="5">
        <v>33</v>
      </c>
      <c r="E1326" s="5">
        <v>1.06</v>
      </c>
      <c r="F1326" s="5">
        <v>31.94</v>
      </c>
      <c r="G1326" s="3">
        <f t="shared" si="64"/>
        <v>9.7348369399573293</v>
      </c>
      <c r="J1326" t="s">
        <v>107</v>
      </c>
      <c r="K1326">
        <v>433.08600000000001</v>
      </c>
      <c r="L1326" s="3">
        <f t="shared" si="67"/>
        <v>423.35116306004267</v>
      </c>
      <c r="N1326" s="3">
        <f t="shared" si="68"/>
        <v>8.4898369399573426</v>
      </c>
      <c r="Q1326" s="20" t="s">
        <v>200</v>
      </c>
    </row>
    <row r="1327" spans="1:17" x14ac:dyDescent="0.2">
      <c r="A1327" s="1">
        <v>918</v>
      </c>
      <c r="B1327" s="7">
        <v>39136</v>
      </c>
      <c r="C1327" s="16" t="s">
        <v>176</v>
      </c>
      <c r="D1327" s="5">
        <v>33</v>
      </c>
      <c r="E1327" s="5">
        <v>0.98</v>
      </c>
      <c r="F1327" s="5">
        <v>32.020000000000003</v>
      </c>
      <c r="G1327" s="3">
        <f t="shared" si="64"/>
        <v>9.7592197500761966</v>
      </c>
      <c r="J1327" t="s">
        <v>108</v>
      </c>
      <c r="K1327">
        <v>433.08600000000001</v>
      </c>
      <c r="L1327" s="3">
        <f t="shared" si="67"/>
        <v>423.32678024992384</v>
      </c>
      <c r="N1327" s="3">
        <f t="shared" si="68"/>
        <v>8.5142197500761654</v>
      </c>
      <c r="Q1327" s="20" t="s">
        <v>200</v>
      </c>
    </row>
    <row r="1328" spans="1:17" x14ac:dyDescent="0.2">
      <c r="A1328" s="1">
        <v>918</v>
      </c>
      <c r="B1328" s="7">
        <v>39167</v>
      </c>
      <c r="C1328" s="16" t="s">
        <v>176</v>
      </c>
      <c r="D1328" s="5">
        <v>33</v>
      </c>
      <c r="E1328" s="5">
        <v>1.08</v>
      </c>
      <c r="F1328" s="5">
        <v>31.92</v>
      </c>
      <c r="G1328" s="3">
        <f t="shared" si="64"/>
        <v>9.728741237427613</v>
      </c>
      <c r="J1328" t="s">
        <v>109</v>
      </c>
      <c r="K1328">
        <v>433.08600000000001</v>
      </c>
      <c r="L1328" s="3">
        <f t="shared" si="67"/>
        <v>423.35725876257243</v>
      </c>
      <c r="N1328" s="3">
        <f t="shared" si="68"/>
        <v>8.48374123742758</v>
      </c>
      <c r="Q1328" s="20" t="s">
        <v>200</v>
      </c>
    </row>
    <row r="1329" spans="1:17" x14ac:dyDescent="0.2">
      <c r="A1329" s="1">
        <v>918</v>
      </c>
      <c r="B1329" s="7">
        <v>39198</v>
      </c>
      <c r="C1329" s="16" t="s">
        <v>176</v>
      </c>
      <c r="D1329" s="5">
        <v>33</v>
      </c>
      <c r="E1329" s="5">
        <v>1.31</v>
      </c>
      <c r="F1329" s="5">
        <v>31.69</v>
      </c>
      <c r="G1329" s="3">
        <f t="shared" si="64"/>
        <v>9.658640658335873</v>
      </c>
      <c r="J1329" t="s">
        <v>110</v>
      </c>
      <c r="K1329">
        <v>433.08600000000001</v>
      </c>
      <c r="L1329" s="3">
        <f t="shared" si="67"/>
        <v>423.42735934166416</v>
      </c>
      <c r="N1329" s="3">
        <f t="shared" si="68"/>
        <v>8.4136406583358507</v>
      </c>
      <c r="Q1329" s="20" t="s">
        <v>200</v>
      </c>
    </row>
    <row r="1330" spans="1:17" x14ac:dyDescent="0.2">
      <c r="A1330" s="1">
        <v>918</v>
      </c>
      <c r="B1330" s="7">
        <v>39220</v>
      </c>
      <c r="C1330" s="16" t="s">
        <v>176</v>
      </c>
      <c r="D1330" s="5">
        <v>32.5</v>
      </c>
      <c r="E1330" s="5">
        <v>1.08</v>
      </c>
      <c r="F1330" s="5">
        <v>31.52</v>
      </c>
      <c r="G1330" s="3">
        <f t="shared" si="64"/>
        <v>9.6068271868332822</v>
      </c>
      <c r="J1330" t="s">
        <v>93</v>
      </c>
      <c r="K1330">
        <v>433.08600000000001</v>
      </c>
      <c r="L1330" s="3">
        <f t="shared" si="67"/>
        <v>423.47917281316671</v>
      </c>
      <c r="N1330" s="3">
        <f t="shared" si="68"/>
        <v>8.3618271868332954</v>
      </c>
      <c r="Q1330" s="20" t="s">
        <v>200</v>
      </c>
    </row>
    <row r="1331" spans="1:17" x14ac:dyDescent="0.2">
      <c r="A1331" s="1">
        <v>918</v>
      </c>
      <c r="B1331" s="7">
        <v>39258</v>
      </c>
      <c r="C1331" s="16" t="s">
        <v>176</v>
      </c>
      <c r="D1331" s="5">
        <v>32.5</v>
      </c>
      <c r="E1331" s="5">
        <v>0.94</v>
      </c>
      <c r="F1331" s="5">
        <v>31.42</v>
      </c>
      <c r="G1331" s="3">
        <f t="shared" si="64"/>
        <v>9.5763486741847004</v>
      </c>
      <c r="J1331" t="s">
        <v>77</v>
      </c>
      <c r="K1331">
        <v>433.08600000000001</v>
      </c>
      <c r="L1331" s="3">
        <f t="shared" si="67"/>
        <v>423.5096513258153</v>
      </c>
      <c r="N1331" s="3">
        <f t="shared" si="68"/>
        <v>8.33134867418471</v>
      </c>
      <c r="Q1331" s="20" t="s">
        <v>200</v>
      </c>
    </row>
    <row r="1332" spans="1:17" x14ac:dyDescent="0.2">
      <c r="A1332" s="1">
        <v>918</v>
      </c>
      <c r="B1332" s="7">
        <v>39291</v>
      </c>
      <c r="C1332" s="16" t="s">
        <v>176</v>
      </c>
      <c r="D1332" s="5">
        <v>32.5</v>
      </c>
      <c r="E1332" s="5">
        <v>1.01</v>
      </c>
      <c r="F1332" s="5">
        <v>31.49</v>
      </c>
      <c r="G1332" s="3">
        <f t="shared" si="64"/>
        <v>9.5976836330387076</v>
      </c>
      <c r="J1332" t="s">
        <v>113</v>
      </c>
      <c r="K1332">
        <v>433.08600000000001</v>
      </c>
      <c r="L1332" s="3">
        <f t="shared" si="67"/>
        <v>423.48831636696133</v>
      </c>
      <c r="N1332" s="3">
        <f t="shared" si="68"/>
        <v>8.35268363303868</v>
      </c>
      <c r="Q1332" s="20" t="s">
        <v>200</v>
      </c>
    </row>
    <row r="1333" spans="1:17" x14ac:dyDescent="0.2">
      <c r="A1333" s="1">
        <v>918</v>
      </c>
      <c r="B1333" s="7">
        <v>39317</v>
      </c>
      <c r="C1333" s="16" t="s">
        <v>176</v>
      </c>
      <c r="D1333" s="5">
        <v>32.5</v>
      </c>
      <c r="E1333" s="5">
        <v>0.69</v>
      </c>
      <c r="F1333" s="5">
        <v>31.69</v>
      </c>
      <c r="G1333" s="3">
        <f t="shared" si="64"/>
        <v>9.658640658335873</v>
      </c>
      <c r="J1333" t="s">
        <v>114</v>
      </c>
      <c r="K1333">
        <v>433.08600000000001</v>
      </c>
      <c r="L1333" s="3">
        <f t="shared" si="67"/>
        <v>423.42735934166416</v>
      </c>
      <c r="N1333" s="3">
        <f t="shared" si="68"/>
        <v>8.4136406583358507</v>
      </c>
      <c r="Q1333" s="20" t="s">
        <v>200</v>
      </c>
    </row>
    <row r="1334" spans="1:17" x14ac:dyDescent="0.2">
      <c r="A1334" s="1">
        <v>918</v>
      </c>
      <c r="B1334" s="7">
        <v>39356</v>
      </c>
      <c r="C1334" s="16" t="s">
        <v>176</v>
      </c>
      <c r="D1334" s="5">
        <v>33</v>
      </c>
      <c r="E1334" s="5">
        <v>1.24</v>
      </c>
      <c r="F1334" s="5">
        <v>31.76</v>
      </c>
      <c r="G1334" s="3">
        <f t="shared" si="64"/>
        <v>9.6799756171898821</v>
      </c>
      <c r="J1334" t="s">
        <v>115</v>
      </c>
      <c r="K1334">
        <v>433.08600000000001</v>
      </c>
      <c r="L1334" s="3">
        <f t="shared" si="67"/>
        <v>423.40602438281013</v>
      </c>
      <c r="N1334" s="3">
        <f t="shared" si="68"/>
        <v>8.4349756171898775</v>
      </c>
      <c r="Q1334" s="20" t="s">
        <v>200</v>
      </c>
    </row>
    <row r="1335" spans="1:17" x14ac:dyDescent="0.2">
      <c r="A1335" s="1">
        <v>918</v>
      </c>
      <c r="B1335" s="7">
        <v>39373</v>
      </c>
      <c r="C1335" s="16" t="s">
        <v>176</v>
      </c>
      <c r="D1335" s="5">
        <v>32.5</v>
      </c>
      <c r="E1335" s="5">
        <v>0.82</v>
      </c>
      <c r="F1335" s="5">
        <v>31.68</v>
      </c>
      <c r="G1335" s="3">
        <f t="shared" si="64"/>
        <v>9.6555928070710149</v>
      </c>
      <c r="J1335" t="s">
        <v>100</v>
      </c>
      <c r="K1335">
        <v>433.08600000000001</v>
      </c>
      <c r="L1335" s="3">
        <f t="shared" si="67"/>
        <v>423.43040719292901</v>
      </c>
      <c r="N1335" s="3">
        <f t="shared" si="68"/>
        <v>8.4105928070709979</v>
      </c>
      <c r="Q1335" s="20" t="s">
        <v>200</v>
      </c>
    </row>
    <row r="1336" spans="1:17" x14ac:dyDescent="0.2">
      <c r="A1336" s="1">
        <v>918</v>
      </c>
      <c r="B1336" s="7">
        <v>39413</v>
      </c>
      <c r="C1336" s="16" t="s">
        <v>176</v>
      </c>
      <c r="D1336" s="5">
        <v>32.5</v>
      </c>
      <c r="E1336" s="5">
        <v>0.86</v>
      </c>
      <c r="F1336" s="5">
        <v>31.49</v>
      </c>
      <c r="G1336" s="3">
        <f t="shared" si="64"/>
        <v>9.5976836330387076</v>
      </c>
      <c r="J1336" t="s">
        <v>119</v>
      </c>
      <c r="K1336">
        <v>433.08600000000001</v>
      </c>
      <c r="L1336" s="3">
        <f t="shared" si="67"/>
        <v>423.48831636696133</v>
      </c>
      <c r="N1336" s="3">
        <f t="shared" si="68"/>
        <v>8.35268363303868</v>
      </c>
      <c r="Q1336" s="20" t="s">
        <v>200</v>
      </c>
    </row>
    <row r="1337" spans="1:17" x14ac:dyDescent="0.2">
      <c r="A1337" s="1">
        <v>918</v>
      </c>
      <c r="B1337" s="7">
        <v>39443</v>
      </c>
      <c r="C1337" s="16" t="s">
        <v>176</v>
      </c>
      <c r="D1337" s="5">
        <v>32.5</v>
      </c>
      <c r="E1337" s="5">
        <v>0.98</v>
      </c>
      <c r="F1337" s="5">
        <v>31.52</v>
      </c>
      <c r="G1337" s="3">
        <f t="shared" si="64"/>
        <v>9.6068271868332822</v>
      </c>
      <c r="J1337" t="s">
        <v>120</v>
      </c>
      <c r="K1337">
        <v>433.08600000000001</v>
      </c>
      <c r="L1337" s="3">
        <f t="shared" si="67"/>
        <v>423.47917281316671</v>
      </c>
      <c r="N1337" s="3">
        <f t="shared" si="68"/>
        <v>8.3618271868332954</v>
      </c>
      <c r="Q1337" s="20" t="s">
        <v>200</v>
      </c>
    </row>
    <row r="1338" spans="1:17" x14ac:dyDescent="0.2">
      <c r="A1338" s="1">
        <v>918</v>
      </c>
      <c r="B1338" s="7">
        <v>39472</v>
      </c>
      <c r="C1338" s="16" t="s">
        <v>176</v>
      </c>
      <c r="D1338" s="5">
        <v>32.5</v>
      </c>
      <c r="E1338" s="5">
        <v>0.87</v>
      </c>
      <c r="F1338" s="5">
        <v>31.63</v>
      </c>
      <c r="G1338" s="3">
        <f t="shared" si="64"/>
        <v>9.6403535507467222</v>
      </c>
      <c r="J1338" t="s">
        <v>94</v>
      </c>
      <c r="K1338">
        <v>433.08600000000001</v>
      </c>
      <c r="L1338" s="3">
        <f t="shared" si="67"/>
        <v>423.44564644925327</v>
      </c>
      <c r="N1338" s="3">
        <f t="shared" si="68"/>
        <v>8.3953535507467336</v>
      </c>
      <c r="Q1338" s="20" t="s">
        <v>200</v>
      </c>
    </row>
    <row r="1339" spans="1:17" x14ac:dyDescent="0.2">
      <c r="A1339" s="1">
        <v>918</v>
      </c>
      <c r="B1339" s="7">
        <v>39507</v>
      </c>
      <c r="C1339" s="16" t="s">
        <v>176</v>
      </c>
      <c r="D1339" s="5">
        <v>32</v>
      </c>
      <c r="E1339" s="5">
        <v>0.19</v>
      </c>
      <c r="F1339" s="5">
        <v>31.81</v>
      </c>
      <c r="G1339" s="3">
        <f t="shared" si="64"/>
        <v>9.6952148735141712</v>
      </c>
      <c r="J1339" t="s">
        <v>131</v>
      </c>
      <c r="K1339">
        <v>433.08600000000001</v>
      </c>
      <c r="L1339" s="3">
        <f t="shared" si="67"/>
        <v>423.39078512648587</v>
      </c>
      <c r="N1339" s="3">
        <f t="shared" si="68"/>
        <v>8.4502148735141418</v>
      </c>
      <c r="Q1339" s="20" t="s">
        <v>200</v>
      </c>
    </row>
    <row r="1340" spans="1:17" x14ac:dyDescent="0.2">
      <c r="A1340" s="1">
        <v>918</v>
      </c>
      <c r="B1340" s="7">
        <v>39536</v>
      </c>
      <c r="C1340" s="16" t="s">
        <v>176</v>
      </c>
      <c r="D1340" s="5">
        <v>32.5</v>
      </c>
      <c r="E1340" s="5">
        <v>0.62</v>
      </c>
      <c r="F1340" s="5">
        <v>31.88</v>
      </c>
      <c r="G1340" s="3">
        <f t="shared" si="64"/>
        <v>9.7165498323681803</v>
      </c>
      <c r="J1340" t="s">
        <v>132</v>
      </c>
      <c r="K1340">
        <v>433.08600000000001</v>
      </c>
      <c r="L1340" s="3">
        <f t="shared" si="67"/>
        <v>423.36945016763184</v>
      </c>
      <c r="N1340" s="3">
        <f t="shared" si="68"/>
        <v>8.4715498323681686</v>
      </c>
      <c r="Q1340" s="20" t="s">
        <v>200</v>
      </c>
    </row>
    <row r="1341" spans="1:17" x14ac:dyDescent="0.2">
      <c r="A1341" s="1">
        <v>918</v>
      </c>
      <c r="B1341" s="7">
        <v>39563</v>
      </c>
      <c r="C1341" s="16" t="s">
        <v>176</v>
      </c>
      <c r="D1341" s="5">
        <v>32</v>
      </c>
      <c r="E1341" s="5">
        <v>0.3</v>
      </c>
      <c r="F1341" s="5">
        <v>31.7</v>
      </c>
      <c r="G1341" s="3">
        <f t="shared" si="64"/>
        <v>9.6616885096007312</v>
      </c>
      <c r="J1341" t="s">
        <v>133</v>
      </c>
      <c r="K1341">
        <v>433.08600000000001</v>
      </c>
      <c r="L1341" s="3">
        <f t="shared" si="67"/>
        <v>423.4243114903993</v>
      </c>
      <c r="N1341" s="3">
        <f t="shared" si="68"/>
        <v>8.4166885096007036</v>
      </c>
      <c r="Q1341" s="20" t="s">
        <v>200</v>
      </c>
    </row>
    <row r="1342" spans="1:17" x14ac:dyDescent="0.2">
      <c r="A1342" s="1">
        <v>918</v>
      </c>
      <c r="B1342" s="7">
        <v>39580</v>
      </c>
      <c r="C1342" s="16" t="s">
        <v>176</v>
      </c>
      <c r="D1342" s="5">
        <v>32</v>
      </c>
      <c r="E1342" s="5">
        <v>0.54</v>
      </c>
      <c r="F1342" s="5">
        <v>31.46</v>
      </c>
      <c r="G1342" s="3">
        <f t="shared" si="64"/>
        <v>9.5885400792441331</v>
      </c>
      <c r="J1342" t="s">
        <v>113</v>
      </c>
      <c r="K1342">
        <v>433.08600000000001</v>
      </c>
      <c r="L1342" s="3">
        <f t="shared" si="67"/>
        <v>423.49745992075589</v>
      </c>
      <c r="N1342" s="3">
        <f t="shared" si="68"/>
        <v>8.3435400792441214</v>
      </c>
      <c r="Q1342" s="20" t="s">
        <v>200</v>
      </c>
    </row>
    <row r="1343" spans="1:17" x14ac:dyDescent="0.2">
      <c r="A1343" s="1">
        <v>918</v>
      </c>
      <c r="B1343" s="7">
        <v>39652</v>
      </c>
      <c r="C1343" s="16" t="s">
        <v>176</v>
      </c>
      <c r="D1343" s="5">
        <v>32.5</v>
      </c>
      <c r="E1343" s="5">
        <v>1.37</v>
      </c>
      <c r="F1343" s="5">
        <v>31.13</v>
      </c>
      <c r="G1343" s="3">
        <f t="shared" si="64"/>
        <v>9.4879609875038096</v>
      </c>
      <c r="J1343" t="s">
        <v>134</v>
      </c>
      <c r="K1343">
        <v>433.08600000000001</v>
      </c>
      <c r="L1343" s="3">
        <f t="shared" si="67"/>
        <v>423.5980390124962</v>
      </c>
      <c r="N1343" s="3">
        <f t="shared" si="68"/>
        <v>8.2429609875038068</v>
      </c>
      <c r="Q1343" s="20" t="s">
        <v>200</v>
      </c>
    </row>
    <row r="1344" spans="1:17" x14ac:dyDescent="0.2">
      <c r="A1344" s="1">
        <v>918</v>
      </c>
      <c r="B1344" s="7">
        <v>39674</v>
      </c>
      <c r="C1344" s="16" t="s">
        <v>176</v>
      </c>
      <c r="D1344" s="5">
        <v>32</v>
      </c>
      <c r="E1344" s="5">
        <v>0.86</v>
      </c>
      <c r="F1344" s="5">
        <v>31.14</v>
      </c>
      <c r="G1344" s="3">
        <f t="shared" si="64"/>
        <v>9.4910088387686677</v>
      </c>
      <c r="J1344" t="s">
        <v>135</v>
      </c>
      <c r="K1344">
        <v>433.08600000000001</v>
      </c>
      <c r="L1344" s="3">
        <f t="shared" si="67"/>
        <v>423.59499116123135</v>
      </c>
      <c r="N1344" s="3">
        <f t="shared" si="68"/>
        <v>8.2460088387686596</v>
      </c>
      <c r="Q1344" s="20" t="s">
        <v>200</v>
      </c>
    </row>
    <row r="1345" spans="1:17" x14ac:dyDescent="0.2">
      <c r="A1345" s="1">
        <v>918</v>
      </c>
      <c r="B1345" s="7">
        <v>39725</v>
      </c>
      <c r="C1345" s="16" t="s">
        <v>176</v>
      </c>
      <c r="D1345" s="5">
        <v>32</v>
      </c>
      <c r="E1345" s="5">
        <v>0.69</v>
      </c>
      <c r="F1345" s="5">
        <v>31.31</v>
      </c>
      <c r="G1345" s="3">
        <f t="shared" si="64"/>
        <v>9.5428223102712586</v>
      </c>
      <c r="J1345" t="s">
        <v>136</v>
      </c>
      <c r="K1345">
        <v>433.08600000000001</v>
      </c>
      <c r="L1345" s="3">
        <f t="shared" si="67"/>
        <v>423.54317768972874</v>
      </c>
      <c r="N1345" s="3">
        <f t="shared" si="68"/>
        <v>8.2978223102712718</v>
      </c>
      <c r="Q1345" s="20" t="s">
        <v>200</v>
      </c>
    </row>
    <row r="1346" spans="1:17" x14ac:dyDescent="0.2">
      <c r="A1346" s="1">
        <v>918</v>
      </c>
      <c r="B1346" s="7">
        <v>39767</v>
      </c>
      <c r="C1346" s="16" t="s">
        <v>176</v>
      </c>
      <c r="D1346" s="5">
        <v>32</v>
      </c>
      <c r="E1346" s="5">
        <v>0.99</v>
      </c>
      <c r="F1346" s="5">
        <v>31.03</v>
      </c>
      <c r="G1346" s="3">
        <f t="shared" si="64"/>
        <v>9.4574824748552277</v>
      </c>
      <c r="J1346" t="s">
        <v>137</v>
      </c>
      <c r="K1346">
        <v>433.08600000000001</v>
      </c>
      <c r="L1346" s="3">
        <f t="shared" si="67"/>
        <v>423.62851752514479</v>
      </c>
      <c r="N1346" s="3">
        <f t="shared" si="68"/>
        <v>8.2124824748552214</v>
      </c>
      <c r="Q1346" s="20" t="s">
        <v>200</v>
      </c>
    </row>
    <row r="1347" spans="1:17" x14ac:dyDescent="0.2">
      <c r="A1347" s="1">
        <v>918</v>
      </c>
      <c r="B1347" s="7">
        <v>39795</v>
      </c>
      <c r="C1347" s="16" t="s">
        <v>176</v>
      </c>
      <c r="D1347" s="5">
        <v>31</v>
      </c>
      <c r="E1347" s="5">
        <v>0.2</v>
      </c>
      <c r="F1347" s="5">
        <v>30.8</v>
      </c>
      <c r="G1347" s="3">
        <f t="shared" si="64"/>
        <v>9.387381895763486</v>
      </c>
      <c r="J1347" t="s">
        <v>138</v>
      </c>
      <c r="K1347">
        <v>433.08600000000001</v>
      </c>
      <c r="L1347" s="3">
        <f t="shared" si="67"/>
        <v>423.69861810423652</v>
      </c>
      <c r="N1347" s="3">
        <f t="shared" si="68"/>
        <v>8.1423818957634921</v>
      </c>
      <c r="Q1347" s="20" t="s">
        <v>200</v>
      </c>
    </row>
    <row r="1348" spans="1:17" x14ac:dyDescent="0.2">
      <c r="A1348" s="1">
        <v>918</v>
      </c>
      <c r="B1348" s="7">
        <v>39833</v>
      </c>
      <c r="C1348" s="16" t="s">
        <v>176</v>
      </c>
      <c r="D1348" s="5">
        <v>31</v>
      </c>
      <c r="E1348" s="5">
        <v>0.11</v>
      </c>
      <c r="F1348" s="5">
        <v>30.89</v>
      </c>
      <c r="G1348" s="3">
        <f t="shared" si="64"/>
        <v>9.4148125571472114</v>
      </c>
      <c r="J1348" t="s">
        <v>146</v>
      </c>
      <c r="K1348">
        <v>433.08600000000001</v>
      </c>
      <c r="L1348" s="3">
        <f t="shared" ref="L1348:L1354" si="69">K1348-G1348</f>
        <v>423.67118744285278</v>
      </c>
      <c r="N1348" s="3">
        <f t="shared" ref="N1348:N1354" si="70">431.841-L1348</f>
        <v>8.1698125571472247</v>
      </c>
      <c r="Q1348" s="20" t="s">
        <v>200</v>
      </c>
    </row>
    <row r="1349" spans="1:17" x14ac:dyDescent="0.2">
      <c r="A1349" s="1">
        <v>918</v>
      </c>
      <c r="B1349" s="7">
        <v>39866</v>
      </c>
      <c r="C1349" s="16" t="s">
        <v>176</v>
      </c>
      <c r="D1349" s="5">
        <v>31.5</v>
      </c>
      <c r="E1349" s="5">
        <v>0.43</v>
      </c>
      <c r="F1349" s="5">
        <v>31.07</v>
      </c>
      <c r="G1349" s="3">
        <f t="shared" si="64"/>
        <v>9.4696738799146605</v>
      </c>
      <c r="J1349" t="s">
        <v>147</v>
      </c>
      <c r="K1349">
        <v>433.08600000000001</v>
      </c>
      <c r="L1349" s="3">
        <f t="shared" si="69"/>
        <v>423.61632612008538</v>
      </c>
      <c r="N1349" s="3">
        <f t="shared" si="70"/>
        <v>8.2246738799146328</v>
      </c>
      <c r="Q1349" s="20" t="s">
        <v>200</v>
      </c>
    </row>
    <row r="1350" spans="1:17" x14ac:dyDescent="0.2">
      <c r="A1350" s="1">
        <v>918</v>
      </c>
      <c r="B1350" s="7">
        <v>39898</v>
      </c>
      <c r="C1350" s="16" t="s">
        <v>176</v>
      </c>
      <c r="D1350" s="5">
        <v>31</v>
      </c>
      <c r="E1350" s="5">
        <v>0.11</v>
      </c>
      <c r="F1350" s="5">
        <v>30.89</v>
      </c>
      <c r="G1350" s="3">
        <f t="shared" si="64"/>
        <v>9.4148125571472114</v>
      </c>
      <c r="J1350" t="s">
        <v>154</v>
      </c>
      <c r="K1350">
        <v>433.08600000000001</v>
      </c>
      <c r="L1350" s="3">
        <f t="shared" si="69"/>
        <v>423.67118744285278</v>
      </c>
      <c r="N1350" s="3">
        <f t="shared" si="70"/>
        <v>8.1698125571472247</v>
      </c>
      <c r="Q1350" s="20" t="s">
        <v>200</v>
      </c>
    </row>
    <row r="1351" spans="1:17" x14ac:dyDescent="0.2">
      <c r="A1351" s="1">
        <v>918</v>
      </c>
      <c r="B1351" s="7">
        <v>39928</v>
      </c>
      <c r="C1351" s="16" t="s">
        <v>176</v>
      </c>
      <c r="D1351" s="5">
        <v>31</v>
      </c>
      <c r="E1351" s="5">
        <v>0.44</v>
      </c>
      <c r="F1351" s="5">
        <v>30.56</v>
      </c>
      <c r="G1351" s="3">
        <f t="shared" si="64"/>
        <v>9.3142334654068879</v>
      </c>
      <c r="J1351" t="s">
        <v>155</v>
      </c>
      <c r="K1351">
        <v>433.08600000000001</v>
      </c>
      <c r="L1351" s="3">
        <f t="shared" si="69"/>
        <v>423.7717665345931</v>
      </c>
      <c r="N1351" s="3">
        <f t="shared" si="70"/>
        <v>8.06923346540691</v>
      </c>
      <c r="Q1351" s="20" t="s">
        <v>200</v>
      </c>
    </row>
    <row r="1352" spans="1:17" x14ac:dyDescent="0.2">
      <c r="A1352" s="1">
        <v>918</v>
      </c>
      <c r="B1352" s="7">
        <v>39966</v>
      </c>
      <c r="C1352" s="16" t="s">
        <v>176</v>
      </c>
      <c r="D1352" s="5">
        <v>31</v>
      </c>
      <c r="E1352" s="5">
        <v>0.76</v>
      </c>
      <c r="F1352" s="5">
        <v>30.24</v>
      </c>
      <c r="G1352" s="3">
        <f t="shared" si="64"/>
        <v>9.2167022249314225</v>
      </c>
      <c r="J1352" t="s">
        <v>156</v>
      </c>
      <c r="K1352">
        <v>433.08600000000001</v>
      </c>
      <c r="L1352" s="3">
        <f t="shared" si="69"/>
        <v>423.86929777506862</v>
      </c>
      <c r="N1352" s="3">
        <f t="shared" si="70"/>
        <v>7.9717022249313914</v>
      </c>
      <c r="Q1352" s="20" t="s">
        <v>200</v>
      </c>
    </row>
    <row r="1353" spans="1:17" x14ac:dyDescent="0.2">
      <c r="A1353" s="1">
        <v>918</v>
      </c>
      <c r="B1353" s="7">
        <v>40001</v>
      </c>
      <c r="C1353" s="16" t="s">
        <v>176</v>
      </c>
      <c r="D1353" s="5">
        <v>31</v>
      </c>
      <c r="E1353" s="5">
        <v>0.76</v>
      </c>
      <c r="F1353" s="5">
        <v>30.24</v>
      </c>
      <c r="G1353" s="3">
        <f t="shared" si="64"/>
        <v>9.2167022249314225</v>
      </c>
      <c r="J1353" t="s">
        <v>162</v>
      </c>
      <c r="K1353">
        <v>433.08600000000001</v>
      </c>
      <c r="L1353" s="3">
        <f t="shared" si="69"/>
        <v>423.86929777506862</v>
      </c>
      <c r="N1353" s="3">
        <f t="shared" si="70"/>
        <v>7.9717022249313914</v>
      </c>
      <c r="Q1353" s="20" t="s">
        <v>200</v>
      </c>
    </row>
    <row r="1354" spans="1:17" x14ac:dyDescent="0.2">
      <c r="A1354" s="1">
        <v>918</v>
      </c>
      <c r="B1354" s="7">
        <v>40045</v>
      </c>
      <c r="C1354" s="16" t="s">
        <v>176</v>
      </c>
      <c r="D1354" s="5">
        <v>31</v>
      </c>
      <c r="E1354" s="5">
        <v>0.25</v>
      </c>
      <c r="F1354" s="5">
        <v>30.75</v>
      </c>
      <c r="G1354" s="3">
        <f t="shared" si="64"/>
        <v>9.3721426394391951</v>
      </c>
      <c r="J1354" t="s">
        <v>163</v>
      </c>
      <c r="K1354">
        <v>433.08600000000001</v>
      </c>
      <c r="L1354" s="3">
        <f t="shared" si="69"/>
        <v>423.71385736056084</v>
      </c>
      <c r="N1354" s="3">
        <f t="shared" si="70"/>
        <v>8.127142639439171</v>
      </c>
      <c r="Q1354" s="20" t="s">
        <v>200</v>
      </c>
    </row>
    <row r="1355" spans="1:17" x14ac:dyDescent="0.2">
      <c r="A1355" s="1">
        <v>918</v>
      </c>
      <c r="B1355" s="7">
        <v>40074</v>
      </c>
      <c r="C1355" s="16" t="s">
        <v>176</v>
      </c>
      <c r="D1355" s="5">
        <v>31</v>
      </c>
      <c r="E1355" s="5">
        <v>0.02</v>
      </c>
      <c r="F1355" s="5">
        <v>30.98</v>
      </c>
      <c r="G1355" s="3">
        <f t="shared" si="64"/>
        <v>9.4422432185309351</v>
      </c>
      <c r="J1355" t="s">
        <v>164</v>
      </c>
      <c r="K1355">
        <v>433.08600000000001</v>
      </c>
      <c r="L1355" s="3">
        <f t="shared" ref="L1355:L1360" si="71">K1355-G1355</f>
        <v>423.64375678146905</v>
      </c>
      <c r="N1355" s="3">
        <f t="shared" ref="N1355:N1360" si="72">431.841-L1355</f>
        <v>8.1972432185309572</v>
      </c>
      <c r="Q1355" s="20" t="s">
        <v>200</v>
      </c>
    </row>
    <row r="1356" spans="1:17" x14ac:dyDescent="0.2">
      <c r="A1356" s="1">
        <v>918</v>
      </c>
      <c r="B1356" s="7">
        <v>40101</v>
      </c>
      <c r="C1356" s="16" t="s">
        <v>176</v>
      </c>
      <c r="D1356" s="5">
        <v>31.5</v>
      </c>
      <c r="E1356" s="5">
        <v>0.32</v>
      </c>
      <c r="F1356" s="5">
        <v>31.18</v>
      </c>
      <c r="G1356" s="3">
        <f t="shared" si="64"/>
        <v>9.5032002438281005</v>
      </c>
      <c r="J1356" t="s">
        <v>167</v>
      </c>
      <c r="K1356">
        <v>433.08600000000001</v>
      </c>
      <c r="L1356" s="3">
        <f t="shared" si="71"/>
        <v>423.58279975617194</v>
      </c>
      <c r="N1356" s="3">
        <f t="shared" si="72"/>
        <v>8.2582002438280711</v>
      </c>
      <c r="Q1356" s="20" t="s">
        <v>200</v>
      </c>
    </row>
    <row r="1357" spans="1:17" x14ac:dyDescent="0.2">
      <c r="A1357" s="1">
        <v>918</v>
      </c>
      <c r="B1357" s="7">
        <v>40127</v>
      </c>
      <c r="C1357" s="16" t="s">
        <v>176</v>
      </c>
      <c r="D1357" s="5">
        <v>32</v>
      </c>
      <c r="E1357" s="5">
        <v>0.81</v>
      </c>
      <c r="F1357" s="5">
        <v>31.19</v>
      </c>
      <c r="G1357" s="3">
        <f t="shared" si="64"/>
        <v>9.5062480950929586</v>
      </c>
      <c r="J1357" t="s">
        <v>170</v>
      </c>
      <c r="K1357">
        <v>433.08600000000001</v>
      </c>
      <c r="L1357" s="3">
        <f t="shared" si="71"/>
        <v>423.57975190490703</v>
      </c>
      <c r="N1357" s="3">
        <f t="shared" si="72"/>
        <v>8.2612480950929807</v>
      </c>
      <c r="Q1357" s="20" t="s">
        <v>200</v>
      </c>
    </row>
    <row r="1358" spans="1:17" x14ac:dyDescent="0.2">
      <c r="A1358" s="1">
        <v>918</v>
      </c>
      <c r="B1358" s="7">
        <v>40162</v>
      </c>
      <c r="C1358" s="16" t="s">
        <v>176</v>
      </c>
      <c r="D1358" s="5">
        <v>32</v>
      </c>
      <c r="E1358" s="5">
        <v>0.68</v>
      </c>
      <c r="F1358" s="5">
        <v>31.32</v>
      </c>
      <c r="G1358" s="3">
        <f t="shared" si="64"/>
        <v>9.5458701615361168</v>
      </c>
      <c r="J1358" t="s">
        <v>171</v>
      </c>
      <c r="K1358">
        <v>433.08600000000001</v>
      </c>
      <c r="L1358" s="3">
        <f t="shared" si="71"/>
        <v>423.54012983846388</v>
      </c>
      <c r="N1358" s="3">
        <f t="shared" si="72"/>
        <v>8.3008701615361247</v>
      </c>
      <c r="Q1358" s="20" t="s">
        <v>200</v>
      </c>
    </row>
    <row r="1359" spans="1:17" x14ac:dyDescent="0.2">
      <c r="A1359" s="1">
        <v>918</v>
      </c>
      <c r="B1359" s="7">
        <v>40190</v>
      </c>
      <c r="C1359" s="16" t="str">
        <f>IF(ISBLANK(D1359),"V","S")</f>
        <v>S</v>
      </c>
      <c r="D1359" s="5">
        <v>32</v>
      </c>
      <c r="E1359" s="5">
        <v>0.59</v>
      </c>
      <c r="F1359" s="5">
        <v>31.41</v>
      </c>
      <c r="G1359" s="3">
        <f t="shared" si="64"/>
        <v>9.5733008229198404</v>
      </c>
      <c r="J1359" t="s">
        <v>172</v>
      </c>
      <c r="K1359">
        <v>433.08600000000001</v>
      </c>
      <c r="L1359" s="3">
        <f t="shared" si="71"/>
        <v>423.51269917708015</v>
      </c>
      <c r="N1359" s="3">
        <f t="shared" si="72"/>
        <v>8.3283008229198572</v>
      </c>
      <c r="Q1359" s="20" t="s">
        <v>200</v>
      </c>
    </row>
    <row r="1360" spans="1:17" x14ac:dyDescent="0.2">
      <c r="A1360" s="1">
        <v>918</v>
      </c>
      <c r="B1360" s="7">
        <v>40221</v>
      </c>
      <c r="C1360" s="16" t="str">
        <f>IF(ISBLANK(D1360),"V","S")</f>
        <v>S</v>
      </c>
      <c r="D1360" s="5">
        <v>32</v>
      </c>
      <c r="E1360" s="5">
        <v>0.48</v>
      </c>
      <c r="F1360" s="3">
        <v>31.52</v>
      </c>
      <c r="G1360" s="3">
        <f t="shared" si="64"/>
        <v>9.6068271868332822</v>
      </c>
      <c r="J1360" t="s">
        <v>173</v>
      </c>
      <c r="K1360">
        <v>433.08600000000001</v>
      </c>
      <c r="L1360" s="3">
        <f t="shared" si="71"/>
        <v>423.47917281316671</v>
      </c>
      <c r="N1360" s="3">
        <f t="shared" si="72"/>
        <v>8.3618271868332954</v>
      </c>
      <c r="Q1360" s="20" t="s">
        <v>200</v>
      </c>
    </row>
    <row r="1361" spans="1:17" x14ac:dyDescent="0.2">
      <c r="A1361" s="1">
        <v>918</v>
      </c>
      <c r="B1361" s="7">
        <v>40246</v>
      </c>
      <c r="C1361" s="16" t="s">
        <v>176</v>
      </c>
      <c r="D1361" s="5">
        <v>32</v>
      </c>
      <c r="E1361" s="5">
        <v>0.4</v>
      </c>
      <c r="F1361" s="3">
        <v>31.6</v>
      </c>
      <c r="G1361" s="3">
        <f t="shared" si="64"/>
        <v>9.6312099969521494</v>
      </c>
      <c r="J1361" t="s">
        <v>181</v>
      </c>
      <c r="K1361">
        <v>433.08600000000001</v>
      </c>
      <c r="L1361" s="3">
        <f>K1361-G1361</f>
        <v>423.45479000304789</v>
      </c>
      <c r="N1361" s="3">
        <f>431.841-L1361</f>
        <v>8.3862099969521182</v>
      </c>
      <c r="Q1361" s="20" t="s">
        <v>200</v>
      </c>
    </row>
    <row r="1362" spans="1:17" x14ac:dyDescent="0.2">
      <c r="A1362" s="1">
        <v>918</v>
      </c>
      <c r="B1362" s="7">
        <v>40274</v>
      </c>
      <c r="C1362" s="16" t="s">
        <v>176</v>
      </c>
      <c r="D1362" s="5">
        <v>32</v>
      </c>
      <c r="E1362" s="5">
        <v>0.55000000000000004</v>
      </c>
      <c r="F1362" s="3">
        <v>31.45</v>
      </c>
      <c r="G1362" s="3">
        <f t="shared" si="64"/>
        <v>9.5854922279792731</v>
      </c>
      <c r="J1362" t="s">
        <v>182</v>
      </c>
      <c r="K1362">
        <v>433.08600000000001</v>
      </c>
      <c r="L1362" s="3">
        <f>K1362-G1362</f>
        <v>423.50050777202074</v>
      </c>
      <c r="N1362" s="3">
        <f>431.841-L1362</f>
        <v>8.3404922279792686</v>
      </c>
      <c r="Q1362" s="20" t="s">
        <v>200</v>
      </c>
    </row>
    <row r="1363" spans="1:17" x14ac:dyDescent="0.2">
      <c r="A1363" s="1">
        <v>918</v>
      </c>
      <c r="B1363" s="7">
        <v>40302</v>
      </c>
      <c r="C1363" s="16" t="s">
        <v>176</v>
      </c>
      <c r="D1363" s="5">
        <v>32</v>
      </c>
      <c r="E1363" s="3">
        <v>0.58499999999999996</v>
      </c>
      <c r="F1363" s="3">
        <v>31.414999999999999</v>
      </c>
      <c r="G1363" s="3">
        <f t="shared" si="64"/>
        <v>9.5748247485522704</v>
      </c>
      <c r="J1363" t="s">
        <v>183</v>
      </c>
      <c r="K1363">
        <v>433.08600000000001</v>
      </c>
      <c r="L1363" s="3">
        <f>K1363-G1363</f>
        <v>423.51117525144775</v>
      </c>
      <c r="N1363" s="3">
        <f>431.841-L1363</f>
        <v>8.3298247485522552</v>
      </c>
      <c r="Q1363" s="20" t="s">
        <v>200</v>
      </c>
    </row>
    <row r="1364" spans="1:17" x14ac:dyDescent="0.2">
      <c r="A1364" s="1">
        <v>918</v>
      </c>
      <c r="B1364" s="7">
        <v>40331</v>
      </c>
      <c r="C1364" s="16" t="s">
        <v>176</v>
      </c>
      <c r="D1364" s="5">
        <v>31.5</v>
      </c>
      <c r="E1364" s="5">
        <v>0.38</v>
      </c>
      <c r="F1364" s="3">
        <v>31.12</v>
      </c>
      <c r="G1364" s="3">
        <f t="shared" si="64"/>
        <v>9.4849131362389514</v>
      </c>
      <c r="J1364" t="s">
        <v>184</v>
      </c>
      <c r="K1364">
        <v>433.08600000000001</v>
      </c>
      <c r="L1364" s="3">
        <f>K1364-G1364</f>
        <v>423.60108686376105</v>
      </c>
      <c r="N1364" s="3">
        <f>431.841-L1364</f>
        <v>8.2399131362389539</v>
      </c>
      <c r="Q1364" s="20" t="s">
        <v>200</v>
      </c>
    </row>
    <row r="1365" spans="1:17" x14ac:dyDescent="0.2">
      <c r="A1365" s="1">
        <v>918</v>
      </c>
      <c r="B1365" s="7">
        <v>40386</v>
      </c>
      <c r="C1365" s="19" t="s">
        <v>176</v>
      </c>
      <c r="D1365" s="5">
        <v>32</v>
      </c>
      <c r="E1365" s="5">
        <v>1.05</v>
      </c>
      <c r="F1365" s="3">
        <v>30.95</v>
      </c>
      <c r="G1365" s="3">
        <f t="shared" si="64"/>
        <v>9.4330996647363605</v>
      </c>
      <c r="J1365" t="s">
        <v>189</v>
      </c>
      <c r="K1365">
        <v>433.08600000000001</v>
      </c>
      <c r="L1365" s="3">
        <f t="shared" ref="L1365:L1371" si="73">K1365-G1365</f>
        <v>423.65290033526367</v>
      </c>
      <c r="N1365" s="3">
        <f t="shared" ref="N1365:N1371" si="74">431.841-L1365</f>
        <v>8.1880996647363418</v>
      </c>
      <c r="Q1365" s="20" t="s">
        <v>200</v>
      </c>
    </row>
    <row r="1366" spans="1:17" x14ac:dyDescent="0.2">
      <c r="A1366" s="1">
        <v>918</v>
      </c>
      <c r="B1366" s="7">
        <v>40416</v>
      </c>
      <c r="C1366" s="19" t="s">
        <v>176</v>
      </c>
      <c r="D1366" s="5">
        <v>31</v>
      </c>
      <c r="E1366" s="5">
        <v>0.31</v>
      </c>
      <c r="F1366" s="3">
        <v>30.69</v>
      </c>
      <c r="G1366" s="3">
        <f t="shared" si="64"/>
        <v>9.353855531850046</v>
      </c>
      <c r="J1366" t="s">
        <v>190</v>
      </c>
      <c r="K1366">
        <v>433.08600000000001</v>
      </c>
      <c r="L1366" s="3">
        <f t="shared" si="73"/>
        <v>423.73214446814995</v>
      </c>
      <c r="N1366" s="3">
        <f t="shared" si="74"/>
        <v>8.1088555318500539</v>
      </c>
      <c r="Q1366" s="20" t="s">
        <v>200</v>
      </c>
    </row>
    <row r="1367" spans="1:17" x14ac:dyDescent="0.2">
      <c r="A1367" s="1">
        <v>918</v>
      </c>
      <c r="B1367" s="7">
        <v>40442</v>
      </c>
      <c r="C1367" s="19" t="s">
        <v>176</v>
      </c>
      <c r="D1367" s="5">
        <v>31</v>
      </c>
      <c r="E1367" s="5">
        <v>0.76</v>
      </c>
      <c r="F1367" s="3">
        <v>30.34</v>
      </c>
      <c r="G1367" s="3">
        <f t="shared" si="64"/>
        <v>9.2471807375800061</v>
      </c>
      <c r="J1367" t="s">
        <v>191</v>
      </c>
      <c r="K1367">
        <v>433.08600000000001</v>
      </c>
      <c r="L1367" s="3">
        <f t="shared" si="73"/>
        <v>423.83881926242003</v>
      </c>
      <c r="N1367" s="3">
        <f t="shared" si="74"/>
        <v>8.0021807375799767</v>
      </c>
      <c r="Q1367" s="20" t="s">
        <v>200</v>
      </c>
    </row>
    <row r="1368" spans="1:17" x14ac:dyDescent="0.2">
      <c r="A1368" s="1">
        <v>918</v>
      </c>
      <c r="B1368" s="7">
        <v>40485</v>
      </c>
      <c r="C1368" s="19" t="s">
        <v>176</v>
      </c>
      <c r="D1368" s="5">
        <v>30</v>
      </c>
      <c r="E1368" s="5">
        <v>0.19</v>
      </c>
      <c r="F1368" s="3">
        <v>29.91</v>
      </c>
      <c r="G1368" s="3">
        <f t="shared" si="64"/>
        <v>9.1161231331911008</v>
      </c>
      <c r="J1368" t="s">
        <v>192</v>
      </c>
      <c r="K1368">
        <v>433.08600000000001</v>
      </c>
      <c r="L1368" s="3">
        <f t="shared" si="73"/>
        <v>423.96987686680893</v>
      </c>
      <c r="N1368" s="3">
        <f t="shared" si="74"/>
        <v>7.8711231331910767</v>
      </c>
      <c r="Q1368" s="20" t="s">
        <v>200</v>
      </c>
    </row>
    <row r="1369" spans="1:17" x14ac:dyDescent="0.2">
      <c r="A1369" s="1">
        <v>918</v>
      </c>
      <c r="B1369" s="7">
        <v>40514</v>
      </c>
      <c r="C1369" s="19" t="s">
        <v>176</v>
      </c>
      <c r="D1369" s="5">
        <v>31</v>
      </c>
      <c r="E1369" s="5">
        <v>1.04</v>
      </c>
      <c r="F1369" s="3">
        <v>29.96</v>
      </c>
      <c r="G1369" s="3">
        <f t="shared" si="64"/>
        <v>9.1313623895153917</v>
      </c>
      <c r="J1369" t="s">
        <v>193</v>
      </c>
      <c r="K1369">
        <v>433.08600000000001</v>
      </c>
      <c r="L1369" s="3">
        <f t="shared" si="73"/>
        <v>423.95463761048461</v>
      </c>
      <c r="N1369" s="3">
        <f t="shared" si="74"/>
        <v>7.8863623895153978</v>
      </c>
      <c r="Q1369" s="20" t="s">
        <v>200</v>
      </c>
    </row>
    <row r="1370" spans="1:17" x14ac:dyDescent="0.2">
      <c r="A1370" s="1">
        <v>918</v>
      </c>
      <c r="B1370" s="7">
        <v>40549</v>
      </c>
      <c r="C1370" s="19" t="s">
        <v>176</v>
      </c>
      <c r="D1370" s="5">
        <v>31</v>
      </c>
      <c r="E1370" s="5">
        <v>0.79</v>
      </c>
      <c r="F1370" s="3">
        <v>30.21</v>
      </c>
      <c r="G1370" s="3">
        <f t="shared" si="64"/>
        <v>9.207558671136848</v>
      </c>
      <c r="J1370" t="s">
        <v>156</v>
      </c>
      <c r="K1370">
        <v>433.08600000000001</v>
      </c>
      <c r="L1370" s="3">
        <f t="shared" si="73"/>
        <v>423.87844132886318</v>
      </c>
      <c r="N1370" s="3">
        <f t="shared" si="74"/>
        <v>7.9625586711368328</v>
      </c>
      <c r="Q1370" s="20" t="s">
        <v>200</v>
      </c>
    </row>
    <row r="1371" spans="1:17" x14ac:dyDescent="0.2">
      <c r="A1371" s="1">
        <v>918</v>
      </c>
      <c r="B1371" s="7">
        <v>40577</v>
      </c>
      <c r="C1371" s="19" t="s">
        <v>176</v>
      </c>
      <c r="D1371" s="5">
        <v>31</v>
      </c>
      <c r="E1371" s="5">
        <v>0.61</v>
      </c>
      <c r="F1371" s="3">
        <v>30.39</v>
      </c>
      <c r="G1371" s="3">
        <f t="shared" si="64"/>
        <v>9.262419993904297</v>
      </c>
      <c r="J1371" t="s">
        <v>194</v>
      </c>
      <c r="K1371">
        <v>433.08600000000001</v>
      </c>
      <c r="L1371" s="3">
        <f t="shared" si="73"/>
        <v>423.82358000609571</v>
      </c>
      <c r="N1371" s="3">
        <f t="shared" si="74"/>
        <v>8.0174199939042978</v>
      </c>
      <c r="Q1371" s="20" t="s">
        <v>200</v>
      </c>
    </row>
    <row r="1372" spans="1:17" x14ac:dyDescent="0.2">
      <c r="C1372" s="16"/>
      <c r="G1372" s="3"/>
      <c r="L1372" s="3"/>
      <c r="N1372" s="3"/>
    </row>
    <row r="1373" spans="1:17" s="11" customFormat="1" x14ac:dyDescent="0.2">
      <c r="A1373" s="9">
        <v>919</v>
      </c>
      <c r="B1373" s="10">
        <v>30461</v>
      </c>
      <c r="C1373" s="16" t="str">
        <f>IF(ISBLANK(D1373),"V","S")</f>
        <v>V</v>
      </c>
      <c r="F1373" s="13">
        <v>28.76</v>
      </c>
      <c r="G1373" s="11">
        <v>8.766</v>
      </c>
      <c r="H1373" s="13"/>
      <c r="J1373" s="11" t="s">
        <v>33</v>
      </c>
      <c r="L1373" s="11">
        <v>423.38299999999998</v>
      </c>
      <c r="N1373" s="11">
        <v>7.7709999999999999</v>
      </c>
    </row>
    <row r="1374" spans="1:17" x14ac:dyDescent="0.2">
      <c r="A1374" s="1">
        <v>919</v>
      </c>
      <c r="B1374" s="7">
        <v>30468</v>
      </c>
      <c r="C1374" s="16" t="str">
        <f>IF(ISBLANK(D1374),"V","S")</f>
        <v>S</v>
      </c>
      <c r="D1374" s="5">
        <v>30</v>
      </c>
      <c r="E1374" s="5">
        <v>1.2430000000000001</v>
      </c>
      <c r="F1374" s="5">
        <v>28.757000000000001</v>
      </c>
      <c r="G1374">
        <v>8.7650000000000006</v>
      </c>
      <c r="L1374">
        <v>423.38400000000001</v>
      </c>
      <c r="N1374">
        <v>7.77</v>
      </c>
    </row>
    <row r="1375" spans="1:17" x14ac:dyDescent="0.2">
      <c r="A1375" s="1">
        <v>919</v>
      </c>
      <c r="B1375" s="7">
        <v>30473</v>
      </c>
      <c r="C1375" s="16" t="str">
        <f>IF(ISBLANK(D1375),"V","S")</f>
        <v>S</v>
      </c>
      <c r="D1375" s="5">
        <v>30</v>
      </c>
      <c r="E1375" s="5">
        <v>1.2410000000000001</v>
      </c>
      <c r="F1375" s="5">
        <v>28.759</v>
      </c>
      <c r="G1375">
        <v>8.766</v>
      </c>
      <c r="L1375">
        <v>423.38299999999998</v>
      </c>
      <c r="N1375">
        <v>7.7709999999999999</v>
      </c>
    </row>
    <row r="1376" spans="1:17" x14ac:dyDescent="0.2">
      <c r="A1376" s="1">
        <v>919</v>
      </c>
      <c r="B1376" s="7">
        <v>30483</v>
      </c>
      <c r="C1376" s="16" t="str">
        <f>IF(ISBLANK(D1376),"V","S")</f>
        <v>S</v>
      </c>
      <c r="D1376" s="5">
        <v>30.5</v>
      </c>
      <c r="E1376" s="5">
        <v>1.7250000000000001</v>
      </c>
      <c r="F1376" s="5">
        <v>28.774999999999999</v>
      </c>
      <c r="G1376">
        <v>8.7710000000000008</v>
      </c>
      <c r="L1376">
        <v>423.37799999999999</v>
      </c>
      <c r="N1376">
        <v>7.7759999999999998</v>
      </c>
    </row>
    <row r="1377" spans="1:14" x14ac:dyDescent="0.2">
      <c r="A1377" s="1">
        <v>919</v>
      </c>
      <c r="B1377" s="7">
        <v>30488</v>
      </c>
      <c r="C1377" s="16" t="str">
        <f>IF(ISBLANK(D1377),"V","S")</f>
        <v>S</v>
      </c>
      <c r="D1377" s="5">
        <v>30</v>
      </c>
      <c r="E1377" s="5">
        <v>1.3</v>
      </c>
      <c r="F1377" s="5">
        <v>28.7</v>
      </c>
      <c r="G1377">
        <v>8.7479999999999993</v>
      </c>
      <c r="L1377">
        <v>423.40100000000001</v>
      </c>
      <c r="N1377">
        <v>7.7530000000000001</v>
      </c>
    </row>
    <row r="1378" spans="1:14" x14ac:dyDescent="0.2">
      <c r="A1378" s="1">
        <v>919</v>
      </c>
      <c r="B1378" s="7">
        <v>30509</v>
      </c>
      <c r="C1378" s="16" t="str">
        <f t="shared" ref="C1378:C1441" si="75">IF(ISBLANK(D1378),"V","S")</f>
        <v>S</v>
      </c>
      <c r="D1378" s="5">
        <v>29</v>
      </c>
      <c r="E1378" s="5">
        <v>0.52</v>
      </c>
      <c r="F1378" s="5">
        <v>28.48</v>
      </c>
      <c r="G1378">
        <v>8.6809999999999992</v>
      </c>
      <c r="L1378">
        <v>423.46800000000002</v>
      </c>
      <c r="N1378">
        <v>7.6859999999999999</v>
      </c>
    </row>
    <row r="1379" spans="1:14" x14ac:dyDescent="0.2">
      <c r="A1379" s="1">
        <v>919</v>
      </c>
      <c r="B1379" s="7">
        <v>30519</v>
      </c>
      <c r="C1379" s="16" t="str">
        <f t="shared" si="75"/>
        <v>S</v>
      </c>
      <c r="D1379" s="5">
        <v>30</v>
      </c>
      <c r="E1379" s="5">
        <v>1.52</v>
      </c>
      <c r="F1379" s="5">
        <v>28.48</v>
      </c>
      <c r="G1379">
        <v>8.6809999999999992</v>
      </c>
      <c r="L1379">
        <v>423.46800000000002</v>
      </c>
      <c r="N1379">
        <v>7.6859999999999999</v>
      </c>
    </row>
    <row r="1380" spans="1:14" x14ac:dyDescent="0.2">
      <c r="A1380" s="1">
        <v>919</v>
      </c>
      <c r="B1380" s="7">
        <v>30566</v>
      </c>
      <c r="C1380" s="16" t="str">
        <f t="shared" si="75"/>
        <v>S</v>
      </c>
      <c r="D1380" s="5">
        <v>29</v>
      </c>
      <c r="E1380" s="5">
        <v>0.49</v>
      </c>
      <c r="F1380" s="5">
        <v>28.51</v>
      </c>
      <c r="G1380">
        <v>8.69</v>
      </c>
      <c r="L1380">
        <v>423.459</v>
      </c>
      <c r="N1380">
        <v>7.6950000000000003</v>
      </c>
    </row>
    <row r="1381" spans="1:14" x14ac:dyDescent="0.2">
      <c r="A1381" s="1">
        <v>919</v>
      </c>
      <c r="B1381" s="7">
        <v>30610</v>
      </c>
      <c r="C1381" s="16" t="str">
        <f t="shared" si="75"/>
        <v>S</v>
      </c>
      <c r="D1381" s="5">
        <v>30</v>
      </c>
      <c r="E1381" s="5">
        <v>1.38</v>
      </c>
      <c r="F1381" s="5">
        <v>28.62</v>
      </c>
      <c r="G1381">
        <v>8.7230000000000008</v>
      </c>
      <c r="L1381">
        <v>423.42500000000001</v>
      </c>
      <c r="N1381">
        <v>7.7279999999999998</v>
      </c>
    </row>
    <row r="1382" spans="1:14" x14ac:dyDescent="0.2">
      <c r="A1382" s="1">
        <v>919</v>
      </c>
      <c r="B1382" s="7">
        <v>30778</v>
      </c>
      <c r="C1382" s="16" t="str">
        <f t="shared" si="75"/>
        <v>S</v>
      </c>
      <c r="D1382" s="5">
        <v>30</v>
      </c>
      <c r="E1382" s="5">
        <v>1.0900000000000001</v>
      </c>
      <c r="F1382" s="5">
        <v>28.91</v>
      </c>
      <c r="G1382">
        <v>8.8119999999999994</v>
      </c>
      <c r="L1382">
        <v>423.33699999999999</v>
      </c>
      <c r="N1382">
        <v>7.8170000000000002</v>
      </c>
    </row>
    <row r="1383" spans="1:14" x14ac:dyDescent="0.2">
      <c r="A1383" s="1">
        <v>919</v>
      </c>
      <c r="B1383" s="7">
        <v>30785</v>
      </c>
      <c r="C1383" s="16" t="str">
        <f t="shared" si="75"/>
        <v>S</v>
      </c>
      <c r="D1383" s="5">
        <v>30</v>
      </c>
      <c r="E1383" s="5">
        <v>1.1100000000000001</v>
      </c>
      <c r="F1383" s="5">
        <v>28.89</v>
      </c>
      <c r="G1383">
        <v>8.8059999999999992</v>
      </c>
      <c r="L1383">
        <v>423.34300000000002</v>
      </c>
      <c r="N1383">
        <v>7.8109999999999999</v>
      </c>
    </row>
    <row r="1384" spans="1:14" x14ac:dyDescent="0.2">
      <c r="A1384" s="1">
        <v>919</v>
      </c>
      <c r="B1384" s="7">
        <v>30799</v>
      </c>
      <c r="C1384" s="16" t="str">
        <f t="shared" si="75"/>
        <v>S</v>
      </c>
      <c r="D1384" s="5">
        <v>31</v>
      </c>
      <c r="E1384" s="5">
        <v>2</v>
      </c>
      <c r="F1384" s="5">
        <v>29</v>
      </c>
      <c r="G1384">
        <v>8.8390000000000004</v>
      </c>
      <c r="L1384">
        <v>423.31</v>
      </c>
      <c r="N1384">
        <v>7.8440000000000003</v>
      </c>
    </row>
    <row r="1385" spans="1:14" x14ac:dyDescent="0.2">
      <c r="A1385" s="1">
        <v>919</v>
      </c>
      <c r="B1385" s="7">
        <v>30806</v>
      </c>
      <c r="C1385" s="16" t="str">
        <f t="shared" si="75"/>
        <v>S</v>
      </c>
      <c r="D1385" s="5">
        <v>33</v>
      </c>
      <c r="E1385" s="5">
        <v>4.25</v>
      </c>
      <c r="F1385" s="5">
        <v>28.75</v>
      </c>
      <c r="G1385">
        <v>8.7629999999999999</v>
      </c>
      <c r="L1385">
        <v>423.38600000000002</v>
      </c>
      <c r="N1385">
        <v>7.7679999999999998</v>
      </c>
    </row>
    <row r="1386" spans="1:14" x14ac:dyDescent="0.2">
      <c r="A1386" s="1">
        <v>919</v>
      </c>
      <c r="B1386" s="7">
        <v>30830</v>
      </c>
      <c r="C1386" s="16" t="str">
        <f t="shared" si="75"/>
        <v>S</v>
      </c>
      <c r="D1386" s="5">
        <v>32</v>
      </c>
      <c r="E1386" s="5">
        <v>3.27</v>
      </c>
      <c r="F1386" s="5">
        <v>28.73</v>
      </c>
      <c r="G1386">
        <v>8.7569999999999997</v>
      </c>
      <c r="L1386">
        <v>423.392</v>
      </c>
      <c r="N1386">
        <v>7.7619999999999996</v>
      </c>
    </row>
    <row r="1387" spans="1:14" x14ac:dyDescent="0.2">
      <c r="A1387" s="1">
        <v>919</v>
      </c>
      <c r="B1387" s="7">
        <v>30839</v>
      </c>
      <c r="C1387" s="16" t="str">
        <f t="shared" si="75"/>
        <v>S</v>
      </c>
      <c r="D1387" s="5">
        <v>33</v>
      </c>
      <c r="E1387" s="5">
        <v>4.3</v>
      </c>
      <c r="F1387" s="5">
        <v>28.7</v>
      </c>
      <c r="G1387">
        <v>8.7479999999999993</v>
      </c>
      <c r="L1387">
        <v>423.40100000000001</v>
      </c>
      <c r="N1387">
        <v>7.7530000000000001</v>
      </c>
    </row>
    <row r="1388" spans="1:14" x14ac:dyDescent="0.2">
      <c r="A1388" s="1">
        <v>919</v>
      </c>
      <c r="B1388" s="7">
        <v>30848</v>
      </c>
      <c r="C1388" s="16" t="str">
        <f t="shared" si="75"/>
        <v>S</v>
      </c>
      <c r="D1388" s="5">
        <v>33</v>
      </c>
      <c r="E1388" s="5">
        <v>4.51</v>
      </c>
      <c r="F1388" s="5">
        <v>28.49</v>
      </c>
      <c r="G1388">
        <v>8.6839999999999993</v>
      </c>
      <c r="L1388">
        <v>423.46499999999997</v>
      </c>
      <c r="N1388">
        <v>7.6890000000000001</v>
      </c>
    </row>
    <row r="1389" spans="1:14" x14ac:dyDescent="0.2">
      <c r="A1389" s="1">
        <v>919</v>
      </c>
      <c r="B1389" s="7">
        <v>30854</v>
      </c>
      <c r="C1389" s="16" t="str">
        <f t="shared" si="75"/>
        <v>S</v>
      </c>
      <c r="D1389" s="5">
        <v>29</v>
      </c>
      <c r="E1389" s="5">
        <v>0.81</v>
      </c>
      <c r="F1389" s="5">
        <v>28.19</v>
      </c>
      <c r="G1389">
        <v>8.5920000000000005</v>
      </c>
      <c r="L1389">
        <v>423.55599999999998</v>
      </c>
      <c r="N1389">
        <v>7.5970000000000004</v>
      </c>
    </row>
    <row r="1390" spans="1:14" x14ac:dyDescent="0.2">
      <c r="A1390" s="1">
        <v>919</v>
      </c>
      <c r="B1390" s="7">
        <v>30861</v>
      </c>
      <c r="C1390" s="16" t="str">
        <f t="shared" si="75"/>
        <v>S</v>
      </c>
      <c r="D1390" s="5">
        <v>29</v>
      </c>
      <c r="E1390" s="5">
        <v>0.81</v>
      </c>
      <c r="F1390" s="5">
        <v>28.19</v>
      </c>
      <c r="G1390">
        <v>8.5920000000000005</v>
      </c>
      <c r="L1390">
        <v>423.55599999999998</v>
      </c>
      <c r="N1390">
        <v>7.5970000000000004</v>
      </c>
    </row>
    <row r="1391" spans="1:14" x14ac:dyDescent="0.2">
      <c r="A1391" s="1">
        <v>919</v>
      </c>
      <c r="B1391" s="7">
        <v>30869</v>
      </c>
      <c r="C1391" s="16" t="str">
        <f t="shared" si="75"/>
        <v>S</v>
      </c>
      <c r="D1391" s="5">
        <v>29</v>
      </c>
      <c r="E1391" s="5">
        <v>0.78</v>
      </c>
      <c r="F1391" s="5">
        <v>28.22</v>
      </c>
      <c r="G1391">
        <v>8.6020000000000003</v>
      </c>
      <c r="L1391">
        <v>423.54700000000003</v>
      </c>
      <c r="N1391">
        <v>7.6070000000000002</v>
      </c>
    </row>
    <row r="1392" spans="1:14" x14ac:dyDescent="0.2">
      <c r="A1392" s="1">
        <v>919</v>
      </c>
      <c r="B1392" s="7">
        <v>30880</v>
      </c>
      <c r="C1392" s="16" t="str">
        <f t="shared" si="75"/>
        <v>S</v>
      </c>
      <c r="D1392" s="5">
        <v>31</v>
      </c>
      <c r="E1392" s="5">
        <v>2.46</v>
      </c>
      <c r="F1392" s="5">
        <v>28.54</v>
      </c>
      <c r="G1392">
        <v>8.6989999999999998</v>
      </c>
      <c r="L1392">
        <v>423.45</v>
      </c>
      <c r="N1392">
        <v>7.7039999999999997</v>
      </c>
    </row>
    <row r="1393" spans="1:14" x14ac:dyDescent="0.2">
      <c r="A1393" s="1">
        <v>919</v>
      </c>
      <c r="B1393" s="7">
        <v>30881</v>
      </c>
      <c r="C1393" s="16" t="str">
        <f t="shared" si="75"/>
        <v>S</v>
      </c>
      <c r="D1393" s="5">
        <v>29</v>
      </c>
      <c r="E1393" s="5">
        <v>0.65</v>
      </c>
      <c r="F1393" s="5">
        <v>28.35</v>
      </c>
      <c r="G1393">
        <v>8.641</v>
      </c>
      <c r="L1393">
        <v>423.50799999999998</v>
      </c>
      <c r="N1393">
        <v>7.6459999999999999</v>
      </c>
    </row>
    <row r="1394" spans="1:14" x14ac:dyDescent="0.2">
      <c r="A1394" s="1">
        <v>919</v>
      </c>
      <c r="B1394" s="7">
        <v>30888</v>
      </c>
      <c r="C1394" s="16" t="str">
        <f t="shared" si="75"/>
        <v>S</v>
      </c>
      <c r="D1394" s="5">
        <v>29</v>
      </c>
      <c r="E1394" s="5">
        <v>0.55000000000000004</v>
      </c>
      <c r="F1394" s="5">
        <v>28.45</v>
      </c>
      <c r="G1394">
        <v>8.6720000000000006</v>
      </c>
      <c r="L1394">
        <v>423.47699999999998</v>
      </c>
      <c r="N1394">
        <v>7.6769999999999996</v>
      </c>
    </row>
    <row r="1395" spans="1:14" x14ac:dyDescent="0.2">
      <c r="A1395" s="1">
        <v>919</v>
      </c>
      <c r="B1395" s="7">
        <v>30897</v>
      </c>
      <c r="C1395" s="16" t="str">
        <f t="shared" si="75"/>
        <v>S</v>
      </c>
      <c r="D1395" s="5">
        <v>30</v>
      </c>
      <c r="E1395" s="5">
        <v>1.42</v>
      </c>
      <c r="F1395" s="5">
        <v>28.58</v>
      </c>
      <c r="G1395">
        <v>8.7110000000000003</v>
      </c>
      <c r="L1395">
        <v>423.43799999999999</v>
      </c>
      <c r="N1395">
        <v>7.7160000000000002</v>
      </c>
    </row>
    <row r="1396" spans="1:14" x14ac:dyDescent="0.2">
      <c r="A1396" s="1">
        <v>919</v>
      </c>
      <c r="B1396" s="7">
        <v>30904</v>
      </c>
      <c r="C1396" s="16" t="str">
        <f t="shared" si="75"/>
        <v>S</v>
      </c>
      <c r="D1396" s="5">
        <v>30</v>
      </c>
      <c r="E1396" s="5">
        <v>1.38</v>
      </c>
      <c r="F1396" s="5">
        <v>28.62</v>
      </c>
      <c r="G1396">
        <v>8.7230000000000008</v>
      </c>
      <c r="L1396">
        <v>423.42500000000001</v>
      </c>
      <c r="N1396">
        <v>7.7279999999999998</v>
      </c>
    </row>
    <row r="1397" spans="1:14" x14ac:dyDescent="0.2">
      <c r="A1397" s="1">
        <v>919</v>
      </c>
      <c r="B1397" s="7">
        <v>30911</v>
      </c>
      <c r="C1397" s="16" t="str">
        <f t="shared" si="75"/>
        <v>S</v>
      </c>
      <c r="D1397" s="5">
        <v>30</v>
      </c>
      <c r="E1397" s="5">
        <v>1.31</v>
      </c>
      <c r="F1397" s="5">
        <v>28.69</v>
      </c>
      <c r="G1397">
        <v>8.7449999999999992</v>
      </c>
      <c r="L1397">
        <v>423.404</v>
      </c>
      <c r="N1397">
        <v>7.75</v>
      </c>
    </row>
    <row r="1398" spans="1:14" x14ac:dyDescent="0.2">
      <c r="A1398" s="1">
        <v>919</v>
      </c>
      <c r="B1398" s="7">
        <v>30917</v>
      </c>
      <c r="C1398" s="16" t="str">
        <f t="shared" si="75"/>
        <v>S</v>
      </c>
      <c r="D1398" s="5">
        <v>30</v>
      </c>
      <c r="E1398" s="5">
        <v>1.28</v>
      </c>
      <c r="F1398" s="5">
        <v>28.72</v>
      </c>
      <c r="G1398">
        <v>8.7539999999999996</v>
      </c>
      <c r="L1398">
        <v>423.39499999999998</v>
      </c>
      <c r="N1398">
        <v>7.7590000000000003</v>
      </c>
    </row>
    <row r="1399" spans="1:14" x14ac:dyDescent="0.2">
      <c r="A1399" s="1">
        <v>919</v>
      </c>
      <c r="B1399" s="7">
        <v>30925</v>
      </c>
      <c r="C1399" s="16" t="str">
        <f t="shared" si="75"/>
        <v>S</v>
      </c>
      <c r="D1399" s="5">
        <v>30</v>
      </c>
      <c r="E1399" s="5">
        <v>1.28</v>
      </c>
      <c r="F1399" s="5">
        <v>28.72</v>
      </c>
      <c r="G1399">
        <v>8.7539999999999996</v>
      </c>
      <c r="L1399">
        <v>423.39499999999998</v>
      </c>
      <c r="N1399">
        <v>7.7590000000000003</v>
      </c>
    </row>
    <row r="1400" spans="1:14" x14ac:dyDescent="0.2">
      <c r="A1400" s="1">
        <v>919</v>
      </c>
      <c r="B1400" s="7">
        <v>30934</v>
      </c>
      <c r="C1400" s="16" t="str">
        <f t="shared" si="75"/>
        <v>S</v>
      </c>
      <c r="D1400" s="5">
        <v>30</v>
      </c>
      <c r="E1400" s="5">
        <v>1.23</v>
      </c>
      <c r="F1400" s="5">
        <v>28.77</v>
      </c>
      <c r="G1400">
        <v>8.7690000000000001</v>
      </c>
      <c r="L1400">
        <v>423.38</v>
      </c>
      <c r="N1400">
        <v>7.774</v>
      </c>
    </row>
    <row r="1401" spans="1:14" x14ac:dyDescent="0.2">
      <c r="A1401" s="1">
        <v>919</v>
      </c>
      <c r="B1401" s="7">
        <v>30945</v>
      </c>
      <c r="C1401" s="16" t="str">
        <f t="shared" si="75"/>
        <v>S</v>
      </c>
      <c r="D1401" s="5">
        <v>29</v>
      </c>
      <c r="E1401" s="5">
        <v>0.19</v>
      </c>
      <c r="F1401" s="5">
        <v>28.81</v>
      </c>
      <c r="G1401">
        <v>8.7810000000000006</v>
      </c>
      <c r="L1401">
        <v>423.36700000000002</v>
      </c>
      <c r="N1401">
        <v>7.7859999999999996</v>
      </c>
    </row>
    <row r="1402" spans="1:14" x14ac:dyDescent="0.2">
      <c r="A1402" s="1">
        <v>919</v>
      </c>
      <c r="B1402" s="7">
        <v>30986</v>
      </c>
      <c r="C1402" s="16" t="str">
        <f t="shared" si="75"/>
        <v>S</v>
      </c>
      <c r="D1402" s="5">
        <v>30</v>
      </c>
      <c r="E1402" s="5">
        <v>1.48</v>
      </c>
      <c r="F1402" s="5">
        <v>28.52</v>
      </c>
      <c r="G1402">
        <v>8.6929999999999996</v>
      </c>
      <c r="L1402">
        <v>423.45600000000002</v>
      </c>
      <c r="N1402">
        <v>7.6980000000000004</v>
      </c>
    </row>
    <row r="1403" spans="1:14" x14ac:dyDescent="0.2">
      <c r="A1403" s="1">
        <v>919</v>
      </c>
      <c r="B1403" s="7">
        <v>30993</v>
      </c>
      <c r="C1403" s="16" t="str">
        <f t="shared" si="75"/>
        <v>S</v>
      </c>
      <c r="D1403" s="5">
        <v>29</v>
      </c>
      <c r="E1403" s="5">
        <v>0.5</v>
      </c>
      <c r="F1403" s="5">
        <v>28.5</v>
      </c>
      <c r="G1403">
        <v>8.6869999999999994</v>
      </c>
      <c r="L1403">
        <v>423.46199999999999</v>
      </c>
      <c r="N1403">
        <v>7.6920000000000002</v>
      </c>
    </row>
    <row r="1404" spans="1:14" x14ac:dyDescent="0.2">
      <c r="A1404" s="1">
        <v>919</v>
      </c>
      <c r="B1404" s="7">
        <v>31002</v>
      </c>
      <c r="C1404" s="16" t="str">
        <f t="shared" si="75"/>
        <v>S</v>
      </c>
      <c r="D1404" s="5">
        <v>29</v>
      </c>
      <c r="E1404" s="5">
        <v>0.49</v>
      </c>
      <c r="F1404" s="5">
        <v>28.51</v>
      </c>
      <c r="G1404">
        <v>8.69</v>
      </c>
      <c r="L1404">
        <v>423.459</v>
      </c>
      <c r="N1404">
        <v>7.6950000000000003</v>
      </c>
    </row>
    <row r="1405" spans="1:14" x14ac:dyDescent="0.2">
      <c r="A1405" s="1">
        <v>919</v>
      </c>
      <c r="B1405" s="7">
        <v>31007</v>
      </c>
      <c r="C1405" s="16" t="str">
        <f t="shared" si="75"/>
        <v>S</v>
      </c>
      <c r="D1405" s="5">
        <v>29</v>
      </c>
      <c r="E1405" s="5">
        <v>0.46</v>
      </c>
      <c r="F1405" s="5">
        <v>28.54</v>
      </c>
      <c r="G1405">
        <v>8.6989999999999998</v>
      </c>
      <c r="L1405">
        <v>423.45</v>
      </c>
      <c r="N1405">
        <v>7.7039999999999997</v>
      </c>
    </row>
    <row r="1406" spans="1:14" x14ac:dyDescent="0.2">
      <c r="A1406" s="1">
        <v>919</v>
      </c>
      <c r="B1406" s="7">
        <v>31016</v>
      </c>
      <c r="C1406" s="16" t="str">
        <f t="shared" si="75"/>
        <v>S</v>
      </c>
      <c r="D1406" s="5">
        <v>29</v>
      </c>
      <c r="E1406" s="5">
        <v>0.45</v>
      </c>
      <c r="F1406" s="5">
        <v>28.55</v>
      </c>
      <c r="G1406">
        <v>8.702</v>
      </c>
      <c r="L1406">
        <v>423.447</v>
      </c>
      <c r="N1406">
        <v>7.7069999999999999</v>
      </c>
    </row>
    <row r="1407" spans="1:14" x14ac:dyDescent="0.2">
      <c r="A1407" s="1">
        <v>919</v>
      </c>
      <c r="B1407" s="7">
        <v>31021</v>
      </c>
      <c r="C1407" s="16" t="str">
        <f t="shared" si="75"/>
        <v>S</v>
      </c>
      <c r="D1407" s="5">
        <v>29</v>
      </c>
      <c r="E1407" s="5">
        <v>0.4</v>
      </c>
      <c r="F1407" s="5">
        <v>28.6</v>
      </c>
      <c r="G1407">
        <v>8.7170000000000005</v>
      </c>
      <c r="L1407">
        <v>423.43099999999998</v>
      </c>
      <c r="N1407">
        <v>7.7220000000000004</v>
      </c>
    </row>
    <row r="1408" spans="1:14" x14ac:dyDescent="0.2">
      <c r="A1408" s="1">
        <v>919</v>
      </c>
      <c r="B1408" s="7">
        <v>31029</v>
      </c>
      <c r="C1408" s="16" t="str">
        <f t="shared" si="75"/>
        <v>S</v>
      </c>
      <c r="D1408" s="5">
        <v>29</v>
      </c>
      <c r="E1408" s="5">
        <v>0.37</v>
      </c>
      <c r="F1408" s="5">
        <v>28.63</v>
      </c>
      <c r="G1408">
        <v>8.7270000000000003</v>
      </c>
      <c r="L1408">
        <v>423.42200000000003</v>
      </c>
      <c r="N1408">
        <v>7.7320000000000002</v>
      </c>
    </row>
    <row r="1409" spans="1:14" x14ac:dyDescent="0.2">
      <c r="A1409" s="1">
        <v>919</v>
      </c>
      <c r="B1409" s="7">
        <v>31039</v>
      </c>
      <c r="C1409" s="16" t="str">
        <f t="shared" si="75"/>
        <v>S</v>
      </c>
      <c r="D1409" s="5">
        <v>29</v>
      </c>
      <c r="E1409" s="5">
        <v>0.31</v>
      </c>
      <c r="F1409" s="5">
        <v>28.69</v>
      </c>
      <c r="G1409">
        <v>8.7449999999999992</v>
      </c>
      <c r="L1409">
        <v>423.404</v>
      </c>
      <c r="N1409">
        <v>7.75</v>
      </c>
    </row>
    <row r="1410" spans="1:14" x14ac:dyDescent="0.2">
      <c r="A1410" s="1">
        <v>919</v>
      </c>
      <c r="B1410" s="7">
        <v>31046</v>
      </c>
      <c r="C1410" s="16" t="str">
        <f t="shared" si="75"/>
        <v>S</v>
      </c>
      <c r="D1410" s="5">
        <v>29</v>
      </c>
      <c r="E1410" s="5">
        <v>0.28000000000000003</v>
      </c>
      <c r="F1410" s="5">
        <v>28.72</v>
      </c>
      <c r="G1410">
        <v>8.7539999999999996</v>
      </c>
      <c r="L1410">
        <v>423.39499999999998</v>
      </c>
      <c r="N1410">
        <v>7.7590000000000003</v>
      </c>
    </row>
    <row r="1411" spans="1:14" x14ac:dyDescent="0.2">
      <c r="A1411" s="1">
        <v>919</v>
      </c>
      <c r="B1411" s="7">
        <v>31053</v>
      </c>
      <c r="C1411" s="16" t="str">
        <f t="shared" si="75"/>
        <v>S</v>
      </c>
      <c r="D1411" s="5">
        <v>29</v>
      </c>
      <c r="E1411" s="5">
        <v>0.24</v>
      </c>
      <c r="F1411" s="5">
        <v>28.76</v>
      </c>
      <c r="G1411">
        <v>8.766</v>
      </c>
      <c r="L1411">
        <v>423.38299999999998</v>
      </c>
      <c r="N1411">
        <v>7.7709999999999999</v>
      </c>
    </row>
    <row r="1412" spans="1:14" x14ac:dyDescent="0.2">
      <c r="A1412" s="1">
        <v>919</v>
      </c>
      <c r="B1412" s="7">
        <v>31060</v>
      </c>
      <c r="C1412" s="16" t="str">
        <f t="shared" si="75"/>
        <v>S</v>
      </c>
      <c r="D1412" s="5">
        <v>29</v>
      </c>
      <c r="E1412" s="5">
        <v>0.2</v>
      </c>
      <c r="F1412" s="5">
        <v>28.8</v>
      </c>
      <c r="G1412">
        <v>8.7780000000000005</v>
      </c>
      <c r="L1412">
        <v>423.37099999999998</v>
      </c>
      <c r="N1412">
        <v>7.7830000000000004</v>
      </c>
    </row>
    <row r="1413" spans="1:14" x14ac:dyDescent="0.2">
      <c r="A1413" s="1">
        <v>919</v>
      </c>
      <c r="B1413" s="7">
        <v>31076</v>
      </c>
      <c r="C1413" s="16" t="str">
        <f t="shared" si="75"/>
        <v>S</v>
      </c>
      <c r="D1413" s="5">
        <v>29</v>
      </c>
      <c r="E1413" s="5">
        <v>0.12</v>
      </c>
      <c r="F1413" s="5">
        <v>28.88</v>
      </c>
      <c r="G1413">
        <v>8.8030000000000008</v>
      </c>
      <c r="L1413">
        <v>423.346</v>
      </c>
      <c r="N1413">
        <v>7.8079999999999998</v>
      </c>
    </row>
    <row r="1414" spans="1:14" x14ac:dyDescent="0.2">
      <c r="A1414" s="1">
        <v>919</v>
      </c>
      <c r="B1414" s="7">
        <v>31081</v>
      </c>
      <c r="C1414" s="16" t="str">
        <f t="shared" si="75"/>
        <v>S</v>
      </c>
      <c r="D1414" s="5">
        <v>29</v>
      </c>
      <c r="E1414" s="5">
        <v>0.08</v>
      </c>
      <c r="F1414" s="5">
        <v>28.92</v>
      </c>
      <c r="G1414">
        <v>8.8149999999999995</v>
      </c>
      <c r="L1414">
        <v>423.334</v>
      </c>
      <c r="N1414">
        <v>7.82</v>
      </c>
    </row>
    <row r="1415" spans="1:14" x14ac:dyDescent="0.2">
      <c r="A1415" s="1">
        <v>919</v>
      </c>
      <c r="B1415" s="7">
        <v>31088</v>
      </c>
      <c r="C1415" s="16" t="str">
        <f t="shared" si="75"/>
        <v>S</v>
      </c>
      <c r="D1415" s="5">
        <v>29</v>
      </c>
      <c r="E1415" s="5">
        <v>0.05</v>
      </c>
      <c r="F1415" s="5">
        <v>28.95</v>
      </c>
      <c r="G1415">
        <v>8.8239999999999998</v>
      </c>
      <c r="L1415">
        <v>423.32499999999999</v>
      </c>
      <c r="N1415">
        <v>7.8289999999999997</v>
      </c>
    </row>
    <row r="1416" spans="1:14" x14ac:dyDescent="0.2">
      <c r="A1416" s="1">
        <v>919</v>
      </c>
      <c r="B1416" s="7">
        <v>31095</v>
      </c>
      <c r="C1416" s="16" t="str">
        <f t="shared" si="75"/>
        <v>S</v>
      </c>
      <c r="D1416" s="5">
        <v>29</v>
      </c>
      <c r="E1416" s="5">
        <v>0.01</v>
      </c>
      <c r="F1416" s="5">
        <v>28.99</v>
      </c>
      <c r="G1416">
        <v>8.8360000000000003</v>
      </c>
      <c r="L1416">
        <v>423.31299999999999</v>
      </c>
      <c r="N1416">
        <v>7.8410000000000002</v>
      </c>
    </row>
    <row r="1417" spans="1:14" x14ac:dyDescent="0.2">
      <c r="A1417" s="1">
        <v>919</v>
      </c>
      <c r="B1417" s="7">
        <v>31102</v>
      </c>
      <c r="C1417" s="16" t="str">
        <f t="shared" si="75"/>
        <v>S</v>
      </c>
      <c r="D1417" s="5">
        <v>30</v>
      </c>
      <c r="E1417" s="5">
        <v>0.97</v>
      </c>
      <c r="F1417" s="5">
        <v>29.03</v>
      </c>
      <c r="G1417">
        <v>8.8480000000000008</v>
      </c>
      <c r="L1417">
        <v>423.3</v>
      </c>
      <c r="N1417">
        <v>7.8529999999999998</v>
      </c>
    </row>
    <row r="1418" spans="1:14" x14ac:dyDescent="0.2">
      <c r="A1418" s="1">
        <v>919</v>
      </c>
      <c r="B1418" s="7">
        <v>31109</v>
      </c>
      <c r="C1418" s="16" t="str">
        <f t="shared" si="75"/>
        <v>S</v>
      </c>
      <c r="D1418" s="5">
        <v>30</v>
      </c>
      <c r="E1418" s="5">
        <v>0.97</v>
      </c>
      <c r="F1418" s="5">
        <v>29.03</v>
      </c>
      <c r="G1418">
        <v>8.8480000000000008</v>
      </c>
      <c r="L1418">
        <v>423.3</v>
      </c>
      <c r="N1418">
        <v>7.8529999999999998</v>
      </c>
    </row>
    <row r="1419" spans="1:14" x14ac:dyDescent="0.2">
      <c r="A1419" s="1">
        <v>919</v>
      </c>
      <c r="B1419" s="7">
        <v>31116</v>
      </c>
      <c r="C1419" s="16" t="str">
        <f t="shared" si="75"/>
        <v>S</v>
      </c>
      <c r="D1419" s="5">
        <v>30</v>
      </c>
      <c r="E1419" s="5">
        <v>0.97</v>
      </c>
      <c r="F1419" s="5">
        <v>29.03</v>
      </c>
      <c r="G1419">
        <v>8.8480000000000008</v>
      </c>
      <c r="L1419">
        <v>423.3</v>
      </c>
      <c r="N1419">
        <v>7.8529999999999998</v>
      </c>
    </row>
    <row r="1420" spans="1:14" x14ac:dyDescent="0.2">
      <c r="A1420" s="1">
        <v>919</v>
      </c>
      <c r="B1420" s="7">
        <v>31123</v>
      </c>
      <c r="C1420" s="16" t="str">
        <f t="shared" si="75"/>
        <v>S</v>
      </c>
      <c r="D1420" s="5">
        <v>30</v>
      </c>
      <c r="E1420" s="5">
        <v>0.98</v>
      </c>
      <c r="F1420" s="5">
        <v>29.02</v>
      </c>
      <c r="G1420">
        <v>8.8450000000000006</v>
      </c>
      <c r="L1420">
        <v>423.303</v>
      </c>
      <c r="N1420">
        <v>7.85</v>
      </c>
    </row>
    <row r="1421" spans="1:14" x14ac:dyDescent="0.2">
      <c r="A1421" s="1">
        <v>919</v>
      </c>
      <c r="B1421" s="7">
        <v>31130</v>
      </c>
      <c r="C1421" s="16" t="str">
        <f t="shared" si="75"/>
        <v>S</v>
      </c>
      <c r="D1421" s="5">
        <v>30</v>
      </c>
      <c r="E1421" s="5">
        <v>1.01</v>
      </c>
      <c r="F1421" s="5">
        <v>28.99</v>
      </c>
      <c r="G1421">
        <v>8.8360000000000003</v>
      </c>
      <c r="L1421">
        <v>423.31299999999999</v>
      </c>
      <c r="N1421">
        <v>7.8410000000000002</v>
      </c>
    </row>
    <row r="1422" spans="1:14" x14ac:dyDescent="0.2">
      <c r="A1422" s="1">
        <v>919</v>
      </c>
      <c r="B1422" s="7">
        <v>31137</v>
      </c>
      <c r="C1422" s="16" t="str">
        <f t="shared" si="75"/>
        <v>S</v>
      </c>
      <c r="D1422" s="5">
        <v>30</v>
      </c>
      <c r="E1422" s="5">
        <v>1.05</v>
      </c>
      <c r="F1422" s="5">
        <v>28.95</v>
      </c>
      <c r="G1422">
        <v>8.8239999999999998</v>
      </c>
      <c r="L1422">
        <v>423.32499999999999</v>
      </c>
      <c r="N1422">
        <v>7.8289999999999997</v>
      </c>
    </row>
    <row r="1423" spans="1:14" x14ac:dyDescent="0.2">
      <c r="A1423" s="1">
        <v>919</v>
      </c>
      <c r="B1423" s="7">
        <v>31144</v>
      </c>
      <c r="C1423" s="16" t="str">
        <f t="shared" si="75"/>
        <v>S</v>
      </c>
      <c r="D1423" s="5">
        <v>30</v>
      </c>
      <c r="E1423" s="5">
        <v>1.1100000000000001</v>
      </c>
      <c r="F1423" s="5">
        <v>28.89</v>
      </c>
      <c r="G1423">
        <v>8.8059999999999992</v>
      </c>
      <c r="L1423">
        <v>423.34300000000002</v>
      </c>
      <c r="N1423">
        <v>7.8109999999999999</v>
      </c>
    </row>
    <row r="1424" spans="1:14" x14ac:dyDescent="0.2">
      <c r="A1424" s="1">
        <v>919</v>
      </c>
      <c r="B1424" s="7">
        <v>31151</v>
      </c>
      <c r="C1424" s="16" t="str">
        <f t="shared" si="75"/>
        <v>S</v>
      </c>
      <c r="D1424" s="5">
        <v>30</v>
      </c>
      <c r="E1424" s="5">
        <v>1.1100000000000001</v>
      </c>
      <c r="F1424" s="5">
        <v>28.89</v>
      </c>
      <c r="G1424">
        <v>8.8059999999999992</v>
      </c>
      <c r="L1424">
        <v>423.34300000000002</v>
      </c>
      <c r="N1424">
        <v>7.8109999999999999</v>
      </c>
    </row>
    <row r="1425" spans="1:14" x14ac:dyDescent="0.2">
      <c r="A1425" s="1">
        <v>919</v>
      </c>
      <c r="B1425" s="7">
        <v>31158</v>
      </c>
      <c r="C1425" s="16" t="str">
        <f t="shared" si="75"/>
        <v>S</v>
      </c>
      <c r="D1425" s="5">
        <v>30</v>
      </c>
      <c r="E1425" s="5">
        <v>1.1299999999999999</v>
      </c>
      <c r="F1425" s="5">
        <v>28.87</v>
      </c>
      <c r="G1425">
        <v>8.8000000000000007</v>
      </c>
      <c r="L1425">
        <v>423.34899999999999</v>
      </c>
      <c r="N1425">
        <v>7.8049999999999997</v>
      </c>
    </row>
    <row r="1426" spans="1:14" x14ac:dyDescent="0.2">
      <c r="A1426" s="1">
        <v>919</v>
      </c>
      <c r="B1426" s="7">
        <v>31165</v>
      </c>
      <c r="C1426" s="16" t="str">
        <f t="shared" si="75"/>
        <v>S</v>
      </c>
      <c r="D1426" s="5">
        <v>30</v>
      </c>
      <c r="E1426" s="5">
        <v>1.25</v>
      </c>
      <c r="F1426" s="5">
        <v>28.75</v>
      </c>
      <c r="G1426">
        <v>8.7629999999999999</v>
      </c>
      <c r="L1426">
        <v>423.38600000000002</v>
      </c>
      <c r="N1426">
        <v>7.7679999999999998</v>
      </c>
    </row>
    <row r="1427" spans="1:14" x14ac:dyDescent="0.2">
      <c r="A1427" s="1">
        <v>919</v>
      </c>
      <c r="B1427" s="7">
        <v>31172</v>
      </c>
      <c r="C1427" s="16" t="str">
        <f t="shared" si="75"/>
        <v>S</v>
      </c>
      <c r="D1427" s="5">
        <v>30</v>
      </c>
      <c r="E1427" s="5">
        <v>1.4</v>
      </c>
      <c r="F1427" s="5">
        <v>28.6</v>
      </c>
      <c r="G1427">
        <v>8.7170000000000005</v>
      </c>
      <c r="L1427">
        <v>423.43099999999998</v>
      </c>
      <c r="N1427">
        <v>7.7220000000000004</v>
      </c>
    </row>
    <row r="1428" spans="1:14" x14ac:dyDescent="0.2">
      <c r="A1428" s="1">
        <v>919</v>
      </c>
      <c r="B1428" s="7">
        <v>31179</v>
      </c>
      <c r="C1428" s="16" t="str">
        <f t="shared" si="75"/>
        <v>S</v>
      </c>
      <c r="D1428" s="5">
        <v>30</v>
      </c>
      <c r="E1428" s="5">
        <v>0.62</v>
      </c>
      <c r="F1428" s="5">
        <v>29.38</v>
      </c>
      <c r="G1428">
        <v>8.9550000000000001</v>
      </c>
      <c r="L1428">
        <v>423.19400000000002</v>
      </c>
      <c r="N1428">
        <v>7.96</v>
      </c>
    </row>
    <row r="1429" spans="1:14" x14ac:dyDescent="0.2">
      <c r="A1429" s="1">
        <v>919</v>
      </c>
      <c r="B1429" s="7">
        <v>31186</v>
      </c>
      <c r="C1429" s="16" t="str">
        <f t="shared" si="75"/>
        <v>S</v>
      </c>
      <c r="D1429" s="5">
        <v>30</v>
      </c>
      <c r="E1429" s="5">
        <v>0.72</v>
      </c>
      <c r="F1429" s="5">
        <v>29.28</v>
      </c>
      <c r="G1429">
        <v>8.9250000000000007</v>
      </c>
      <c r="L1429">
        <v>423.22399999999999</v>
      </c>
      <c r="N1429">
        <v>7.93</v>
      </c>
    </row>
    <row r="1430" spans="1:14" x14ac:dyDescent="0.2">
      <c r="A1430" s="1">
        <v>919</v>
      </c>
      <c r="B1430" s="7">
        <v>31193</v>
      </c>
      <c r="C1430" s="16" t="str">
        <f t="shared" si="75"/>
        <v>S</v>
      </c>
      <c r="D1430" s="5">
        <v>30</v>
      </c>
      <c r="E1430" s="5">
        <v>0.81</v>
      </c>
      <c r="F1430" s="5">
        <v>29.19</v>
      </c>
      <c r="G1430">
        <v>8.8970000000000002</v>
      </c>
      <c r="L1430">
        <v>423.25200000000001</v>
      </c>
      <c r="N1430">
        <v>7.9020000000000001</v>
      </c>
    </row>
    <row r="1431" spans="1:14" x14ac:dyDescent="0.2">
      <c r="A1431" s="1">
        <v>919</v>
      </c>
      <c r="B1431" s="7">
        <v>31200</v>
      </c>
      <c r="C1431" s="16" t="str">
        <f t="shared" si="75"/>
        <v>S</v>
      </c>
      <c r="D1431" s="5">
        <v>30</v>
      </c>
      <c r="E1431" s="5">
        <v>0.83</v>
      </c>
      <c r="F1431" s="5">
        <v>29.17</v>
      </c>
      <c r="G1431">
        <v>8.891</v>
      </c>
      <c r="L1431">
        <v>423.25799999999998</v>
      </c>
      <c r="N1431">
        <v>7.8959999999999999</v>
      </c>
    </row>
    <row r="1432" spans="1:14" x14ac:dyDescent="0.2">
      <c r="A1432" s="1">
        <v>919</v>
      </c>
      <c r="B1432" s="7">
        <v>31207</v>
      </c>
      <c r="C1432" s="16" t="str">
        <f t="shared" si="75"/>
        <v>S</v>
      </c>
      <c r="D1432" s="5">
        <v>30</v>
      </c>
      <c r="E1432" s="5">
        <v>0.83</v>
      </c>
      <c r="F1432" s="5">
        <v>29.17</v>
      </c>
      <c r="G1432">
        <v>8.891</v>
      </c>
      <c r="L1432">
        <v>423.25799999999998</v>
      </c>
      <c r="N1432">
        <v>7.8959999999999999</v>
      </c>
    </row>
    <row r="1433" spans="1:14" x14ac:dyDescent="0.2">
      <c r="A1433" s="1">
        <v>919</v>
      </c>
      <c r="B1433" s="7">
        <v>31214</v>
      </c>
      <c r="C1433" s="16" t="str">
        <f t="shared" si="75"/>
        <v>S</v>
      </c>
      <c r="D1433" s="5">
        <v>30</v>
      </c>
      <c r="E1433" s="5">
        <v>0.84</v>
      </c>
      <c r="F1433" s="5">
        <v>29.16</v>
      </c>
      <c r="G1433">
        <v>8.8879999999999999</v>
      </c>
      <c r="L1433">
        <v>423.26100000000002</v>
      </c>
      <c r="N1433">
        <v>7.8929999999999998</v>
      </c>
    </row>
    <row r="1434" spans="1:14" x14ac:dyDescent="0.2">
      <c r="A1434" s="1">
        <v>919</v>
      </c>
      <c r="B1434" s="7">
        <v>31228</v>
      </c>
      <c r="C1434" s="16" t="str">
        <f t="shared" si="75"/>
        <v>S</v>
      </c>
      <c r="D1434" s="5">
        <v>30</v>
      </c>
      <c r="E1434" s="5">
        <v>0.83</v>
      </c>
      <c r="F1434" s="5">
        <v>29.17</v>
      </c>
      <c r="G1434">
        <v>8.891</v>
      </c>
      <c r="L1434">
        <v>423.25799999999998</v>
      </c>
      <c r="N1434">
        <v>7.8959999999999999</v>
      </c>
    </row>
    <row r="1435" spans="1:14" x14ac:dyDescent="0.2">
      <c r="A1435" s="1">
        <v>919</v>
      </c>
      <c r="B1435" s="7">
        <v>31235</v>
      </c>
      <c r="C1435" s="16" t="str">
        <f t="shared" si="75"/>
        <v>S</v>
      </c>
      <c r="D1435" s="5">
        <v>30</v>
      </c>
      <c r="E1435" s="5">
        <v>0.78</v>
      </c>
      <c r="F1435" s="5">
        <v>29.22</v>
      </c>
      <c r="G1435">
        <v>8.9060000000000006</v>
      </c>
      <c r="L1435">
        <v>423.24299999999999</v>
      </c>
      <c r="N1435">
        <v>7.9109999999999996</v>
      </c>
    </row>
    <row r="1436" spans="1:14" x14ac:dyDescent="0.2">
      <c r="A1436" s="1">
        <v>919</v>
      </c>
      <c r="B1436" s="7">
        <v>31242</v>
      </c>
      <c r="C1436" s="16" t="str">
        <f t="shared" si="75"/>
        <v>S</v>
      </c>
      <c r="D1436" s="5">
        <v>30</v>
      </c>
      <c r="E1436" s="5">
        <v>0.79</v>
      </c>
      <c r="F1436" s="5">
        <v>29.21</v>
      </c>
      <c r="G1436">
        <v>8.9030000000000005</v>
      </c>
      <c r="L1436">
        <v>423.24599999999998</v>
      </c>
      <c r="N1436">
        <v>7.9080000000000004</v>
      </c>
    </row>
    <row r="1437" spans="1:14" x14ac:dyDescent="0.2">
      <c r="A1437" s="1">
        <v>919</v>
      </c>
      <c r="B1437" s="7">
        <v>31249</v>
      </c>
      <c r="C1437" s="16" t="str">
        <f t="shared" si="75"/>
        <v>S</v>
      </c>
      <c r="D1437" s="5">
        <v>30</v>
      </c>
      <c r="E1437" s="5">
        <v>0.79</v>
      </c>
      <c r="F1437" s="5">
        <v>29.21</v>
      </c>
      <c r="G1437">
        <v>8.9030000000000005</v>
      </c>
      <c r="L1437">
        <v>423.24599999999998</v>
      </c>
      <c r="N1437">
        <v>7.9080000000000004</v>
      </c>
    </row>
    <row r="1438" spans="1:14" x14ac:dyDescent="0.2">
      <c r="A1438" s="1">
        <v>919</v>
      </c>
      <c r="B1438" s="7">
        <v>31256</v>
      </c>
      <c r="C1438" s="16" t="str">
        <f t="shared" si="75"/>
        <v>S</v>
      </c>
      <c r="D1438" s="5">
        <v>30</v>
      </c>
      <c r="E1438" s="5">
        <v>0.78</v>
      </c>
      <c r="F1438" s="5">
        <v>29.22</v>
      </c>
      <c r="G1438">
        <v>8.9060000000000006</v>
      </c>
      <c r="L1438">
        <v>423.24299999999999</v>
      </c>
      <c r="N1438">
        <v>7.9109999999999996</v>
      </c>
    </row>
    <row r="1439" spans="1:14" x14ac:dyDescent="0.2">
      <c r="A1439" s="1">
        <v>919</v>
      </c>
      <c r="B1439" s="7">
        <v>31263</v>
      </c>
      <c r="C1439" s="16" t="str">
        <f t="shared" si="75"/>
        <v>S</v>
      </c>
      <c r="D1439" s="5">
        <v>30</v>
      </c>
      <c r="E1439" s="5">
        <v>0.79</v>
      </c>
      <c r="F1439" s="5">
        <v>29.21</v>
      </c>
      <c r="G1439">
        <v>8.9030000000000005</v>
      </c>
      <c r="L1439">
        <v>423.24599999999998</v>
      </c>
      <c r="N1439">
        <v>7.9080000000000004</v>
      </c>
    </row>
    <row r="1440" spans="1:14" x14ac:dyDescent="0.2">
      <c r="A1440" s="1">
        <v>919</v>
      </c>
      <c r="B1440" s="7">
        <v>31270</v>
      </c>
      <c r="C1440" s="16" t="str">
        <f t="shared" si="75"/>
        <v>S</v>
      </c>
      <c r="D1440" s="5">
        <v>30</v>
      </c>
      <c r="E1440" s="5">
        <v>0.77</v>
      </c>
      <c r="F1440" s="5">
        <v>29.23</v>
      </c>
      <c r="G1440">
        <v>8.9090000000000007</v>
      </c>
      <c r="L1440">
        <v>423.23899999999998</v>
      </c>
      <c r="N1440">
        <v>7.9139999999999997</v>
      </c>
    </row>
    <row r="1441" spans="1:14" x14ac:dyDescent="0.2">
      <c r="A1441" s="1">
        <v>919</v>
      </c>
      <c r="B1441" s="7">
        <v>31272</v>
      </c>
      <c r="C1441" s="16" t="str">
        <f t="shared" si="75"/>
        <v>S</v>
      </c>
      <c r="D1441" s="5">
        <v>30</v>
      </c>
      <c r="E1441" s="5">
        <v>1.78</v>
      </c>
      <c r="F1441" s="5">
        <v>28.22</v>
      </c>
      <c r="G1441">
        <v>8.6020000000000003</v>
      </c>
      <c r="L1441">
        <v>423.54700000000003</v>
      </c>
      <c r="N1441">
        <v>7.6070000000000002</v>
      </c>
    </row>
    <row r="1442" spans="1:14" x14ac:dyDescent="0.2">
      <c r="A1442" s="1">
        <v>919</v>
      </c>
      <c r="B1442" s="7">
        <v>31277</v>
      </c>
      <c r="C1442" s="16" t="str">
        <f t="shared" ref="C1442:C1505" si="76">IF(ISBLANK(D1442),"V","S")</f>
        <v>S</v>
      </c>
      <c r="D1442" s="5">
        <v>30</v>
      </c>
      <c r="E1442" s="5">
        <v>0.79</v>
      </c>
      <c r="F1442" s="5">
        <v>29.21</v>
      </c>
      <c r="G1442">
        <v>8.9030000000000005</v>
      </c>
      <c r="L1442">
        <v>423.24599999999998</v>
      </c>
      <c r="N1442">
        <v>7.9080000000000004</v>
      </c>
    </row>
    <row r="1443" spans="1:14" x14ac:dyDescent="0.2">
      <c r="A1443" s="1">
        <v>919</v>
      </c>
      <c r="B1443" s="7">
        <v>31284</v>
      </c>
      <c r="C1443" s="16" t="str">
        <f t="shared" si="76"/>
        <v>S</v>
      </c>
      <c r="D1443" s="5">
        <v>30</v>
      </c>
      <c r="E1443" s="5">
        <v>0.8</v>
      </c>
      <c r="F1443" s="5">
        <v>29.2</v>
      </c>
      <c r="G1443">
        <v>8.9</v>
      </c>
      <c r="L1443">
        <v>423.24900000000002</v>
      </c>
      <c r="N1443">
        <v>7.9050000000000002</v>
      </c>
    </row>
    <row r="1444" spans="1:14" x14ac:dyDescent="0.2">
      <c r="A1444" s="1">
        <v>919</v>
      </c>
      <c r="B1444" s="7">
        <v>31291</v>
      </c>
      <c r="C1444" s="16" t="str">
        <f t="shared" si="76"/>
        <v>S</v>
      </c>
      <c r="D1444" s="5">
        <v>30</v>
      </c>
      <c r="E1444" s="5">
        <v>0.82</v>
      </c>
      <c r="F1444" s="5">
        <v>29.18</v>
      </c>
      <c r="G1444">
        <v>8.8940000000000001</v>
      </c>
      <c r="L1444">
        <v>423.255</v>
      </c>
      <c r="N1444">
        <v>7.899</v>
      </c>
    </row>
    <row r="1445" spans="1:14" x14ac:dyDescent="0.2">
      <c r="A1445" s="1">
        <v>919</v>
      </c>
      <c r="B1445" s="7">
        <v>31298</v>
      </c>
      <c r="C1445" s="16" t="str">
        <f t="shared" si="76"/>
        <v>S</v>
      </c>
      <c r="D1445" s="5">
        <v>30</v>
      </c>
      <c r="E1445" s="5">
        <v>0.79</v>
      </c>
      <c r="F1445" s="5">
        <v>29.21</v>
      </c>
      <c r="G1445">
        <v>8.9030000000000005</v>
      </c>
      <c r="L1445">
        <v>423.24599999999998</v>
      </c>
      <c r="N1445">
        <v>7.9080000000000004</v>
      </c>
    </row>
    <row r="1446" spans="1:14" x14ac:dyDescent="0.2">
      <c r="A1446" s="1">
        <v>919</v>
      </c>
      <c r="B1446" s="7">
        <v>31305</v>
      </c>
      <c r="C1446" s="16" t="str">
        <f t="shared" si="76"/>
        <v>S</v>
      </c>
      <c r="D1446" s="5">
        <v>30</v>
      </c>
      <c r="E1446" s="5">
        <v>0.77</v>
      </c>
      <c r="F1446" s="5">
        <v>29.23</v>
      </c>
      <c r="G1446">
        <v>8.9090000000000007</v>
      </c>
      <c r="L1446">
        <v>423.23899999999998</v>
      </c>
      <c r="N1446">
        <v>7.9139999999999997</v>
      </c>
    </row>
    <row r="1447" spans="1:14" x14ac:dyDescent="0.2">
      <c r="A1447" s="1">
        <v>919</v>
      </c>
      <c r="B1447" s="7">
        <v>31312</v>
      </c>
      <c r="C1447" s="16" t="str">
        <f t="shared" si="76"/>
        <v>S</v>
      </c>
      <c r="D1447" s="5">
        <v>30</v>
      </c>
      <c r="E1447" s="5">
        <v>0.76</v>
      </c>
      <c r="F1447" s="5">
        <v>29.24</v>
      </c>
      <c r="G1447">
        <v>8.9120000000000008</v>
      </c>
      <c r="L1447">
        <v>423.23599999999999</v>
      </c>
      <c r="N1447">
        <v>7.9169999999999998</v>
      </c>
    </row>
    <row r="1448" spans="1:14" x14ac:dyDescent="0.2">
      <c r="A1448" s="1">
        <v>919</v>
      </c>
      <c r="B1448" s="7">
        <v>31319</v>
      </c>
      <c r="C1448" s="16" t="str">
        <f t="shared" si="76"/>
        <v>S</v>
      </c>
      <c r="D1448" s="5">
        <v>30</v>
      </c>
      <c r="E1448" s="5">
        <v>0.79</v>
      </c>
      <c r="F1448" s="5">
        <v>29.21</v>
      </c>
      <c r="G1448">
        <v>8.9030000000000005</v>
      </c>
      <c r="L1448">
        <v>423.24599999999998</v>
      </c>
      <c r="N1448">
        <v>7.9080000000000004</v>
      </c>
    </row>
    <row r="1449" spans="1:14" x14ac:dyDescent="0.2">
      <c r="A1449" s="1">
        <v>919</v>
      </c>
      <c r="B1449" s="7">
        <v>31326</v>
      </c>
      <c r="C1449" s="16" t="str">
        <f t="shared" si="76"/>
        <v>S</v>
      </c>
      <c r="D1449" s="5">
        <v>30</v>
      </c>
      <c r="E1449" s="5">
        <v>0.81</v>
      </c>
      <c r="F1449" s="5">
        <v>29.19</v>
      </c>
      <c r="G1449">
        <v>8.8970000000000002</v>
      </c>
      <c r="L1449">
        <v>423.25200000000001</v>
      </c>
      <c r="N1449">
        <v>7.9020000000000001</v>
      </c>
    </row>
    <row r="1450" spans="1:14" x14ac:dyDescent="0.2">
      <c r="A1450" s="1">
        <v>919</v>
      </c>
      <c r="B1450" s="7">
        <v>31333</v>
      </c>
      <c r="C1450" s="16" t="str">
        <f t="shared" si="76"/>
        <v>S</v>
      </c>
      <c r="D1450" s="5">
        <v>30</v>
      </c>
      <c r="E1450" s="5">
        <v>0.76</v>
      </c>
      <c r="F1450" s="5">
        <v>29.24</v>
      </c>
      <c r="G1450">
        <v>8.9120000000000008</v>
      </c>
      <c r="L1450">
        <v>423.23599999999999</v>
      </c>
      <c r="N1450">
        <v>7.9169999999999998</v>
      </c>
    </row>
    <row r="1451" spans="1:14" x14ac:dyDescent="0.2">
      <c r="A1451" s="1">
        <v>919</v>
      </c>
      <c r="B1451" s="7">
        <v>31340</v>
      </c>
      <c r="C1451" s="16" t="str">
        <f t="shared" si="76"/>
        <v>S</v>
      </c>
      <c r="D1451" s="5">
        <v>30</v>
      </c>
      <c r="E1451" s="5">
        <v>0.71</v>
      </c>
      <c r="F1451" s="5">
        <v>29.29</v>
      </c>
      <c r="G1451">
        <v>8.9280000000000008</v>
      </c>
      <c r="L1451">
        <v>423.221</v>
      </c>
      <c r="N1451">
        <v>7.9329999999999998</v>
      </c>
    </row>
    <row r="1452" spans="1:14" x14ac:dyDescent="0.2">
      <c r="A1452" s="1">
        <v>919</v>
      </c>
      <c r="B1452" s="7">
        <v>31347</v>
      </c>
      <c r="C1452" s="16" t="str">
        <f t="shared" si="76"/>
        <v>S</v>
      </c>
      <c r="D1452" s="5">
        <v>30</v>
      </c>
      <c r="E1452" s="5">
        <v>0.69</v>
      </c>
      <c r="F1452" s="5">
        <v>29.31</v>
      </c>
      <c r="G1452">
        <v>8.9339999999999993</v>
      </c>
      <c r="L1452">
        <v>423.21499999999997</v>
      </c>
      <c r="N1452">
        <v>7.9390000000000001</v>
      </c>
    </row>
    <row r="1453" spans="1:14" x14ac:dyDescent="0.2">
      <c r="A1453" s="1">
        <v>919</v>
      </c>
      <c r="B1453" s="7">
        <v>31437</v>
      </c>
      <c r="C1453" s="16" t="str">
        <f t="shared" si="76"/>
        <v>S</v>
      </c>
      <c r="D1453" s="5">
        <v>29</v>
      </c>
      <c r="E1453" s="5">
        <v>0.47</v>
      </c>
      <c r="F1453" s="5">
        <v>28.53</v>
      </c>
      <c r="G1453">
        <v>8.6959999999999997</v>
      </c>
      <c r="L1453">
        <v>423.45299999999997</v>
      </c>
      <c r="N1453">
        <v>7.7009999999999996</v>
      </c>
    </row>
    <row r="1454" spans="1:14" x14ac:dyDescent="0.2">
      <c r="A1454" s="1">
        <v>919</v>
      </c>
      <c r="B1454" s="7">
        <v>31445</v>
      </c>
      <c r="C1454" s="16" t="str">
        <f t="shared" si="76"/>
        <v>S</v>
      </c>
      <c r="D1454" s="5">
        <v>29</v>
      </c>
      <c r="E1454" s="5">
        <v>0.45</v>
      </c>
      <c r="F1454" s="5">
        <v>28.55</v>
      </c>
      <c r="G1454">
        <v>8.702</v>
      </c>
      <c r="L1454">
        <v>423.447</v>
      </c>
      <c r="N1454">
        <v>7.7069999999999999</v>
      </c>
    </row>
    <row r="1455" spans="1:14" x14ac:dyDescent="0.2">
      <c r="A1455" s="1">
        <v>919</v>
      </c>
      <c r="B1455" s="7">
        <v>31451</v>
      </c>
      <c r="C1455" s="16" t="str">
        <f t="shared" si="76"/>
        <v>S</v>
      </c>
      <c r="D1455" s="5">
        <v>29</v>
      </c>
      <c r="E1455" s="5">
        <v>0.42</v>
      </c>
      <c r="F1455" s="5">
        <v>28.58</v>
      </c>
      <c r="G1455">
        <v>8.7110000000000003</v>
      </c>
      <c r="L1455">
        <v>423.43799999999999</v>
      </c>
      <c r="N1455">
        <v>7.7160000000000002</v>
      </c>
    </row>
    <row r="1456" spans="1:14" x14ac:dyDescent="0.2">
      <c r="A1456" s="1">
        <v>919</v>
      </c>
      <c r="B1456" s="7">
        <v>31465</v>
      </c>
      <c r="C1456" s="16" t="str">
        <f t="shared" si="76"/>
        <v>S</v>
      </c>
      <c r="D1456" s="5">
        <v>29</v>
      </c>
      <c r="E1456" s="5">
        <v>0.4</v>
      </c>
      <c r="F1456" s="5">
        <v>28.6</v>
      </c>
      <c r="G1456">
        <v>8.7170000000000005</v>
      </c>
      <c r="L1456">
        <v>423.43099999999998</v>
      </c>
      <c r="N1456">
        <v>7.7220000000000004</v>
      </c>
    </row>
    <row r="1457" spans="1:14" x14ac:dyDescent="0.2">
      <c r="A1457" s="1">
        <v>919</v>
      </c>
      <c r="B1457" s="7">
        <v>31473</v>
      </c>
      <c r="C1457" s="16" t="str">
        <f t="shared" si="76"/>
        <v>S</v>
      </c>
      <c r="D1457" s="5">
        <v>29</v>
      </c>
      <c r="E1457" s="5">
        <v>0.37</v>
      </c>
      <c r="F1457" s="5">
        <v>28.63</v>
      </c>
      <c r="G1457">
        <v>8.7270000000000003</v>
      </c>
      <c r="L1457">
        <v>423.42200000000003</v>
      </c>
      <c r="N1457">
        <v>7.7320000000000002</v>
      </c>
    </row>
    <row r="1458" spans="1:14" x14ac:dyDescent="0.2">
      <c r="A1458" s="1">
        <v>919</v>
      </c>
      <c r="B1458" s="7">
        <v>31480</v>
      </c>
      <c r="C1458" s="16" t="str">
        <f t="shared" si="76"/>
        <v>S</v>
      </c>
      <c r="D1458" s="5">
        <v>29</v>
      </c>
      <c r="E1458" s="5">
        <v>0.35</v>
      </c>
      <c r="F1458" s="5">
        <v>28.65</v>
      </c>
      <c r="G1458">
        <v>8.7330000000000005</v>
      </c>
      <c r="L1458">
        <v>423.416</v>
      </c>
      <c r="N1458">
        <v>7.7380000000000004</v>
      </c>
    </row>
    <row r="1459" spans="1:14" x14ac:dyDescent="0.2">
      <c r="A1459" s="1">
        <v>919</v>
      </c>
      <c r="B1459" s="7">
        <v>31482</v>
      </c>
      <c r="C1459" s="16" t="str">
        <f t="shared" si="76"/>
        <v>S</v>
      </c>
      <c r="D1459" s="5">
        <v>29</v>
      </c>
      <c r="E1459" s="5">
        <v>0.37</v>
      </c>
      <c r="F1459" s="5">
        <v>28.63</v>
      </c>
      <c r="G1459">
        <v>8.7270000000000003</v>
      </c>
      <c r="L1459">
        <v>423.42200000000003</v>
      </c>
      <c r="N1459">
        <v>7.7320000000000002</v>
      </c>
    </row>
    <row r="1460" spans="1:14" x14ac:dyDescent="0.2">
      <c r="A1460" s="1">
        <v>919</v>
      </c>
      <c r="B1460" s="7">
        <v>31487</v>
      </c>
      <c r="C1460" s="16" t="str">
        <f t="shared" si="76"/>
        <v>S</v>
      </c>
      <c r="D1460" s="5">
        <v>29</v>
      </c>
      <c r="E1460" s="5">
        <v>0.31</v>
      </c>
      <c r="F1460" s="5">
        <v>28.69</v>
      </c>
      <c r="G1460">
        <v>8.7449999999999992</v>
      </c>
      <c r="L1460">
        <v>423.404</v>
      </c>
      <c r="N1460">
        <v>7.75</v>
      </c>
    </row>
    <row r="1461" spans="1:14" x14ac:dyDescent="0.2">
      <c r="A1461" s="1">
        <v>919</v>
      </c>
      <c r="B1461" s="7">
        <v>31493</v>
      </c>
      <c r="C1461" s="16" t="str">
        <f t="shared" si="76"/>
        <v>S</v>
      </c>
      <c r="D1461" s="5">
        <v>29</v>
      </c>
      <c r="E1461" s="5">
        <v>0.3</v>
      </c>
      <c r="F1461" s="5">
        <v>28.7</v>
      </c>
      <c r="G1461">
        <v>8.7479999999999993</v>
      </c>
      <c r="L1461">
        <v>423.40100000000001</v>
      </c>
      <c r="N1461">
        <v>7.7530000000000001</v>
      </c>
    </row>
    <row r="1462" spans="1:14" x14ac:dyDescent="0.2">
      <c r="A1462" s="1">
        <v>919</v>
      </c>
      <c r="B1462" s="7">
        <v>31500</v>
      </c>
      <c r="C1462" s="16" t="str">
        <f t="shared" si="76"/>
        <v>S</v>
      </c>
      <c r="D1462" s="5">
        <v>29</v>
      </c>
      <c r="E1462" s="5">
        <v>0.49</v>
      </c>
      <c r="F1462" s="5">
        <v>28.51</v>
      </c>
      <c r="G1462">
        <v>8.69</v>
      </c>
      <c r="L1462">
        <v>423.459</v>
      </c>
      <c r="N1462">
        <v>7.6950000000000003</v>
      </c>
    </row>
    <row r="1463" spans="1:14" x14ac:dyDescent="0.2">
      <c r="A1463" s="1">
        <v>919</v>
      </c>
      <c r="B1463" s="7">
        <v>31507</v>
      </c>
      <c r="C1463" s="16" t="str">
        <f t="shared" si="76"/>
        <v>S</v>
      </c>
      <c r="D1463" s="5">
        <v>29</v>
      </c>
      <c r="E1463" s="5">
        <v>0.52</v>
      </c>
      <c r="F1463" s="5">
        <v>28.48</v>
      </c>
      <c r="G1463">
        <v>8.6809999999999992</v>
      </c>
      <c r="L1463">
        <v>423.46800000000002</v>
      </c>
      <c r="N1463">
        <v>7.6859999999999999</v>
      </c>
    </row>
    <row r="1464" spans="1:14" x14ac:dyDescent="0.2">
      <c r="A1464" s="1">
        <v>919</v>
      </c>
      <c r="B1464" s="7">
        <v>31515</v>
      </c>
      <c r="C1464" s="16" t="str">
        <f t="shared" si="76"/>
        <v>S</v>
      </c>
      <c r="D1464" s="5">
        <v>29</v>
      </c>
      <c r="E1464" s="5">
        <v>0.59</v>
      </c>
      <c r="F1464" s="5">
        <v>28.41</v>
      </c>
      <c r="G1464">
        <v>8.6590000000000007</v>
      </c>
      <c r="L1464">
        <v>423.48899999999998</v>
      </c>
      <c r="N1464">
        <v>7.6639999999999997</v>
      </c>
    </row>
    <row r="1465" spans="1:14" x14ac:dyDescent="0.2">
      <c r="A1465" s="1">
        <v>919</v>
      </c>
      <c r="B1465" s="7">
        <v>31522</v>
      </c>
      <c r="C1465" s="16" t="str">
        <f t="shared" si="76"/>
        <v>S</v>
      </c>
      <c r="D1465" s="5">
        <v>29</v>
      </c>
      <c r="E1465" s="5">
        <v>0.62</v>
      </c>
      <c r="F1465" s="5">
        <v>28.38</v>
      </c>
      <c r="G1465">
        <v>8.65</v>
      </c>
      <c r="L1465">
        <v>423.49900000000002</v>
      </c>
      <c r="N1465">
        <v>7.6550000000000002</v>
      </c>
    </row>
    <row r="1466" spans="1:14" x14ac:dyDescent="0.2">
      <c r="A1466" s="1">
        <v>919</v>
      </c>
      <c r="B1466" s="7">
        <v>31529</v>
      </c>
      <c r="C1466" s="16" t="str">
        <f t="shared" si="76"/>
        <v>S</v>
      </c>
      <c r="D1466" s="5">
        <v>29</v>
      </c>
      <c r="E1466" s="5">
        <v>0.67</v>
      </c>
      <c r="F1466" s="5">
        <v>28.33</v>
      </c>
      <c r="G1466">
        <v>8.6349999999999998</v>
      </c>
      <c r="L1466">
        <v>423.51400000000001</v>
      </c>
      <c r="N1466">
        <v>7.64</v>
      </c>
    </row>
    <row r="1467" spans="1:14" x14ac:dyDescent="0.2">
      <c r="A1467" s="1">
        <v>919</v>
      </c>
      <c r="B1467" s="7">
        <v>31537</v>
      </c>
      <c r="C1467" s="16" t="str">
        <f t="shared" si="76"/>
        <v>S</v>
      </c>
      <c r="D1467" s="5">
        <v>29</v>
      </c>
      <c r="E1467" s="5">
        <v>0.78</v>
      </c>
      <c r="F1467" s="5">
        <v>28.22</v>
      </c>
      <c r="G1467">
        <v>8.6020000000000003</v>
      </c>
      <c r="L1467">
        <v>423.54700000000003</v>
      </c>
      <c r="N1467">
        <v>7.6070000000000002</v>
      </c>
    </row>
    <row r="1468" spans="1:14" x14ac:dyDescent="0.2">
      <c r="A1468" s="1">
        <v>919</v>
      </c>
      <c r="B1468" s="7">
        <v>31543</v>
      </c>
      <c r="C1468" s="16" t="str">
        <f t="shared" si="76"/>
        <v>S</v>
      </c>
      <c r="D1468" s="5">
        <v>29</v>
      </c>
      <c r="E1468" s="5">
        <v>0.83</v>
      </c>
      <c r="F1468" s="5">
        <v>28.17</v>
      </c>
      <c r="G1468">
        <v>8.5860000000000003</v>
      </c>
      <c r="L1468">
        <v>423.56299999999999</v>
      </c>
      <c r="N1468">
        <v>7.5910000000000002</v>
      </c>
    </row>
    <row r="1469" spans="1:14" x14ac:dyDescent="0.2">
      <c r="A1469" s="1">
        <v>919</v>
      </c>
      <c r="B1469" s="7">
        <v>31551</v>
      </c>
      <c r="C1469" s="16" t="str">
        <f t="shared" si="76"/>
        <v>S</v>
      </c>
      <c r="D1469" s="5">
        <v>29</v>
      </c>
      <c r="E1469" s="5">
        <v>0.94</v>
      </c>
      <c r="F1469" s="5">
        <v>28.06</v>
      </c>
      <c r="G1469">
        <v>8.5530000000000008</v>
      </c>
      <c r="L1469">
        <v>423.596</v>
      </c>
      <c r="N1469">
        <v>7.5579999999999998</v>
      </c>
    </row>
    <row r="1470" spans="1:14" x14ac:dyDescent="0.2">
      <c r="A1470" s="1">
        <v>919</v>
      </c>
      <c r="B1470" s="7">
        <v>31578</v>
      </c>
      <c r="C1470" s="16" t="str">
        <f t="shared" si="76"/>
        <v>S</v>
      </c>
      <c r="D1470" s="5">
        <v>29</v>
      </c>
      <c r="E1470" s="5">
        <v>0.78</v>
      </c>
      <c r="F1470" s="5">
        <v>28.22</v>
      </c>
      <c r="G1470">
        <v>8.6020000000000003</v>
      </c>
      <c r="J1470" t="s">
        <v>24</v>
      </c>
      <c r="L1470">
        <v>423.54700000000003</v>
      </c>
      <c r="N1470">
        <v>7.6070000000000002</v>
      </c>
    </row>
    <row r="1471" spans="1:14" x14ac:dyDescent="0.2">
      <c r="A1471" s="1">
        <v>919</v>
      </c>
      <c r="B1471" s="7">
        <v>31592</v>
      </c>
      <c r="C1471" s="16" t="str">
        <f t="shared" si="76"/>
        <v>S</v>
      </c>
      <c r="D1471" s="5">
        <v>29</v>
      </c>
      <c r="E1471" s="5">
        <v>0.79</v>
      </c>
      <c r="F1471" s="5">
        <v>28.21</v>
      </c>
      <c r="G1471">
        <v>8.5990000000000002</v>
      </c>
      <c r="L1471">
        <v>423.55</v>
      </c>
      <c r="N1471">
        <v>7.6040000000000001</v>
      </c>
    </row>
    <row r="1472" spans="1:14" x14ac:dyDescent="0.2">
      <c r="A1472" s="1">
        <v>919</v>
      </c>
      <c r="B1472" s="7">
        <v>31602</v>
      </c>
      <c r="C1472" s="16" t="str">
        <f t="shared" si="76"/>
        <v>S</v>
      </c>
      <c r="D1472" s="5">
        <v>29</v>
      </c>
      <c r="E1472" s="5">
        <v>0.71</v>
      </c>
      <c r="F1472" s="5">
        <v>28.29</v>
      </c>
      <c r="G1472">
        <v>8.6229999999999993</v>
      </c>
      <c r="L1472">
        <v>423.52600000000001</v>
      </c>
      <c r="N1472">
        <v>7.6280000000000001</v>
      </c>
    </row>
    <row r="1473" spans="1:17" x14ac:dyDescent="0.2">
      <c r="A1473" s="1">
        <v>919</v>
      </c>
      <c r="B1473" s="7">
        <v>31606</v>
      </c>
      <c r="C1473" s="16" t="str">
        <f t="shared" si="76"/>
        <v>S</v>
      </c>
      <c r="D1473" s="5">
        <v>29</v>
      </c>
      <c r="E1473" s="5">
        <v>0.7</v>
      </c>
      <c r="F1473" s="5">
        <v>28.3</v>
      </c>
      <c r="G1473">
        <v>8.6259999999999994</v>
      </c>
      <c r="L1473">
        <v>423.52300000000002</v>
      </c>
      <c r="N1473">
        <v>7.6310000000000002</v>
      </c>
    </row>
    <row r="1474" spans="1:17" x14ac:dyDescent="0.2">
      <c r="A1474" s="1">
        <v>919</v>
      </c>
      <c r="B1474" s="7">
        <v>31614</v>
      </c>
      <c r="C1474" s="16" t="str">
        <f t="shared" si="76"/>
        <v>S</v>
      </c>
      <c r="D1474" s="5">
        <v>29</v>
      </c>
      <c r="E1474" s="5">
        <v>0.68</v>
      </c>
      <c r="F1474" s="5">
        <v>28.32</v>
      </c>
      <c r="G1474">
        <v>8.6319999999999997</v>
      </c>
      <c r="L1474">
        <v>423.517</v>
      </c>
      <c r="N1474">
        <v>7.6369999999999996</v>
      </c>
    </row>
    <row r="1475" spans="1:17" x14ac:dyDescent="0.2">
      <c r="A1475" s="1">
        <v>919</v>
      </c>
      <c r="B1475" s="7">
        <v>31774</v>
      </c>
      <c r="C1475" s="16" t="str">
        <f t="shared" si="76"/>
        <v>S</v>
      </c>
      <c r="D1475" s="5">
        <v>29</v>
      </c>
      <c r="E1475" s="5">
        <v>0.3</v>
      </c>
      <c r="F1475" s="5">
        <v>28.7</v>
      </c>
      <c r="G1475">
        <v>8.7479999999999993</v>
      </c>
      <c r="L1475">
        <v>423.40100000000001</v>
      </c>
      <c r="N1475">
        <v>7.7530000000000001</v>
      </c>
    </row>
    <row r="1476" spans="1:17" x14ac:dyDescent="0.2">
      <c r="A1476" s="1">
        <v>919</v>
      </c>
      <c r="B1476" s="7">
        <v>31780</v>
      </c>
      <c r="C1476" s="16" t="str">
        <f t="shared" si="76"/>
        <v>S</v>
      </c>
      <c r="D1476" s="5">
        <v>29</v>
      </c>
      <c r="E1476" s="5">
        <v>0.28000000000000003</v>
      </c>
      <c r="F1476" s="5">
        <v>28.72</v>
      </c>
      <c r="G1476">
        <v>8.7539999999999996</v>
      </c>
      <c r="L1476">
        <v>423.39499999999998</v>
      </c>
      <c r="N1476">
        <v>7.7590000000000003</v>
      </c>
    </row>
    <row r="1477" spans="1:17" x14ac:dyDescent="0.2">
      <c r="A1477" s="1">
        <v>919</v>
      </c>
      <c r="B1477" s="7">
        <v>31788</v>
      </c>
      <c r="C1477" s="16" t="str">
        <f t="shared" si="76"/>
        <v>S</v>
      </c>
      <c r="D1477" s="5">
        <v>29</v>
      </c>
      <c r="E1477" s="5">
        <v>0.22</v>
      </c>
      <c r="F1477" s="5">
        <v>28.78</v>
      </c>
      <c r="G1477">
        <v>8.7720000000000002</v>
      </c>
      <c r="L1477">
        <v>423.37700000000001</v>
      </c>
      <c r="N1477">
        <v>7.7770000000000001</v>
      </c>
    </row>
    <row r="1478" spans="1:17" x14ac:dyDescent="0.2">
      <c r="A1478" s="1">
        <v>919</v>
      </c>
      <c r="B1478" s="7">
        <v>32808</v>
      </c>
      <c r="C1478" s="16" t="str">
        <f t="shared" si="76"/>
        <v>V</v>
      </c>
      <c r="F1478" s="5">
        <f>G1478*3.281</f>
        <v>28.994197</v>
      </c>
      <c r="G1478">
        <v>8.8369999999999997</v>
      </c>
      <c r="L1478">
        <v>423.31200000000001</v>
      </c>
      <c r="N1478">
        <v>7.8419999999999996</v>
      </c>
    </row>
    <row r="1479" spans="1:17" x14ac:dyDescent="0.2">
      <c r="A1479" s="1">
        <v>919</v>
      </c>
      <c r="B1479" s="7">
        <v>33313</v>
      </c>
      <c r="C1479" s="16" t="str">
        <f t="shared" si="76"/>
        <v>V</v>
      </c>
      <c r="F1479" s="5">
        <f>G1479*3.281</f>
        <v>29.611025000000001</v>
      </c>
      <c r="G1479">
        <v>9.0250000000000004</v>
      </c>
      <c r="L1479">
        <v>423.12400000000002</v>
      </c>
      <c r="N1479">
        <v>8.0299999999999994</v>
      </c>
    </row>
    <row r="1480" spans="1:17" x14ac:dyDescent="0.2">
      <c r="A1480" s="1">
        <v>919</v>
      </c>
      <c r="B1480" s="7">
        <v>33679</v>
      </c>
      <c r="C1480" s="16" t="str">
        <f t="shared" si="76"/>
        <v>V</v>
      </c>
      <c r="F1480" s="5">
        <f>G1480*3.281</f>
        <v>29.240272000000004</v>
      </c>
      <c r="G1480">
        <v>8.9120000000000008</v>
      </c>
      <c r="L1480">
        <v>423.24</v>
      </c>
      <c r="N1480">
        <v>7.92</v>
      </c>
    </row>
    <row r="1481" spans="1:17" x14ac:dyDescent="0.2">
      <c r="A1481" s="1">
        <v>919</v>
      </c>
      <c r="B1481" s="7">
        <v>33771</v>
      </c>
      <c r="C1481" s="16" t="str">
        <f t="shared" si="76"/>
        <v>V</v>
      </c>
      <c r="F1481" s="5">
        <f>G1481*3.281</f>
        <v>29.053255000000004</v>
      </c>
      <c r="G1481">
        <v>8.8550000000000004</v>
      </c>
      <c r="L1481">
        <v>423.29</v>
      </c>
      <c r="N1481">
        <v>7.86</v>
      </c>
    </row>
    <row r="1482" spans="1:17" x14ac:dyDescent="0.2">
      <c r="A1482" s="1">
        <v>919</v>
      </c>
      <c r="B1482" s="7">
        <v>35487</v>
      </c>
      <c r="C1482" s="16" t="str">
        <f t="shared" si="76"/>
        <v>V</v>
      </c>
      <c r="F1482" s="5">
        <f>G1482*3.2808</f>
        <v>29.520638399999999</v>
      </c>
      <c r="G1482">
        <v>8.9979999999999993</v>
      </c>
      <c r="K1482">
        <v>432.15</v>
      </c>
      <c r="L1482">
        <f t="shared" ref="L1482:L1502" si="77">K1482-G1482</f>
        <v>423.15199999999999</v>
      </c>
      <c r="Q1482" t="s">
        <v>51</v>
      </c>
    </row>
    <row r="1483" spans="1:17" x14ac:dyDescent="0.2">
      <c r="A1483" s="1">
        <v>919</v>
      </c>
      <c r="B1483" s="7">
        <v>35551</v>
      </c>
      <c r="C1483" s="16" t="str">
        <f t="shared" si="76"/>
        <v>V</v>
      </c>
      <c r="F1483" s="5">
        <f>G1483*3.2808</f>
        <v>27.968820000000001</v>
      </c>
      <c r="G1483">
        <v>8.5250000000000004</v>
      </c>
      <c r="K1483">
        <v>432.15</v>
      </c>
      <c r="L1483">
        <f t="shared" si="77"/>
        <v>423.625</v>
      </c>
    </row>
    <row r="1484" spans="1:17" x14ac:dyDescent="0.2">
      <c r="A1484" s="1">
        <v>919</v>
      </c>
      <c r="B1484" s="7">
        <v>35586</v>
      </c>
      <c r="C1484" s="16" t="str">
        <f t="shared" si="76"/>
        <v>V</v>
      </c>
      <c r="F1484" s="5">
        <f>G1484*3.2808</f>
        <v>27.9392928</v>
      </c>
      <c r="G1484">
        <v>8.516</v>
      </c>
      <c r="K1484">
        <v>432.15</v>
      </c>
      <c r="L1484">
        <f t="shared" si="77"/>
        <v>423.63399999999996</v>
      </c>
    </row>
    <row r="1485" spans="1:17" x14ac:dyDescent="0.2">
      <c r="A1485" s="1">
        <v>919</v>
      </c>
      <c r="B1485" s="7">
        <v>35625</v>
      </c>
      <c r="C1485" s="16" t="str">
        <f t="shared" si="76"/>
        <v>V</v>
      </c>
      <c r="F1485" s="5">
        <f>G1485*3.2808</f>
        <v>27.8277456</v>
      </c>
      <c r="G1485">
        <v>8.4819999999999993</v>
      </c>
      <c r="K1485">
        <v>432.15</v>
      </c>
      <c r="L1485">
        <f t="shared" si="77"/>
        <v>423.66800000000001</v>
      </c>
    </row>
    <row r="1486" spans="1:17" x14ac:dyDescent="0.2">
      <c r="A1486" s="1">
        <v>919</v>
      </c>
      <c r="B1486" s="7">
        <v>35651</v>
      </c>
      <c r="C1486" s="16" t="str">
        <f t="shared" si="76"/>
        <v>V</v>
      </c>
      <c r="F1486" s="5">
        <f>G1486*3.281</f>
        <v>27.599772000000005</v>
      </c>
      <c r="G1486">
        <v>8.4120000000000008</v>
      </c>
      <c r="K1486">
        <v>432.15</v>
      </c>
      <c r="L1486">
        <f t="shared" si="77"/>
        <v>423.738</v>
      </c>
    </row>
    <row r="1487" spans="1:17" x14ac:dyDescent="0.2">
      <c r="A1487" s="1">
        <v>919</v>
      </c>
      <c r="B1487" s="7">
        <v>35693</v>
      </c>
      <c r="C1487" s="16" t="str">
        <f t="shared" si="76"/>
        <v>V</v>
      </c>
      <c r="F1487" s="5">
        <f t="shared" ref="F1487:F1510" si="78">G1487*3.281</f>
        <v>28.557824000000004</v>
      </c>
      <c r="G1487">
        <v>8.7040000000000006</v>
      </c>
      <c r="K1487">
        <v>432.15</v>
      </c>
      <c r="L1487">
        <f t="shared" si="77"/>
        <v>423.44599999999997</v>
      </c>
    </row>
    <row r="1488" spans="1:17" x14ac:dyDescent="0.2">
      <c r="A1488" s="1">
        <v>919</v>
      </c>
      <c r="B1488" s="7">
        <v>35731</v>
      </c>
      <c r="C1488" s="16" t="str">
        <f t="shared" si="76"/>
        <v>V</v>
      </c>
      <c r="F1488" s="5">
        <f t="shared" si="78"/>
        <v>28.026302000000001</v>
      </c>
      <c r="G1488">
        <v>8.5419999999999998</v>
      </c>
      <c r="K1488">
        <v>432.15</v>
      </c>
      <c r="L1488">
        <f t="shared" si="77"/>
        <v>423.608</v>
      </c>
    </row>
    <row r="1489" spans="1:17" x14ac:dyDescent="0.2">
      <c r="A1489" s="1">
        <v>919</v>
      </c>
      <c r="B1489" s="7">
        <v>35754</v>
      </c>
      <c r="C1489" s="16" t="str">
        <f t="shared" si="76"/>
        <v>V</v>
      </c>
      <c r="F1489" s="5">
        <f t="shared" si="78"/>
        <v>28.623444000000003</v>
      </c>
      <c r="G1489">
        <v>8.7240000000000002</v>
      </c>
      <c r="K1489">
        <v>432.15</v>
      </c>
      <c r="L1489">
        <f t="shared" si="77"/>
        <v>423.42599999999999</v>
      </c>
    </row>
    <row r="1490" spans="1:17" x14ac:dyDescent="0.2">
      <c r="A1490" s="1">
        <v>919</v>
      </c>
      <c r="B1490" s="7">
        <v>35776</v>
      </c>
      <c r="C1490" s="16" t="str">
        <f t="shared" si="76"/>
        <v>V</v>
      </c>
      <c r="F1490" s="5">
        <f t="shared" si="78"/>
        <v>28.128013000000003</v>
      </c>
      <c r="G1490">
        <v>8.5730000000000004</v>
      </c>
      <c r="K1490">
        <v>432.15</v>
      </c>
      <c r="L1490">
        <f t="shared" si="77"/>
        <v>423.577</v>
      </c>
    </row>
    <row r="1491" spans="1:17" x14ac:dyDescent="0.2">
      <c r="A1491" s="1">
        <v>919</v>
      </c>
      <c r="B1491" s="7">
        <v>35817</v>
      </c>
      <c r="C1491" s="16" t="str">
        <f t="shared" si="76"/>
        <v>V</v>
      </c>
      <c r="F1491" s="5">
        <f t="shared" si="78"/>
        <v>28.836708999999999</v>
      </c>
      <c r="G1491">
        <v>8.7889999999999997</v>
      </c>
      <c r="K1491">
        <v>432.15</v>
      </c>
      <c r="L1491">
        <f t="shared" si="77"/>
        <v>423.36099999999999</v>
      </c>
    </row>
    <row r="1492" spans="1:17" x14ac:dyDescent="0.2">
      <c r="A1492" s="1">
        <v>919</v>
      </c>
      <c r="B1492" s="7">
        <v>35845</v>
      </c>
      <c r="C1492" s="16" t="str">
        <f t="shared" si="76"/>
        <v>V</v>
      </c>
      <c r="F1492" s="5">
        <f t="shared" si="78"/>
        <v>28.908891000000001</v>
      </c>
      <c r="G1492">
        <v>8.8109999999999999</v>
      </c>
      <c r="K1492">
        <v>432.15</v>
      </c>
      <c r="L1492">
        <f t="shared" si="77"/>
        <v>423.339</v>
      </c>
    </row>
    <row r="1493" spans="1:17" x14ac:dyDescent="0.2">
      <c r="A1493" s="1">
        <v>919</v>
      </c>
      <c r="B1493" s="7">
        <v>35871</v>
      </c>
      <c r="C1493" s="16" t="str">
        <f t="shared" si="76"/>
        <v>V</v>
      </c>
      <c r="F1493" s="5">
        <f t="shared" si="78"/>
        <v>28.876081000000003</v>
      </c>
      <c r="G1493">
        <v>8.8010000000000002</v>
      </c>
      <c r="K1493">
        <v>432.15</v>
      </c>
      <c r="L1493">
        <f t="shared" si="77"/>
        <v>423.34899999999999</v>
      </c>
    </row>
    <row r="1494" spans="1:17" x14ac:dyDescent="0.2">
      <c r="A1494" s="1">
        <v>919</v>
      </c>
      <c r="B1494" s="7">
        <v>35900</v>
      </c>
      <c r="C1494" s="16" t="str">
        <f t="shared" si="76"/>
        <v>V</v>
      </c>
      <c r="F1494" s="5">
        <f t="shared" si="78"/>
        <v>28.830147000000004</v>
      </c>
      <c r="G1494">
        <v>8.7870000000000008</v>
      </c>
      <c r="K1494">
        <v>432.15</v>
      </c>
      <c r="L1494">
        <f t="shared" si="77"/>
        <v>423.363</v>
      </c>
    </row>
    <row r="1495" spans="1:17" x14ac:dyDescent="0.2">
      <c r="A1495" s="1">
        <v>919</v>
      </c>
      <c r="B1495" s="7">
        <v>35956</v>
      </c>
      <c r="C1495" s="16" t="str">
        <f t="shared" si="76"/>
        <v>V</v>
      </c>
      <c r="F1495" s="5">
        <f t="shared" si="78"/>
        <v>28.068954999999999</v>
      </c>
      <c r="G1495">
        <v>8.5549999999999997</v>
      </c>
      <c r="K1495">
        <v>432.15</v>
      </c>
      <c r="L1495">
        <f t="shared" si="77"/>
        <v>423.59499999999997</v>
      </c>
    </row>
    <row r="1496" spans="1:17" x14ac:dyDescent="0.2">
      <c r="A1496" s="1">
        <v>919</v>
      </c>
      <c r="B1496" s="7">
        <v>36060</v>
      </c>
      <c r="C1496" s="16" t="str">
        <f t="shared" si="76"/>
        <v>V</v>
      </c>
      <c r="F1496" s="5">
        <f t="shared" si="78"/>
        <v>29.236991</v>
      </c>
      <c r="G1496">
        <v>8.9109999999999996</v>
      </c>
      <c r="K1496">
        <v>432.15</v>
      </c>
      <c r="L1496">
        <f t="shared" si="77"/>
        <v>423.23899999999998</v>
      </c>
    </row>
    <row r="1497" spans="1:17" x14ac:dyDescent="0.2">
      <c r="A1497" s="1">
        <v>919</v>
      </c>
      <c r="B1497" s="7">
        <v>36082</v>
      </c>
      <c r="C1497" s="16" t="str">
        <f t="shared" si="76"/>
        <v>V</v>
      </c>
      <c r="F1497" s="5">
        <f t="shared" si="78"/>
        <v>28.715312000000004</v>
      </c>
      <c r="G1497">
        <v>8.7520000000000007</v>
      </c>
      <c r="K1497">
        <v>432.15</v>
      </c>
      <c r="L1497">
        <f t="shared" si="77"/>
        <v>423.39799999999997</v>
      </c>
    </row>
    <row r="1498" spans="1:17" x14ac:dyDescent="0.2">
      <c r="A1498" s="1">
        <v>919</v>
      </c>
      <c r="B1498" s="7">
        <v>36160</v>
      </c>
      <c r="C1498" s="16" t="str">
        <f t="shared" si="76"/>
        <v>V</v>
      </c>
      <c r="F1498" s="5">
        <f t="shared" si="78"/>
        <v>28.695626000000004</v>
      </c>
      <c r="G1498">
        <v>8.7460000000000004</v>
      </c>
      <c r="K1498">
        <v>432.15</v>
      </c>
      <c r="L1498">
        <f t="shared" si="77"/>
        <v>423.404</v>
      </c>
    </row>
    <row r="1499" spans="1:17" x14ac:dyDescent="0.2">
      <c r="A1499" s="1">
        <v>919</v>
      </c>
      <c r="B1499" s="7">
        <v>36185</v>
      </c>
      <c r="C1499" s="16" t="str">
        <f t="shared" si="76"/>
        <v>V</v>
      </c>
      <c r="F1499" s="5">
        <f t="shared" si="78"/>
        <v>28.790775000000004</v>
      </c>
      <c r="G1499">
        <v>8.7750000000000004</v>
      </c>
      <c r="K1499">
        <v>432.15</v>
      </c>
      <c r="L1499">
        <f t="shared" si="77"/>
        <v>423.375</v>
      </c>
    </row>
    <row r="1500" spans="1:17" x14ac:dyDescent="0.2">
      <c r="A1500" s="1">
        <v>919</v>
      </c>
      <c r="B1500" s="7">
        <v>36216</v>
      </c>
      <c r="C1500" s="16" t="str">
        <f t="shared" si="76"/>
        <v>V</v>
      </c>
      <c r="F1500" s="5">
        <f t="shared" si="78"/>
        <v>28.885924000000003</v>
      </c>
      <c r="G1500">
        <v>8.8040000000000003</v>
      </c>
      <c r="K1500">
        <v>432.15</v>
      </c>
      <c r="L1500">
        <f t="shared" si="77"/>
        <v>423.346</v>
      </c>
    </row>
    <row r="1501" spans="1:17" x14ac:dyDescent="0.2">
      <c r="A1501" s="1">
        <v>919</v>
      </c>
      <c r="B1501" s="7">
        <v>36235</v>
      </c>
      <c r="C1501" s="16" t="str">
        <f t="shared" si="76"/>
        <v>V</v>
      </c>
      <c r="F1501" s="5">
        <f t="shared" si="78"/>
        <v>28.912171999999998</v>
      </c>
      <c r="G1501">
        <v>8.8119999999999994</v>
      </c>
      <c r="K1501">
        <v>432.15</v>
      </c>
      <c r="L1501">
        <f t="shared" si="77"/>
        <v>423.33799999999997</v>
      </c>
    </row>
    <row r="1502" spans="1:17" x14ac:dyDescent="0.2">
      <c r="A1502" s="1">
        <v>919</v>
      </c>
      <c r="B1502" s="7">
        <v>36277</v>
      </c>
      <c r="C1502" s="16" t="str">
        <f t="shared" si="76"/>
        <v>V</v>
      </c>
      <c r="F1502" s="5">
        <f t="shared" si="78"/>
        <v>28.285501000000004</v>
      </c>
      <c r="G1502">
        <v>8.6210000000000004</v>
      </c>
      <c r="K1502">
        <v>432.15</v>
      </c>
      <c r="L1502">
        <f t="shared" si="77"/>
        <v>423.529</v>
      </c>
    </row>
    <row r="1503" spans="1:17" x14ac:dyDescent="0.2">
      <c r="A1503" s="1">
        <v>919</v>
      </c>
      <c r="B1503" s="7">
        <v>36299</v>
      </c>
      <c r="C1503" s="16" t="str">
        <f t="shared" si="76"/>
        <v>V</v>
      </c>
      <c r="F1503" s="5">
        <f t="shared" si="78"/>
        <v>27.95412</v>
      </c>
      <c r="G1503">
        <v>8.52</v>
      </c>
      <c r="K1503">
        <v>432.15</v>
      </c>
      <c r="L1503">
        <v>423.63</v>
      </c>
      <c r="N1503">
        <v>7.52</v>
      </c>
      <c r="Q1503" t="s">
        <v>51</v>
      </c>
    </row>
    <row r="1504" spans="1:17" x14ac:dyDescent="0.2">
      <c r="A1504" s="1">
        <v>919</v>
      </c>
      <c r="B1504" s="7">
        <v>36328</v>
      </c>
      <c r="C1504" s="16" t="str">
        <f t="shared" si="76"/>
        <v>V</v>
      </c>
      <c r="F1504" s="5">
        <f t="shared" si="78"/>
        <v>27.498061000000003</v>
      </c>
      <c r="G1504">
        <v>8.3810000000000002</v>
      </c>
      <c r="K1504">
        <v>432.15</v>
      </c>
      <c r="L1504">
        <v>423.76900000000001</v>
      </c>
      <c r="N1504">
        <v>7.3810000000000002</v>
      </c>
    </row>
    <row r="1505" spans="1:14" x14ac:dyDescent="0.2">
      <c r="A1505" s="1">
        <v>919</v>
      </c>
      <c r="B1505" s="7">
        <v>36371</v>
      </c>
      <c r="C1505" s="16" t="str">
        <f t="shared" si="76"/>
        <v>V</v>
      </c>
      <c r="F1505" s="5">
        <f t="shared" si="78"/>
        <v>27.432441000000004</v>
      </c>
      <c r="G1505">
        <v>8.3610000000000007</v>
      </c>
      <c r="K1505">
        <v>432.15</v>
      </c>
      <c r="L1505">
        <v>423.78899999999999</v>
      </c>
      <c r="N1505">
        <v>7.3609999999999998</v>
      </c>
    </row>
    <row r="1506" spans="1:14" x14ac:dyDescent="0.2">
      <c r="A1506" s="1">
        <v>919</v>
      </c>
      <c r="B1506" s="7">
        <v>36399</v>
      </c>
      <c r="C1506" s="16" t="str">
        <f t="shared" ref="C1506:C1561" si="79">IF(ISBLANK(D1506),"V","S")</f>
        <v>V</v>
      </c>
      <c r="F1506" s="5">
        <f t="shared" si="78"/>
        <v>27.409473999999999</v>
      </c>
      <c r="G1506">
        <v>8.3539999999999992</v>
      </c>
      <c r="K1506">
        <v>432.15</v>
      </c>
      <c r="L1506">
        <v>423.79599999999999</v>
      </c>
      <c r="N1506">
        <v>7.3540000000000001</v>
      </c>
    </row>
    <row r="1507" spans="1:14" x14ac:dyDescent="0.2">
      <c r="A1507" s="1">
        <v>919</v>
      </c>
      <c r="B1507" s="7">
        <v>36427</v>
      </c>
      <c r="C1507" s="16" t="str">
        <f t="shared" si="79"/>
        <v>V</v>
      </c>
      <c r="F1507" s="5">
        <f t="shared" si="78"/>
        <v>27.714606999999997</v>
      </c>
      <c r="G1507">
        <v>8.4469999999999992</v>
      </c>
      <c r="K1507">
        <v>432.15</v>
      </c>
      <c r="L1507">
        <v>423.70299999999997</v>
      </c>
      <c r="N1507">
        <v>7.4470000000000001</v>
      </c>
    </row>
    <row r="1508" spans="1:14" x14ac:dyDescent="0.2">
      <c r="A1508" s="1">
        <v>919</v>
      </c>
      <c r="B1508" s="7">
        <v>36458</v>
      </c>
      <c r="C1508" s="16" t="str">
        <f t="shared" si="79"/>
        <v>V</v>
      </c>
      <c r="F1508" s="5">
        <f t="shared" si="78"/>
        <v>27.566962</v>
      </c>
      <c r="G1508">
        <v>8.4019999999999992</v>
      </c>
      <c r="K1508">
        <v>432.15</v>
      </c>
      <c r="L1508">
        <f t="shared" ref="L1508:L1571" si="80">K1508-G1508</f>
        <v>423.74799999999999</v>
      </c>
      <c r="N1508">
        <f t="shared" ref="N1508:N1571" si="81">G1508-(G1507-N1507)</f>
        <v>7.4020000000000001</v>
      </c>
    </row>
    <row r="1509" spans="1:14" x14ac:dyDescent="0.2">
      <c r="A1509" s="1">
        <v>919</v>
      </c>
      <c r="B1509" s="7">
        <v>36486</v>
      </c>
      <c r="C1509" s="16" t="str">
        <f t="shared" si="79"/>
        <v>V</v>
      </c>
      <c r="F1509" s="5">
        <f t="shared" si="78"/>
        <v>27.750698000000003</v>
      </c>
      <c r="G1509">
        <v>8.4580000000000002</v>
      </c>
      <c r="K1509">
        <v>432.15</v>
      </c>
      <c r="L1509">
        <f t="shared" si="80"/>
        <v>423.69199999999995</v>
      </c>
      <c r="N1509">
        <f t="shared" si="81"/>
        <v>7.4580000000000011</v>
      </c>
    </row>
    <row r="1510" spans="1:14" x14ac:dyDescent="0.2">
      <c r="A1510" s="1">
        <v>919</v>
      </c>
      <c r="B1510" s="7">
        <v>36521</v>
      </c>
      <c r="C1510" s="16" t="str">
        <f t="shared" si="79"/>
        <v>V</v>
      </c>
      <c r="F1510" s="5">
        <f t="shared" si="78"/>
        <v>27.973806</v>
      </c>
      <c r="G1510">
        <v>8.5259999999999998</v>
      </c>
      <c r="K1510">
        <v>432.15</v>
      </c>
      <c r="L1510">
        <f t="shared" si="80"/>
        <v>423.62399999999997</v>
      </c>
      <c r="N1510">
        <f t="shared" si="81"/>
        <v>7.5260000000000007</v>
      </c>
    </row>
    <row r="1511" spans="1:14" x14ac:dyDescent="0.2">
      <c r="A1511" s="1">
        <v>919</v>
      </c>
      <c r="B1511" s="7">
        <v>36553</v>
      </c>
      <c r="C1511" s="16" t="str">
        <f t="shared" si="79"/>
        <v>V</v>
      </c>
      <c r="F1511" s="5">
        <v>30.81</v>
      </c>
      <c r="G1511" s="3">
        <f t="shared" ref="G1511:G1517" si="82">F1511/3.281</f>
        <v>9.3904297470283442</v>
      </c>
      <c r="J1511" t="s">
        <v>208</v>
      </c>
      <c r="K1511">
        <v>432.15</v>
      </c>
      <c r="L1511">
        <f t="shared" si="80"/>
        <v>422.75957025297163</v>
      </c>
      <c r="N1511" s="3">
        <f t="shared" si="81"/>
        <v>8.390429747028346</v>
      </c>
    </row>
    <row r="1512" spans="1:14" x14ac:dyDescent="0.2">
      <c r="A1512" s="1">
        <v>919</v>
      </c>
      <c r="B1512" s="7">
        <v>36587</v>
      </c>
      <c r="C1512" s="16" t="str">
        <f t="shared" si="79"/>
        <v>V</v>
      </c>
      <c r="F1512" s="5">
        <v>28.29</v>
      </c>
      <c r="G1512" s="3">
        <f t="shared" si="82"/>
        <v>8.6223712282840594</v>
      </c>
      <c r="K1512">
        <v>432.15</v>
      </c>
      <c r="L1512">
        <f t="shared" si="80"/>
        <v>423.52762877171591</v>
      </c>
      <c r="N1512" s="3">
        <f t="shared" si="81"/>
        <v>7.6223712282840612</v>
      </c>
    </row>
    <row r="1513" spans="1:14" x14ac:dyDescent="0.2">
      <c r="A1513" s="1">
        <v>919</v>
      </c>
      <c r="B1513" s="7">
        <v>36612</v>
      </c>
      <c r="C1513" s="16" t="str">
        <f t="shared" si="79"/>
        <v>V</v>
      </c>
      <c r="F1513" s="5">
        <v>28.3</v>
      </c>
      <c r="G1513" s="3">
        <f t="shared" si="82"/>
        <v>8.6254190795489176</v>
      </c>
      <c r="K1513">
        <v>432.15</v>
      </c>
      <c r="L1513">
        <f t="shared" si="80"/>
        <v>423.52458092045106</v>
      </c>
      <c r="N1513" s="3">
        <f t="shared" si="81"/>
        <v>7.6254190795489194</v>
      </c>
    </row>
    <row r="1514" spans="1:14" x14ac:dyDescent="0.2">
      <c r="A1514" s="1">
        <v>919</v>
      </c>
      <c r="B1514" s="7">
        <v>36640</v>
      </c>
      <c r="C1514" s="16" t="str">
        <f t="shared" si="79"/>
        <v>V</v>
      </c>
      <c r="F1514" s="5">
        <v>28.26</v>
      </c>
      <c r="G1514" s="3">
        <f t="shared" si="82"/>
        <v>8.6132276744894849</v>
      </c>
      <c r="K1514">
        <v>432.15</v>
      </c>
      <c r="L1514">
        <f t="shared" si="80"/>
        <v>423.53677232551047</v>
      </c>
      <c r="N1514" s="3">
        <f t="shared" si="81"/>
        <v>7.6132276744894867</v>
      </c>
    </row>
    <row r="1515" spans="1:14" x14ac:dyDescent="0.2">
      <c r="A1515" s="1">
        <v>919</v>
      </c>
      <c r="B1515" s="7">
        <v>36669</v>
      </c>
      <c r="C1515" s="16" t="str">
        <f t="shared" si="79"/>
        <v>V</v>
      </c>
      <c r="F1515" s="5">
        <v>28.19</v>
      </c>
      <c r="G1515" s="3">
        <f t="shared" si="82"/>
        <v>8.5918927156354776</v>
      </c>
      <c r="K1515">
        <v>432.15</v>
      </c>
      <c r="L1515">
        <f t="shared" si="80"/>
        <v>423.5581072843645</v>
      </c>
      <c r="N1515" s="3">
        <f t="shared" si="81"/>
        <v>7.5918927156354794</v>
      </c>
    </row>
    <row r="1516" spans="1:14" x14ac:dyDescent="0.2">
      <c r="A1516" s="1">
        <v>919</v>
      </c>
      <c r="B1516" s="7">
        <v>36706</v>
      </c>
      <c r="C1516" s="16" t="str">
        <f t="shared" si="79"/>
        <v>V</v>
      </c>
      <c r="F1516" s="5">
        <v>28.22</v>
      </c>
      <c r="G1516" s="3">
        <f t="shared" si="82"/>
        <v>8.6010362694300504</v>
      </c>
      <c r="K1516">
        <v>432.15</v>
      </c>
      <c r="L1516">
        <f t="shared" si="80"/>
        <v>423.54896373056994</v>
      </c>
      <c r="N1516" s="3">
        <f t="shared" si="81"/>
        <v>7.6010362694300522</v>
      </c>
    </row>
    <row r="1517" spans="1:14" x14ac:dyDescent="0.2">
      <c r="A1517" s="1">
        <v>919</v>
      </c>
      <c r="B1517" s="7">
        <v>36732</v>
      </c>
      <c r="C1517" s="16" t="str">
        <f t="shared" si="79"/>
        <v>V</v>
      </c>
      <c r="F1517" s="5">
        <v>28.4</v>
      </c>
      <c r="G1517" s="3">
        <f t="shared" si="82"/>
        <v>8.6558975921974994</v>
      </c>
      <c r="K1517">
        <v>432.15</v>
      </c>
      <c r="L1517">
        <f t="shared" si="80"/>
        <v>423.49410240780247</v>
      </c>
      <c r="N1517" s="3">
        <f t="shared" si="81"/>
        <v>7.6558975921975012</v>
      </c>
    </row>
    <row r="1518" spans="1:14" x14ac:dyDescent="0.2">
      <c r="A1518" s="1">
        <v>919</v>
      </c>
      <c r="B1518" s="7">
        <v>36760</v>
      </c>
      <c r="C1518" s="16" t="str">
        <f t="shared" si="79"/>
        <v>V</v>
      </c>
      <c r="F1518" s="5">
        <v>28.42</v>
      </c>
      <c r="G1518" s="3">
        <v>8.6630000000000003</v>
      </c>
      <c r="K1518">
        <v>432.15</v>
      </c>
      <c r="L1518">
        <f t="shared" si="80"/>
        <v>423.48699999999997</v>
      </c>
      <c r="N1518" s="3">
        <f t="shared" si="81"/>
        <v>7.663000000000002</v>
      </c>
    </row>
    <row r="1519" spans="1:14" x14ac:dyDescent="0.2">
      <c r="A1519" s="1">
        <v>919</v>
      </c>
      <c r="B1519" s="7">
        <v>36787</v>
      </c>
      <c r="C1519" s="16" t="str">
        <f t="shared" si="79"/>
        <v>V</v>
      </c>
      <c r="F1519" s="5">
        <v>28.49</v>
      </c>
      <c r="G1519" s="3">
        <v>8.6839999999999993</v>
      </c>
      <c r="K1519">
        <v>432.15</v>
      </c>
      <c r="L1519">
        <f t="shared" si="80"/>
        <v>423.46599999999995</v>
      </c>
      <c r="N1519" s="3">
        <f t="shared" si="81"/>
        <v>7.6840000000000011</v>
      </c>
    </row>
    <row r="1520" spans="1:14" x14ac:dyDescent="0.2">
      <c r="A1520" s="1">
        <v>919</v>
      </c>
      <c r="B1520" s="7">
        <v>36822</v>
      </c>
      <c r="C1520" s="16" t="str">
        <f t="shared" si="79"/>
        <v>V</v>
      </c>
      <c r="F1520" s="5">
        <v>28.39</v>
      </c>
      <c r="G1520" s="3">
        <v>8.6530000000000005</v>
      </c>
      <c r="K1520">
        <v>432.15</v>
      </c>
      <c r="L1520">
        <f t="shared" si="80"/>
        <v>423.49699999999996</v>
      </c>
      <c r="N1520" s="3">
        <f t="shared" si="81"/>
        <v>7.6530000000000022</v>
      </c>
    </row>
    <row r="1521" spans="1:14" x14ac:dyDescent="0.2">
      <c r="A1521" s="1">
        <v>919</v>
      </c>
      <c r="B1521" s="7">
        <v>36859</v>
      </c>
      <c r="C1521" s="16" t="str">
        <f t="shared" si="79"/>
        <v>V</v>
      </c>
      <c r="F1521" s="5">
        <v>27.98</v>
      </c>
      <c r="G1521" s="3">
        <v>8.5280000000000005</v>
      </c>
      <c r="K1521">
        <v>432.15</v>
      </c>
      <c r="L1521">
        <f t="shared" si="80"/>
        <v>423.62199999999996</v>
      </c>
      <c r="N1521" s="3">
        <f t="shared" si="81"/>
        <v>7.5280000000000022</v>
      </c>
    </row>
    <row r="1522" spans="1:14" x14ac:dyDescent="0.2">
      <c r="A1522" s="1">
        <v>919</v>
      </c>
      <c r="B1522" s="7">
        <v>36888</v>
      </c>
      <c r="C1522" s="16" t="str">
        <f t="shared" si="79"/>
        <v>V</v>
      </c>
      <c r="F1522" s="5">
        <v>27.95</v>
      </c>
      <c r="G1522" s="3">
        <v>8.5190000000000001</v>
      </c>
      <c r="K1522">
        <v>432.15</v>
      </c>
      <c r="L1522">
        <f t="shared" si="80"/>
        <v>423.63099999999997</v>
      </c>
      <c r="N1522" s="3">
        <f t="shared" si="81"/>
        <v>7.5190000000000019</v>
      </c>
    </row>
    <row r="1523" spans="1:14" x14ac:dyDescent="0.2">
      <c r="A1523" s="1">
        <v>919</v>
      </c>
      <c r="B1523" s="7">
        <v>36914</v>
      </c>
      <c r="C1523" s="16" t="str">
        <f t="shared" si="79"/>
        <v>V</v>
      </c>
      <c r="F1523" s="5">
        <v>28.09</v>
      </c>
      <c r="G1523" s="3">
        <v>8.5619999999999994</v>
      </c>
      <c r="K1523">
        <v>432.15</v>
      </c>
      <c r="L1523">
        <f t="shared" si="80"/>
        <v>423.58799999999997</v>
      </c>
      <c r="N1523" s="3">
        <f t="shared" si="81"/>
        <v>7.5620000000000012</v>
      </c>
    </row>
    <row r="1524" spans="1:14" x14ac:dyDescent="0.2">
      <c r="A1524" s="1">
        <v>919</v>
      </c>
      <c r="B1524" s="7">
        <v>36941</v>
      </c>
      <c r="C1524" s="16" t="str">
        <f t="shared" si="79"/>
        <v>V</v>
      </c>
      <c r="F1524" s="5">
        <v>28.21</v>
      </c>
      <c r="G1524" s="3">
        <v>8.5980000000000008</v>
      </c>
      <c r="K1524">
        <v>432.15</v>
      </c>
      <c r="L1524">
        <f t="shared" si="80"/>
        <v>423.55199999999996</v>
      </c>
      <c r="N1524" s="3">
        <f t="shared" si="81"/>
        <v>7.5980000000000025</v>
      </c>
    </row>
    <row r="1525" spans="1:14" x14ac:dyDescent="0.2">
      <c r="A1525" s="1">
        <v>919</v>
      </c>
      <c r="B1525" s="7">
        <v>36965</v>
      </c>
      <c r="C1525" s="16" t="str">
        <f t="shared" si="79"/>
        <v>V</v>
      </c>
      <c r="F1525" s="5">
        <v>28.3</v>
      </c>
      <c r="G1525" s="3">
        <v>8.6259999999999994</v>
      </c>
      <c r="K1525">
        <v>432.15</v>
      </c>
      <c r="L1525">
        <f t="shared" si="80"/>
        <v>423.524</v>
      </c>
      <c r="N1525" s="3">
        <f t="shared" si="81"/>
        <v>7.6260000000000012</v>
      </c>
    </row>
    <row r="1526" spans="1:14" x14ac:dyDescent="0.2">
      <c r="A1526" s="1">
        <v>919</v>
      </c>
      <c r="B1526" s="7">
        <v>37011</v>
      </c>
      <c r="C1526" s="16" t="str">
        <f t="shared" si="79"/>
        <v>V</v>
      </c>
      <c r="F1526" s="5">
        <v>27.92</v>
      </c>
      <c r="G1526" s="3">
        <v>8.51</v>
      </c>
      <c r="K1526">
        <v>432.15</v>
      </c>
      <c r="L1526">
        <f t="shared" si="80"/>
        <v>423.64</v>
      </c>
      <c r="N1526" s="3">
        <f t="shared" si="81"/>
        <v>7.5100000000000016</v>
      </c>
    </row>
    <row r="1527" spans="1:14" x14ac:dyDescent="0.2">
      <c r="A1527" s="1">
        <v>919</v>
      </c>
      <c r="B1527" s="7">
        <v>37041</v>
      </c>
      <c r="C1527" s="16" t="str">
        <f t="shared" si="79"/>
        <v>V</v>
      </c>
      <c r="F1527" s="5">
        <v>27.21</v>
      </c>
      <c r="G1527" s="3">
        <v>8.2940000000000005</v>
      </c>
      <c r="K1527">
        <v>432.15</v>
      </c>
      <c r="L1527">
        <f t="shared" si="80"/>
        <v>423.85599999999999</v>
      </c>
      <c r="N1527" s="3">
        <f t="shared" si="81"/>
        <v>7.2940000000000023</v>
      </c>
    </row>
    <row r="1528" spans="1:14" x14ac:dyDescent="0.2">
      <c r="A1528" s="1">
        <v>919</v>
      </c>
      <c r="B1528" s="7">
        <v>37063</v>
      </c>
      <c r="C1528" s="16" t="str">
        <f t="shared" si="79"/>
        <v>V</v>
      </c>
      <c r="F1528" s="5">
        <v>27.01</v>
      </c>
      <c r="G1528" s="3">
        <v>8.2330000000000005</v>
      </c>
      <c r="K1528">
        <v>432.15</v>
      </c>
      <c r="L1528">
        <f t="shared" si="80"/>
        <v>423.91699999999997</v>
      </c>
      <c r="N1528" s="3">
        <f t="shared" si="81"/>
        <v>7.2330000000000023</v>
      </c>
    </row>
    <row r="1529" spans="1:14" x14ac:dyDescent="0.2">
      <c r="A1529" s="1">
        <v>919</v>
      </c>
      <c r="B1529" s="7">
        <v>37102</v>
      </c>
      <c r="C1529" s="16" t="str">
        <f t="shared" si="79"/>
        <v>V</v>
      </c>
      <c r="F1529" s="5">
        <v>27.52</v>
      </c>
      <c r="G1529" s="3">
        <v>8.3879999999999999</v>
      </c>
      <c r="K1529">
        <v>432.15</v>
      </c>
      <c r="L1529">
        <f t="shared" si="80"/>
        <v>423.762</v>
      </c>
      <c r="N1529" s="3">
        <f t="shared" si="81"/>
        <v>7.3880000000000017</v>
      </c>
    </row>
    <row r="1530" spans="1:14" x14ac:dyDescent="0.2">
      <c r="A1530" s="1">
        <v>919</v>
      </c>
      <c r="B1530" s="7">
        <v>37130</v>
      </c>
      <c r="C1530" s="16" t="str">
        <f t="shared" si="79"/>
        <v>V</v>
      </c>
      <c r="F1530" s="5">
        <v>27.72</v>
      </c>
      <c r="G1530" s="3">
        <v>8.4489999999999998</v>
      </c>
      <c r="K1530">
        <v>432.15</v>
      </c>
      <c r="L1530">
        <f t="shared" si="80"/>
        <v>423.70099999999996</v>
      </c>
      <c r="N1530" s="3">
        <f t="shared" si="81"/>
        <v>7.4490000000000016</v>
      </c>
    </row>
    <row r="1531" spans="1:14" x14ac:dyDescent="0.2">
      <c r="A1531" s="1">
        <v>919</v>
      </c>
      <c r="B1531" s="7">
        <v>37159</v>
      </c>
      <c r="C1531" s="16" t="str">
        <f t="shared" si="79"/>
        <v>V</v>
      </c>
      <c r="F1531" s="5">
        <v>27.89</v>
      </c>
      <c r="G1531" s="3">
        <v>8.5009999999999994</v>
      </c>
      <c r="K1531">
        <v>432.15</v>
      </c>
      <c r="L1531">
        <f t="shared" si="80"/>
        <v>423.649</v>
      </c>
      <c r="N1531" s="3">
        <f t="shared" si="81"/>
        <v>7.5010000000000012</v>
      </c>
    </row>
    <row r="1532" spans="1:14" x14ac:dyDescent="0.2">
      <c r="A1532" s="1">
        <v>919</v>
      </c>
      <c r="B1532" s="7">
        <v>37193</v>
      </c>
      <c r="C1532" s="16" t="str">
        <f t="shared" si="79"/>
        <v>V</v>
      </c>
      <c r="F1532" s="5">
        <v>27.98</v>
      </c>
      <c r="G1532" s="3">
        <v>8.5280000000000005</v>
      </c>
      <c r="K1532">
        <v>432.15</v>
      </c>
      <c r="L1532">
        <f t="shared" si="80"/>
        <v>423.62199999999996</v>
      </c>
      <c r="N1532" s="3">
        <f t="shared" si="81"/>
        <v>7.5280000000000022</v>
      </c>
    </row>
    <row r="1533" spans="1:14" x14ac:dyDescent="0.2">
      <c r="A1533" s="1">
        <v>919</v>
      </c>
      <c r="B1533" s="7">
        <v>37223</v>
      </c>
      <c r="C1533" s="16" t="str">
        <f t="shared" si="79"/>
        <v>V</v>
      </c>
      <c r="F1533" s="5">
        <v>28.08</v>
      </c>
      <c r="G1533" s="3">
        <v>8.5589999999999993</v>
      </c>
      <c r="K1533">
        <v>432.15</v>
      </c>
      <c r="L1533">
        <f t="shared" si="80"/>
        <v>423.59099999999995</v>
      </c>
      <c r="N1533" s="3">
        <f t="shared" si="81"/>
        <v>7.5590000000000011</v>
      </c>
    </row>
    <row r="1534" spans="1:14" x14ac:dyDescent="0.2">
      <c r="A1534" s="1">
        <v>919</v>
      </c>
      <c r="B1534" s="7">
        <v>37244</v>
      </c>
      <c r="C1534" s="16" t="str">
        <f t="shared" si="79"/>
        <v>V</v>
      </c>
      <c r="F1534" s="5">
        <v>28.12</v>
      </c>
      <c r="G1534" s="3">
        <v>8.5709999999999997</v>
      </c>
      <c r="K1534">
        <v>432.15</v>
      </c>
      <c r="L1534">
        <f t="shared" si="80"/>
        <v>423.57899999999995</v>
      </c>
      <c r="N1534" s="3">
        <f t="shared" si="81"/>
        <v>7.5710000000000015</v>
      </c>
    </row>
    <row r="1535" spans="1:14" x14ac:dyDescent="0.2">
      <c r="A1535" s="1">
        <v>919</v>
      </c>
      <c r="B1535" s="7">
        <v>37281</v>
      </c>
      <c r="C1535" s="16" t="str">
        <f t="shared" si="79"/>
        <v>V</v>
      </c>
      <c r="F1535" s="5">
        <v>28.21</v>
      </c>
      <c r="G1535" s="3">
        <v>8.5980000000000008</v>
      </c>
      <c r="K1535">
        <v>432.15</v>
      </c>
      <c r="L1535">
        <f t="shared" si="80"/>
        <v>423.55199999999996</v>
      </c>
      <c r="N1535" s="3">
        <f t="shared" si="81"/>
        <v>7.5980000000000025</v>
      </c>
    </row>
    <row r="1536" spans="1:14" x14ac:dyDescent="0.2">
      <c r="A1536" s="1">
        <v>919</v>
      </c>
      <c r="B1536" s="7">
        <v>37314</v>
      </c>
      <c r="C1536" s="16" t="str">
        <f t="shared" si="79"/>
        <v>V</v>
      </c>
      <c r="F1536" s="5">
        <v>28.39</v>
      </c>
      <c r="G1536" s="3">
        <v>8.6530000000000005</v>
      </c>
      <c r="K1536">
        <v>432.15</v>
      </c>
      <c r="L1536">
        <f t="shared" si="80"/>
        <v>423.49699999999996</v>
      </c>
      <c r="N1536" s="3">
        <f t="shared" si="81"/>
        <v>7.6530000000000022</v>
      </c>
    </row>
    <row r="1537" spans="1:14" x14ac:dyDescent="0.2">
      <c r="A1537" s="1">
        <v>919</v>
      </c>
      <c r="B1537" s="7">
        <v>37337</v>
      </c>
      <c r="C1537" s="16" t="str">
        <f t="shared" si="79"/>
        <v>V</v>
      </c>
      <c r="F1537" s="5">
        <v>28.45</v>
      </c>
      <c r="G1537" s="3">
        <v>8.6720000000000006</v>
      </c>
      <c r="K1537">
        <v>432.15</v>
      </c>
      <c r="L1537">
        <f t="shared" si="80"/>
        <v>423.47799999999995</v>
      </c>
      <c r="N1537" s="3">
        <f t="shared" si="81"/>
        <v>7.6720000000000024</v>
      </c>
    </row>
    <row r="1538" spans="1:14" x14ac:dyDescent="0.2">
      <c r="A1538" s="1">
        <v>919</v>
      </c>
      <c r="B1538" s="7">
        <v>37375</v>
      </c>
      <c r="C1538" s="16" t="str">
        <f t="shared" si="79"/>
        <v>V</v>
      </c>
      <c r="F1538" s="5">
        <v>28.35</v>
      </c>
      <c r="G1538" s="3">
        <v>8.641</v>
      </c>
      <c r="K1538">
        <v>432.15</v>
      </c>
      <c r="L1538">
        <f t="shared" si="80"/>
        <v>423.50899999999996</v>
      </c>
      <c r="N1538" s="3">
        <f t="shared" si="81"/>
        <v>7.6410000000000018</v>
      </c>
    </row>
    <row r="1539" spans="1:14" x14ac:dyDescent="0.2">
      <c r="A1539" s="1">
        <v>919</v>
      </c>
      <c r="B1539" s="7">
        <v>37398</v>
      </c>
      <c r="C1539" s="16" t="str">
        <f t="shared" si="79"/>
        <v>V</v>
      </c>
      <c r="F1539" s="5">
        <v>28.28</v>
      </c>
      <c r="G1539" s="3">
        <v>8.6199999999999992</v>
      </c>
      <c r="K1539">
        <v>432.15</v>
      </c>
      <c r="L1539">
        <f t="shared" si="80"/>
        <v>423.53</v>
      </c>
      <c r="N1539" s="3">
        <f t="shared" si="81"/>
        <v>7.620000000000001</v>
      </c>
    </row>
    <row r="1540" spans="1:14" x14ac:dyDescent="0.2">
      <c r="A1540" s="1">
        <v>919</v>
      </c>
      <c r="B1540" s="7">
        <v>37433</v>
      </c>
      <c r="C1540" s="16" t="str">
        <f t="shared" si="79"/>
        <v>V</v>
      </c>
      <c r="F1540" s="5">
        <v>28.17</v>
      </c>
      <c r="G1540" s="3">
        <v>8.5860000000000003</v>
      </c>
      <c r="K1540">
        <v>432.15</v>
      </c>
      <c r="L1540">
        <f t="shared" si="80"/>
        <v>423.56399999999996</v>
      </c>
      <c r="N1540" s="3">
        <f t="shared" si="81"/>
        <v>7.5860000000000021</v>
      </c>
    </row>
    <row r="1541" spans="1:14" x14ac:dyDescent="0.2">
      <c r="A1541" s="1">
        <v>919</v>
      </c>
      <c r="B1541" s="7">
        <v>37469</v>
      </c>
      <c r="C1541" s="16" t="str">
        <f t="shared" si="79"/>
        <v>V</v>
      </c>
      <c r="F1541" s="5">
        <v>28.03</v>
      </c>
      <c r="G1541" s="3">
        <v>8.5440000000000005</v>
      </c>
      <c r="K1541">
        <v>432.15</v>
      </c>
      <c r="L1541">
        <f t="shared" si="80"/>
        <v>423.60599999999999</v>
      </c>
      <c r="N1541" s="3">
        <f t="shared" si="81"/>
        <v>7.5440000000000023</v>
      </c>
    </row>
    <row r="1542" spans="1:14" x14ac:dyDescent="0.2">
      <c r="A1542" s="1">
        <v>919</v>
      </c>
      <c r="B1542" s="7">
        <v>37494</v>
      </c>
      <c r="C1542" s="16" t="str">
        <f t="shared" si="79"/>
        <v>V</v>
      </c>
      <c r="F1542" s="5">
        <v>28.16</v>
      </c>
      <c r="G1542" s="3">
        <v>8.5830000000000002</v>
      </c>
      <c r="K1542">
        <v>432.15</v>
      </c>
      <c r="L1542">
        <f t="shared" si="80"/>
        <v>423.56699999999995</v>
      </c>
      <c r="N1542" s="3">
        <f t="shared" si="81"/>
        <v>7.583000000000002</v>
      </c>
    </row>
    <row r="1543" spans="1:14" x14ac:dyDescent="0.2">
      <c r="A1543" s="1">
        <v>919</v>
      </c>
      <c r="B1543" s="7">
        <v>37524</v>
      </c>
      <c r="C1543" s="16" t="str">
        <f t="shared" si="79"/>
        <v>V</v>
      </c>
      <c r="F1543" s="5">
        <v>28.31</v>
      </c>
      <c r="G1543" s="3">
        <f t="shared" ref="G1543:G1631" si="83">F1543*0.3048</f>
        <v>8.6288879999999999</v>
      </c>
      <c r="K1543">
        <v>432.15</v>
      </c>
      <c r="L1543">
        <f t="shared" si="80"/>
        <v>423.52111199999996</v>
      </c>
      <c r="N1543" s="3">
        <f t="shared" si="81"/>
        <v>7.6288880000000017</v>
      </c>
    </row>
    <row r="1544" spans="1:14" x14ac:dyDescent="0.2">
      <c r="A1544" s="1">
        <v>919</v>
      </c>
      <c r="B1544" s="7">
        <v>37546</v>
      </c>
      <c r="C1544" s="16" t="str">
        <f t="shared" si="79"/>
        <v>V</v>
      </c>
      <c r="F1544" s="5">
        <v>28.39</v>
      </c>
      <c r="G1544" s="3">
        <f t="shared" si="83"/>
        <v>8.6532720000000012</v>
      </c>
      <c r="K1544">
        <v>432.15</v>
      </c>
      <c r="L1544">
        <f t="shared" si="80"/>
        <v>423.49672799999996</v>
      </c>
      <c r="N1544" s="3">
        <f t="shared" si="81"/>
        <v>7.653272000000003</v>
      </c>
    </row>
    <row r="1545" spans="1:14" x14ac:dyDescent="0.2">
      <c r="A1545" s="1">
        <v>919</v>
      </c>
      <c r="B1545" s="7">
        <v>37581</v>
      </c>
      <c r="C1545" s="16" t="str">
        <f t="shared" si="79"/>
        <v>V</v>
      </c>
      <c r="F1545" s="5">
        <v>28.45</v>
      </c>
      <c r="G1545" s="3">
        <f t="shared" si="83"/>
        <v>8.6715599999999995</v>
      </c>
      <c r="K1545">
        <v>432.15</v>
      </c>
      <c r="L1545">
        <f t="shared" si="80"/>
        <v>423.47843999999998</v>
      </c>
      <c r="N1545" s="3">
        <f t="shared" si="81"/>
        <v>7.6715600000000013</v>
      </c>
    </row>
    <row r="1546" spans="1:14" x14ac:dyDescent="0.2">
      <c r="A1546" s="1">
        <v>919</v>
      </c>
      <c r="B1546" s="7">
        <v>37610</v>
      </c>
      <c r="C1546" s="16" t="str">
        <f t="shared" si="79"/>
        <v>V</v>
      </c>
      <c r="F1546" s="5">
        <v>28.51</v>
      </c>
      <c r="G1546" s="3">
        <f t="shared" si="83"/>
        <v>8.6898480000000013</v>
      </c>
      <c r="K1546">
        <v>432.15</v>
      </c>
      <c r="L1546">
        <f t="shared" si="80"/>
        <v>423.46015199999999</v>
      </c>
      <c r="N1546" s="3">
        <f t="shared" si="81"/>
        <v>7.6898480000000031</v>
      </c>
    </row>
    <row r="1547" spans="1:14" x14ac:dyDescent="0.2">
      <c r="A1547" s="1">
        <v>919</v>
      </c>
      <c r="B1547" s="7">
        <v>37651</v>
      </c>
      <c r="C1547" s="16" t="str">
        <f t="shared" si="79"/>
        <v>V</v>
      </c>
      <c r="F1547" s="5">
        <v>28.61</v>
      </c>
      <c r="G1547" s="3">
        <f t="shared" si="83"/>
        <v>8.7203280000000003</v>
      </c>
      <c r="K1547">
        <v>432.15</v>
      </c>
      <c r="L1547">
        <f t="shared" si="80"/>
        <v>423.42967199999998</v>
      </c>
      <c r="N1547" s="3">
        <f t="shared" si="81"/>
        <v>7.7203280000000021</v>
      </c>
    </row>
    <row r="1548" spans="1:14" x14ac:dyDescent="0.2">
      <c r="A1548" s="1">
        <v>919</v>
      </c>
      <c r="B1548" s="7">
        <v>37679</v>
      </c>
      <c r="C1548" s="16" t="str">
        <f t="shared" si="79"/>
        <v>V</v>
      </c>
      <c r="F1548" s="5">
        <v>28.7</v>
      </c>
      <c r="G1548" s="3">
        <f t="shared" si="83"/>
        <v>8.7477599999999995</v>
      </c>
      <c r="K1548">
        <v>432.15</v>
      </c>
      <c r="L1548">
        <f t="shared" si="80"/>
        <v>423.40224000000001</v>
      </c>
      <c r="N1548" s="3">
        <f t="shared" si="81"/>
        <v>7.7477600000000013</v>
      </c>
    </row>
    <row r="1549" spans="1:14" x14ac:dyDescent="0.2">
      <c r="A1549" s="1">
        <v>919</v>
      </c>
      <c r="B1549" s="7">
        <v>37706</v>
      </c>
      <c r="C1549" s="16" t="str">
        <f t="shared" si="79"/>
        <v>V</v>
      </c>
      <c r="F1549" s="5">
        <v>28.74</v>
      </c>
      <c r="G1549" s="3">
        <f t="shared" si="83"/>
        <v>8.7599520000000002</v>
      </c>
      <c r="K1549">
        <v>432.15</v>
      </c>
      <c r="L1549">
        <f t="shared" si="80"/>
        <v>423.39004799999998</v>
      </c>
      <c r="N1549" s="3">
        <f t="shared" si="81"/>
        <v>7.759952000000002</v>
      </c>
    </row>
    <row r="1550" spans="1:14" x14ac:dyDescent="0.2">
      <c r="A1550" s="1">
        <v>919</v>
      </c>
      <c r="B1550" s="7">
        <v>37739</v>
      </c>
      <c r="C1550" s="16" t="str">
        <f t="shared" si="79"/>
        <v>V</v>
      </c>
      <c r="F1550" s="5">
        <v>28.69</v>
      </c>
      <c r="G1550" s="3">
        <f t="shared" si="83"/>
        <v>8.7447120000000016</v>
      </c>
      <c r="K1550">
        <v>432.15</v>
      </c>
      <c r="L1550">
        <f t="shared" si="80"/>
        <v>423.40528799999998</v>
      </c>
      <c r="N1550" s="3">
        <f t="shared" si="81"/>
        <v>7.7447120000000034</v>
      </c>
    </row>
    <row r="1551" spans="1:14" x14ac:dyDescent="0.2">
      <c r="A1551" s="1">
        <v>919</v>
      </c>
      <c r="B1551" s="7">
        <v>37761</v>
      </c>
      <c r="C1551" s="16" t="str">
        <f t="shared" si="79"/>
        <v>V</v>
      </c>
      <c r="F1551" s="5">
        <v>28.68</v>
      </c>
      <c r="G1551" s="3">
        <f t="shared" si="83"/>
        <v>8.7416640000000001</v>
      </c>
      <c r="K1551">
        <v>432.15</v>
      </c>
      <c r="L1551">
        <f t="shared" si="80"/>
        <v>423.40833599999996</v>
      </c>
      <c r="N1551" s="3">
        <f t="shared" si="81"/>
        <v>7.7416640000000019</v>
      </c>
    </row>
    <row r="1552" spans="1:14" x14ac:dyDescent="0.2">
      <c r="A1552" s="1">
        <v>919</v>
      </c>
      <c r="B1552" s="7">
        <v>37802</v>
      </c>
      <c r="C1552" s="16" t="str">
        <f t="shared" si="79"/>
        <v>V</v>
      </c>
      <c r="F1552" s="5">
        <v>28.59</v>
      </c>
      <c r="G1552" s="3">
        <f t="shared" si="83"/>
        <v>8.7142320000000009</v>
      </c>
      <c r="K1552">
        <v>432.15</v>
      </c>
      <c r="L1552">
        <f t="shared" si="80"/>
        <v>423.435768</v>
      </c>
      <c r="N1552" s="3">
        <f t="shared" si="81"/>
        <v>7.7142320000000026</v>
      </c>
    </row>
    <row r="1553" spans="1:14" x14ac:dyDescent="0.2">
      <c r="A1553" s="1">
        <v>919</v>
      </c>
      <c r="B1553" s="7">
        <v>37831</v>
      </c>
      <c r="C1553" s="16" t="str">
        <f t="shared" si="79"/>
        <v>V</v>
      </c>
      <c r="F1553" s="5">
        <v>28.48</v>
      </c>
      <c r="G1553" s="3">
        <f t="shared" si="83"/>
        <v>8.6807040000000004</v>
      </c>
      <c r="K1553">
        <v>432.15</v>
      </c>
      <c r="L1553">
        <f t="shared" si="80"/>
        <v>423.46929599999999</v>
      </c>
      <c r="N1553" s="3">
        <f t="shared" si="81"/>
        <v>7.6807040000000022</v>
      </c>
    </row>
    <row r="1554" spans="1:14" x14ac:dyDescent="0.2">
      <c r="A1554" s="1">
        <v>919</v>
      </c>
      <c r="B1554" s="7">
        <v>37860</v>
      </c>
      <c r="C1554" s="16" t="str">
        <f t="shared" si="79"/>
        <v>V</v>
      </c>
      <c r="F1554" s="5">
        <v>28.78</v>
      </c>
      <c r="G1554" s="3">
        <f t="shared" si="83"/>
        <v>8.7721440000000008</v>
      </c>
      <c r="K1554">
        <v>432.15</v>
      </c>
      <c r="L1554">
        <f t="shared" si="80"/>
        <v>423.37785599999995</v>
      </c>
      <c r="N1554" s="3">
        <f t="shared" si="81"/>
        <v>7.7721440000000026</v>
      </c>
    </row>
    <row r="1555" spans="1:14" x14ac:dyDescent="0.2">
      <c r="A1555" s="1">
        <v>919</v>
      </c>
      <c r="B1555" s="7">
        <v>37888</v>
      </c>
      <c r="C1555" s="16" t="str">
        <f t="shared" si="79"/>
        <v>V</v>
      </c>
      <c r="F1555" s="5">
        <v>28.86</v>
      </c>
      <c r="G1555" s="3">
        <f t="shared" si="83"/>
        <v>8.7965280000000003</v>
      </c>
      <c r="K1555">
        <v>432.15</v>
      </c>
      <c r="L1555">
        <f t="shared" si="80"/>
        <v>423.35347199999995</v>
      </c>
      <c r="N1555" s="3">
        <f t="shared" si="81"/>
        <v>7.7965280000000021</v>
      </c>
    </row>
    <row r="1556" spans="1:14" x14ac:dyDescent="0.2">
      <c r="A1556" s="1">
        <v>919</v>
      </c>
      <c r="B1556" s="7">
        <v>37924</v>
      </c>
      <c r="C1556" s="16" t="str">
        <f t="shared" si="79"/>
        <v>V</v>
      </c>
      <c r="F1556" s="5">
        <v>28.8</v>
      </c>
      <c r="G1556" s="3">
        <f t="shared" si="83"/>
        <v>8.7782400000000003</v>
      </c>
      <c r="K1556">
        <v>432.15</v>
      </c>
      <c r="L1556">
        <f t="shared" si="80"/>
        <v>423.37175999999999</v>
      </c>
      <c r="N1556" s="3">
        <f t="shared" si="81"/>
        <v>7.778240000000002</v>
      </c>
    </row>
    <row r="1557" spans="1:14" x14ac:dyDescent="0.2">
      <c r="A1557" s="1">
        <v>919</v>
      </c>
      <c r="B1557" s="7">
        <v>37951</v>
      </c>
      <c r="C1557" s="16" t="str">
        <f t="shared" si="79"/>
        <v>V</v>
      </c>
      <c r="F1557" s="5">
        <v>28.77</v>
      </c>
      <c r="G1557" s="3">
        <f t="shared" si="83"/>
        <v>8.7690960000000011</v>
      </c>
      <c r="K1557">
        <v>432.15</v>
      </c>
      <c r="L1557">
        <f t="shared" si="80"/>
        <v>423.38090399999999</v>
      </c>
      <c r="N1557" s="3">
        <f t="shared" si="81"/>
        <v>7.7690960000000029</v>
      </c>
    </row>
    <row r="1558" spans="1:14" x14ac:dyDescent="0.2">
      <c r="A1558" s="1">
        <v>919</v>
      </c>
      <c r="B1558" s="7">
        <v>37978</v>
      </c>
      <c r="C1558" s="16" t="str">
        <f t="shared" si="79"/>
        <v>V</v>
      </c>
      <c r="F1558" s="5">
        <v>28.71</v>
      </c>
      <c r="G1558" s="3">
        <f t="shared" si="83"/>
        <v>8.750808000000001</v>
      </c>
      <c r="K1558">
        <v>432.15</v>
      </c>
      <c r="L1558">
        <f t="shared" si="80"/>
        <v>423.39919199999997</v>
      </c>
      <c r="N1558" s="3">
        <f t="shared" si="81"/>
        <v>7.7508080000000028</v>
      </c>
    </row>
    <row r="1559" spans="1:14" x14ac:dyDescent="0.2">
      <c r="A1559" s="1">
        <v>919</v>
      </c>
      <c r="B1559" s="7">
        <v>38008</v>
      </c>
      <c r="C1559" s="16" t="str">
        <f t="shared" si="79"/>
        <v>V</v>
      </c>
      <c r="F1559" s="5">
        <v>28.76</v>
      </c>
      <c r="G1559" s="3">
        <f t="shared" si="83"/>
        <v>8.7660480000000014</v>
      </c>
      <c r="K1559">
        <v>432.15</v>
      </c>
      <c r="L1559">
        <f t="shared" si="80"/>
        <v>423.38395199999997</v>
      </c>
      <c r="N1559" s="3">
        <f t="shared" si="81"/>
        <v>7.7660480000000032</v>
      </c>
    </row>
    <row r="1560" spans="1:14" x14ac:dyDescent="0.2">
      <c r="A1560" s="1">
        <v>919</v>
      </c>
      <c r="B1560" s="7">
        <v>38047</v>
      </c>
      <c r="C1560" s="16" t="str">
        <f t="shared" si="79"/>
        <v>V</v>
      </c>
      <c r="F1560" s="5">
        <v>28.8</v>
      </c>
      <c r="G1560" s="3">
        <f t="shared" si="83"/>
        <v>8.7782400000000003</v>
      </c>
      <c r="K1560">
        <v>432.15</v>
      </c>
      <c r="L1560">
        <f t="shared" si="80"/>
        <v>423.37175999999999</v>
      </c>
      <c r="N1560" s="3">
        <f t="shared" si="81"/>
        <v>7.778240000000002</v>
      </c>
    </row>
    <row r="1561" spans="1:14" x14ac:dyDescent="0.2">
      <c r="A1561" s="1">
        <v>919</v>
      </c>
      <c r="B1561" s="7">
        <v>38079</v>
      </c>
      <c r="C1561" s="16" t="str">
        <f t="shared" si="79"/>
        <v>V</v>
      </c>
      <c r="F1561" s="5">
        <v>28.78</v>
      </c>
      <c r="G1561" s="3">
        <f t="shared" si="83"/>
        <v>8.7721440000000008</v>
      </c>
      <c r="K1561">
        <v>432.15</v>
      </c>
      <c r="L1561">
        <f t="shared" si="80"/>
        <v>423.37785599999995</v>
      </c>
      <c r="N1561" s="3">
        <f t="shared" si="81"/>
        <v>7.7721440000000026</v>
      </c>
    </row>
    <row r="1562" spans="1:14" x14ac:dyDescent="0.2">
      <c r="A1562" s="1">
        <v>919</v>
      </c>
      <c r="B1562" s="7">
        <v>38105</v>
      </c>
      <c r="C1562" s="16" t="s">
        <v>176</v>
      </c>
      <c r="F1562" s="5">
        <v>28.85</v>
      </c>
      <c r="G1562" s="3">
        <f t="shared" si="83"/>
        <v>8.7934800000000006</v>
      </c>
      <c r="J1562" t="s">
        <v>65</v>
      </c>
      <c r="K1562">
        <v>432.15</v>
      </c>
      <c r="L1562">
        <f t="shared" si="80"/>
        <v>423.35651999999999</v>
      </c>
      <c r="N1562" s="3">
        <f t="shared" si="81"/>
        <v>7.7934800000000024</v>
      </c>
    </row>
    <row r="1563" spans="1:14" x14ac:dyDescent="0.2">
      <c r="A1563" s="1">
        <v>919</v>
      </c>
      <c r="B1563" s="7">
        <v>38131</v>
      </c>
      <c r="C1563" s="16" t="s">
        <v>176</v>
      </c>
      <c r="F1563" s="5">
        <v>28.86</v>
      </c>
      <c r="G1563" s="3">
        <f t="shared" si="83"/>
        <v>8.7965280000000003</v>
      </c>
      <c r="J1563" t="s">
        <v>69</v>
      </c>
      <c r="K1563">
        <v>432.15</v>
      </c>
      <c r="L1563">
        <f t="shared" si="80"/>
        <v>423.35347199999995</v>
      </c>
      <c r="N1563" s="3">
        <f t="shared" si="81"/>
        <v>7.7965280000000021</v>
      </c>
    </row>
    <row r="1564" spans="1:14" x14ac:dyDescent="0.2">
      <c r="A1564" s="1">
        <v>919</v>
      </c>
      <c r="B1564" s="7">
        <v>38162</v>
      </c>
      <c r="C1564" s="16" t="s">
        <v>176</v>
      </c>
      <c r="F1564" s="5">
        <v>28.93</v>
      </c>
      <c r="G1564" s="3">
        <f t="shared" si="83"/>
        <v>8.8178640000000001</v>
      </c>
      <c r="J1564" t="s">
        <v>69</v>
      </c>
      <c r="K1564">
        <v>432.15</v>
      </c>
      <c r="L1564">
        <f t="shared" si="80"/>
        <v>423.33213599999999</v>
      </c>
      <c r="N1564" s="3">
        <f t="shared" si="81"/>
        <v>7.8178640000000019</v>
      </c>
    </row>
    <row r="1565" spans="1:14" x14ac:dyDescent="0.2">
      <c r="A1565" s="1">
        <v>919</v>
      </c>
      <c r="B1565" s="7">
        <v>38191</v>
      </c>
      <c r="C1565" s="16" t="s">
        <v>176</v>
      </c>
      <c r="F1565" s="5">
        <v>29.02</v>
      </c>
      <c r="G1565" s="3">
        <f t="shared" si="83"/>
        <v>8.8452960000000012</v>
      </c>
      <c r="J1565" t="s">
        <v>69</v>
      </c>
      <c r="K1565">
        <v>432.15</v>
      </c>
      <c r="L1565">
        <f t="shared" si="80"/>
        <v>423.30470399999996</v>
      </c>
      <c r="N1565" s="3">
        <f t="shared" si="81"/>
        <v>7.8452960000000029</v>
      </c>
    </row>
    <row r="1566" spans="1:14" x14ac:dyDescent="0.2">
      <c r="A1566" s="1">
        <v>919</v>
      </c>
      <c r="B1566" s="7">
        <v>38226</v>
      </c>
      <c r="C1566" s="16" t="s">
        <v>176</v>
      </c>
      <c r="F1566" s="5">
        <v>29.16</v>
      </c>
      <c r="G1566" s="3">
        <f t="shared" si="83"/>
        <v>8.8879680000000008</v>
      </c>
      <c r="J1566" t="s">
        <v>69</v>
      </c>
      <c r="K1566">
        <v>432.15</v>
      </c>
      <c r="L1566">
        <f t="shared" si="80"/>
        <v>423.26203199999998</v>
      </c>
      <c r="N1566" s="3">
        <f t="shared" si="81"/>
        <v>7.8879680000000025</v>
      </c>
    </row>
    <row r="1567" spans="1:14" x14ac:dyDescent="0.2">
      <c r="A1567" s="1">
        <v>919</v>
      </c>
      <c r="B1567" s="7">
        <v>38250</v>
      </c>
      <c r="C1567" s="16" t="s">
        <v>176</v>
      </c>
      <c r="F1567" s="5">
        <v>29.2</v>
      </c>
      <c r="G1567" s="3">
        <f t="shared" si="83"/>
        <v>8.9001599999999996</v>
      </c>
      <c r="J1567" t="s">
        <v>69</v>
      </c>
      <c r="K1567">
        <v>432.15</v>
      </c>
      <c r="L1567">
        <f t="shared" si="80"/>
        <v>423.24983999999995</v>
      </c>
      <c r="N1567" s="3">
        <f t="shared" si="81"/>
        <v>7.9001600000000014</v>
      </c>
    </row>
    <row r="1568" spans="1:14" x14ac:dyDescent="0.2">
      <c r="A1568" s="1">
        <v>919</v>
      </c>
      <c r="B1568" s="7">
        <v>38292</v>
      </c>
      <c r="C1568" s="16" t="s">
        <v>176</v>
      </c>
      <c r="F1568" s="5">
        <v>28.93</v>
      </c>
      <c r="G1568" s="3">
        <f t="shared" si="83"/>
        <v>8.8178640000000001</v>
      </c>
      <c r="J1568" t="s">
        <v>69</v>
      </c>
      <c r="K1568">
        <v>432.15</v>
      </c>
      <c r="L1568">
        <f t="shared" si="80"/>
        <v>423.33213599999999</v>
      </c>
      <c r="N1568" s="3">
        <f t="shared" si="81"/>
        <v>7.8178640000000019</v>
      </c>
    </row>
    <row r="1569" spans="1:14" x14ac:dyDescent="0.2">
      <c r="A1569" s="1">
        <v>919</v>
      </c>
      <c r="B1569" s="7">
        <v>38320</v>
      </c>
      <c r="C1569" s="16" t="s">
        <v>176</v>
      </c>
      <c r="F1569" s="5">
        <v>28.49</v>
      </c>
      <c r="G1569" s="3">
        <f t="shared" si="83"/>
        <v>8.6837520000000001</v>
      </c>
      <c r="J1569" t="s">
        <v>69</v>
      </c>
      <c r="K1569">
        <v>432.15</v>
      </c>
      <c r="L1569">
        <f t="shared" si="80"/>
        <v>423.46624799999995</v>
      </c>
      <c r="N1569" s="3">
        <f t="shared" si="81"/>
        <v>7.6837520000000019</v>
      </c>
    </row>
    <row r="1570" spans="1:14" x14ac:dyDescent="0.2">
      <c r="A1570" s="1">
        <v>919</v>
      </c>
      <c r="B1570" s="7">
        <v>38341</v>
      </c>
      <c r="C1570" s="16" t="s">
        <v>176</v>
      </c>
      <c r="F1570" s="5">
        <v>28.52</v>
      </c>
      <c r="G1570" s="3">
        <f t="shared" si="83"/>
        <v>8.6928960000000011</v>
      </c>
      <c r="J1570" t="s">
        <v>69</v>
      </c>
      <c r="K1570">
        <v>432.15</v>
      </c>
      <c r="L1570">
        <f t="shared" si="80"/>
        <v>423.45710399999996</v>
      </c>
      <c r="N1570" s="3">
        <f t="shared" si="81"/>
        <v>7.6928960000000028</v>
      </c>
    </row>
    <row r="1571" spans="1:14" x14ac:dyDescent="0.2">
      <c r="A1571" s="1">
        <v>919</v>
      </c>
      <c r="B1571" s="7">
        <v>38377</v>
      </c>
      <c r="C1571" s="16" t="s">
        <v>176</v>
      </c>
      <c r="F1571" s="5">
        <v>28.68</v>
      </c>
      <c r="G1571" s="3">
        <f t="shared" si="83"/>
        <v>8.7416640000000001</v>
      </c>
      <c r="J1571" t="s">
        <v>69</v>
      </c>
      <c r="K1571">
        <v>432.15</v>
      </c>
      <c r="L1571">
        <f t="shared" si="80"/>
        <v>423.40833599999996</v>
      </c>
      <c r="N1571" s="3">
        <f t="shared" si="81"/>
        <v>7.7416640000000019</v>
      </c>
    </row>
    <row r="1572" spans="1:14" x14ac:dyDescent="0.2">
      <c r="A1572" s="1">
        <v>919</v>
      </c>
      <c r="B1572" s="7">
        <v>38413</v>
      </c>
      <c r="C1572" s="16" t="s">
        <v>176</v>
      </c>
      <c r="F1572" s="5">
        <v>28.83</v>
      </c>
      <c r="G1572" s="3">
        <f t="shared" si="83"/>
        <v>8.7873839999999994</v>
      </c>
      <c r="J1572" t="s">
        <v>69</v>
      </c>
      <c r="K1572">
        <v>432.15</v>
      </c>
      <c r="L1572">
        <f t="shared" ref="L1572:L1610" si="84">K1572-G1572</f>
        <v>423.362616</v>
      </c>
      <c r="N1572" s="3">
        <f t="shared" ref="N1572:N1606" si="85">G1572-(G1571-N1571)</f>
        <v>7.7873840000000012</v>
      </c>
    </row>
    <row r="1573" spans="1:14" x14ac:dyDescent="0.2">
      <c r="A1573" s="1">
        <v>919</v>
      </c>
      <c r="B1573" s="7">
        <v>38440</v>
      </c>
      <c r="C1573" s="16" t="s">
        <v>176</v>
      </c>
      <c r="F1573" s="5">
        <v>28.86</v>
      </c>
      <c r="G1573" s="3">
        <f t="shared" si="83"/>
        <v>8.7965280000000003</v>
      </c>
      <c r="J1573" t="s">
        <v>69</v>
      </c>
      <c r="K1573">
        <v>432.15</v>
      </c>
      <c r="L1573">
        <f t="shared" si="84"/>
        <v>423.35347199999995</v>
      </c>
      <c r="N1573" s="3">
        <f t="shared" si="85"/>
        <v>7.7965280000000021</v>
      </c>
    </row>
    <row r="1574" spans="1:14" x14ac:dyDescent="0.2">
      <c r="A1574" s="1">
        <v>919</v>
      </c>
      <c r="B1574" s="7">
        <v>38467</v>
      </c>
      <c r="C1574" s="16" t="s">
        <v>176</v>
      </c>
      <c r="F1574" s="5">
        <v>28.64</v>
      </c>
      <c r="G1574" s="3">
        <f t="shared" si="83"/>
        <v>8.7294720000000012</v>
      </c>
      <c r="J1574" t="s">
        <v>69</v>
      </c>
      <c r="K1574">
        <v>432.15</v>
      </c>
      <c r="L1574">
        <f t="shared" si="84"/>
        <v>423.42052799999999</v>
      </c>
      <c r="N1574" s="3">
        <f t="shared" si="85"/>
        <v>7.729472000000003</v>
      </c>
    </row>
    <row r="1575" spans="1:14" x14ac:dyDescent="0.2">
      <c r="A1575" s="1">
        <v>919</v>
      </c>
      <c r="B1575" s="7">
        <v>38496</v>
      </c>
      <c r="C1575" s="16" t="s">
        <v>176</v>
      </c>
      <c r="F1575" s="5">
        <v>28.59</v>
      </c>
      <c r="G1575" s="3">
        <f t="shared" si="83"/>
        <v>8.7142320000000009</v>
      </c>
      <c r="J1575" t="s">
        <v>69</v>
      </c>
      <c r="K1575">
        <v>432.15</v>
      </c>
      <c r="L1575">
        <f t="shared" si="84"/>
        <v>423.435768</v>
      </c>
      <c r="N1575" s="3">
        <f t="shared" si="85"/>
        <v>7.7142320000000026</v>
      </c>
    </row>
    <row r="1576" spans="1:14" x14ac:dyDescent="0.2">
      <c r="A1576" s="1">
        <v>919</v>
      </c>
      <c r="B1576" s="7">
        <v>38526</v>
      </c>
      <c r="C1576" s="16" t="s">
        <v>176</v>
      </c>
      <c r="F1576" s="5">
        <v>27.88</v>
      </c>
      <c r="G1576" s="3">
        <f t="shared" si="83"/>
        <v>8.4978239999999996</v>
      </c>
      <c r="J1576" t="s">
        <v>69</v>
      </c>
      <c r="K1576">
        <v>432.15</v>
      </c>
      <c r="L1576">
        <f t="shared" si="84"/>
        <v>423.652176</v>
      </c>
      <c r="N1576" s="3">
        <f t="shared" si="85"/>
        <v>7.4978240000000014</v>
      </c>
    </row>
    <row r="1577" spans="1:14" x14ac:dyDescent="0.2">
      <c r="A1577" s="1">
        <v>919</v>
      </c>
      <c r="B1577" s="7">
        <v>38558</v>
      </c>
      <c r="C1577" s="16" t="str">
        <f t="shared" ref="C1577:C1639" si="86">IF(ISBLANK(D1577),"V","S")</f>
        <v>V</v>
      </c>
      <c r="F1577" s="5">
        <v>28</v>
      </c>
      <c r="G1577" s="3">
        <f t="shared" si="83"/>
        <v>8.5343999999999998</v>
      </c>
      <c r="J1577" t="s">
        <v>80</v>
      </c>
      <c r="K1577">
        <v>432.15</v>
      </c>
      <c r="L1577">
        <f t="shared" si="84"/>
        <v>423.61559999999997</v>
      </c>
      <c r="N1577" s="3">
        <f t="shared" si="85"/>
        <v>7.5344000000000015</v>
      </c>
    </row>
    <row r="1578" spans="1:14" x14ac:dyDescent="0.2">
      <c r="A1578" s="1">
        <v>919</v>
      </c>
      <c r="B1578" s="7">
        <v>38586</v>
      </c>
      <c r="C1578" s="16" t="s">
        <v>176</v>
      </c>
      <c r="F1578" s="5">
        <v>28.32</v>
      </c>
      <c r="G1578" s="3">
        <f t="shared" si="83"/>
        <v>8.6319360000000014</v>
      </c>
      <c r="J1578" t="s">
        <v>69</v>
      </c>
      <c r="K1578">
        <v>432.15</v>
      </c>
      <c r="L1578">
        <f t="shared" si="84"/>
        <v>423.51806399999998</v>
      </c>
      <c r="N1578" s="3">
        <f t="shared" si="85"/>
        <v>7.6319360000000032</v>
      </c>
    </row>
    <row r="1579" spans="1:14" x14ac:dyDescent="0.2">
      <c r="A1579" s="1">
        <v>919</v>
      </c>
      <c r="B1579" s="7">
        <v>38618</v>
      </c>
      <c r="C1579" s="16" t="s">
        <v>176</v>
      </c>
      <c r="F1579" s="5">
        <v>28.49</v>
      </c>
      <c r="G1579" s="3">
        <f t="shared" si="83"/>
        <v>8.6837520000000001</v>
      </c>
      <c r="J1579" t="s">
        <v>69</v>
      </c>
      <c r="K1579">
        <v>432.15</v>
      </c>
      <c r="L1579">
        <f t="shared" si="84"/>
        <v>423.46624799999995</v>
      </c>
      <c r="N1579" s="3">
        <f t="shared" si="85"/>
        <v>7.6837520000000019</v>
      </c>
    </row>
    <row r="1580" spans="1:14" x14ac:dyDescent="0.2">
      <c r="A1580" s="1">
        <v>919</v>
      </c>
      <c r="B1580" s="7">
        <v>38649</v>
      </c>
      <c r="C1580" s="16" t="s">
        <v>176</v>
      </c>
      <c r="F1580" s="5">
        <v>28.55</v>
      </c>
      <c r="G1580" s="3">
        <f t="shared" si="83"/>
        <v>8.7020400000000002</v>
      </c>
      <c r="J1580" t="s">
        <v>69</v>
      </c>
      <c r="K1580">
        <v>432.15</v>
      </c>
      <c r="L1580">
        <f t="shared" si="84"/>
        <v>423.44795999999997</v>
      </c>
      <c r="N1580" s="3">
        <f t="shared" si="85"/>
        <v>7.702040000000002</v>
      </c>
    </row>
    <row r="1581" spans="1:14" x14ac:dyDescent="0.2">
      <c r="A1581" s="1">
        <v>919</v>
      </c>
      <c r="B1581" s="7">
        <v>38677</v>
      </c>
      <c r="C1581" s="16" t="s">
        <v>176</v>
      </c>
      <c r="F1581" s="5">
        <v>28.59</v>
      </c>
      <c r="G1581" s="3">
        <f t="shared" si="83"/>
        <v>8.7142320000000009</v>
      </c>
      <c r="J1581" t="s">
        <v>69</v>
      </c>
      <c r="K1581">
        <v>432.15</v>
      </c>
      <c r="L1581">
        <f t="shared" si="84"/>
        <v>423.435768</v>
      </c>
      <c r="N1581" s="3">
        <f t="shared" si="85"/>
        <v>7.7142320000000026</v>
      </c>
    </row>
    <row r="1582" spans="1:14" x14ac:dyDescent="0.2">
      <c r="A1582" s="1">
        <v>919</v>
      </c>
      <c r="B1582" s="7">
        <v>38707</v>
      </c>
      <c r="C1582" s="16" t="str">
        <f t="shared" si="86"/>
        <v>V</v>
      </c>
      <c r="F1582" s="5">
        <v>28.66</v>
      </c>
      <c r="G1582" s="3">
        <f t="shared" si="83"/>
        <v>8.7355680000000007</v>
      </c>
      <c r="J1582" t="s">
        <v>79</v>
      </c>
      <c r="K1582">
        <v>432.15</v>
      </c>
      <c r="L1582">
        <f t="shared" si="84"/>
        <v>423.41443199999998</v>
      </c>
      <c r="N1582" s="3">
        <f t="shared" si="85"/>
        <v>7.7355680000000024</v>
      </c>
    </row>
    <row r="1583" spans="1:14" x14ac:dyDescent="0.2">
      <c r="A1583" s="1">
        <v>919</v>
      </c>
      <c r="B1583" s="7">
        <v>38743</v>
      </c>
      <c r="C1583" s="16" t="s">
        <v>176</v>
      </c>
      <c r="F1583" s="5">
        <v>28.72</v>
      </c>
      <c r="G1583" s="3">
        <f t="shared" si="83"/>
        <v>8.7538560000000007</v>
      </c>
      <c r="J1583" t="s">
        <v>69</v>
      </c>
      <c r="K1583">
        <v>432.15</v>
      </c>
      <c r="L1583">
        <f t="shared" si="84"/>
        <v>423.39614399999999</v>
      </c>
      <c r="N1583" s="3">
        <f t="shared" si="85"/>
        <v>7.7538560000000025</v>
      </c>
    </row>
    <row r="1584" spans="1:14" x14ac:dyDescent="0.2">
      <c r="A1584" s="1">
        <v>919</v>
      </c>
      <c r="B1584" s="7">
        <v>38776</v>
      </c>
      <c r="C1584" s="16" t="s">
        <v>176</v>
      </c>
      <c r="F1584" s="5">
        <v>28.82</v>
      </c>
      <c r="G1584" s="3">
        <f t="shared" si="83"/>
        <v>8.7843359999999997</v>
      </c>
      <c r="J1584" t="s">
        <v>69</v>
      </c>
      <c r="K1584">
        <v>432.15</v>
      </c>
      <c r="L1584">
        <f t="shared" si="84"/>
        <v>423.36566399999998</v>
      </c>
      <c r="N1584" s="3">
        <f t="shared" si="85"/>
        <v>7.7843360000000015</v>
      </c>
    </row>
    <row r="1585" spans="1:14" x14ac:dyDescent="0.2">
      <c r="A1585" s="1">
        <v>919</v>
      </c>
      <c r="B1585" s="7">
        <v>38803</v>
      </c>
      <c r="C1585" s="16" t="s">
        <v>176</v>
      </c>
      <c r="F1585" s="5">
        <v>28.83</v>
      </c>
      <c r="G1585" s="3">
        <f t="shared" si="83"/>
        <v>8.7873839999999994</v>
      </c>
      <c r="J1585" t="s">
        <v>69</v>
      </c>
      <c r="K1585">
        <v>432.15</v>
      </c>
      <c r="L1585">
        <f t="shared" si="84"/>
        <v>423.362616</v>
      </c>
      <c r="N1585" s="3">
        <f t="shared" si="85"/>
        <v>7.7873840000000012</v>
      </c>
    </row>
    <row r="1586" spans="1:14" x14ac:dyDescent="0.2">
      <c r="A1586" s="1">
        <v>919</v>
      </c>
      <c r="B1586" s="7">
        <v>38835</v>
      </c>
      <c r="C1586" s="16" t="s">
        <v>176</v>
      </c>
      <c r="F1586" s="5">
        <v>28.32</v>
      </c>
      <c r="G1586" s="3">
        <f t="shared" si="83"/>
        <v>8.6319360000000014</v>
      </c>
      <c r="J1586" t="s">
        <v>69</v>
      </c>
      <c r="K1586">
        <v>432.15</v>
      </c>
      <c r="L1586">
        <f t="shared" si="84"/>
        <v>423.51806399999998</v>
      </c>
      <c r="N1586" s="3">
        <f t="shared" si="85"/>
        <v>7.6319360000000032</v>
      </c>
    </row>
    <row r="1587" spans="1:14" x14ac:dyDescent="0.2">
      <c r="A1587" s="1">
        <v>919</v>
      </c>
      <c r="B1587" s="7">
        <v>38856</v>
      </c>
      <c r="C1587" s="16" t="s">
        <v>176</v>
      </c>
      <c r="F1587" s="5">
        <v>28.25</v>
      </c>
      <c r="G1587" s="3">
        <f t="shared" si="83"/>
        <v>8.6105999999999998</v>
      </c>
      <c r="J1587" t="s">
        <v>69</v>
      </c>
      <c r="K1587">
        <v>432.15</v>
      </c>
      <c r="L1587">
        <f t="shared" si="84"/>
        <v>423.5394</v>
      </c>
      <c r="N1587" s="3">
        <f t="shared" si="85"/>
        <v>7.6106000000000016</v>
      </c>
    </row>
    <row r="1588" spans="1:14" x14ac:dyDescent="0.2">
      <c r="A1588" s="1">
        <v>919</v>
      </c>
      <c r="B1588" s="7">
        <v>38895</v>
      </c>
      <c r="C1588" s="16" t="s">
        <v>176</v>
      </c>
      <c r="F1588" s="5">
        <v>28.38</v>
      </c>
      <c r="G1588" s="3">
        <f t="shared" si="83"/>
        <v>8.6502239999999997</v>
      </c>
      <c r="J1588" t="s">
        <v>69</v>
      </c>
      <c r="K1588">
        <v>432.15</v>
      </c>
      <c r="L1588">
        <f t="shared" si="84"/>
        <v>423.499776</v>
      </c>
      <c r="N1588" s="3">
        <f t="shared" si="85"/>
        <v>7.6502240000000015</v>
      </c>
    </row>
    <row r="1589" spans="1:14" x14ac:dyDescent="0.2">
      <c r="A1589" s="1">
        <v>919</v>
      </c>
      <c r="B1589" s="7">
        <v>38925</v>
      </c>
      <c r="C1589" s="16" t="s">
        <v>176</v>
      </c>
      <c r="F1589" s="5">
        <v>28.63</v>
      </c>
      <c r="G1589" s="3">
        <f t="shared" si="83"/>
        <v>8.7264239999999997</v>
      </c>
      <c r="J1589" t="s">
        <v>69</v>
      </c>
      <c r="K1589">
        <v>432.15</v>
      </c>
      <c r="L1589">
        <f t="shared" si="84"/>
        <v>423.42357599999997</v>
      </c>
      <c r="N1589" s="3">
        <f t="shared" si="85"/>
        <v>7.7264240000000015</v>
      </c>
    </row>
    <row r="1590" spans="1:14" x14ac:dyDescent="0.2">
      <c r="A1590" s="1">
        <v>919</v>
      </c>
      <c r="B1590" s="7">
        <v>38958</v>
      </c>
      <c r="C1590" s="16" t="s">
        <v>176</v>
      </c>
      <c r="F1590" s="5">
        <v>28.9</v>
      </c>
      <c r="G1590" s="3">
        <f t="shared" si="83"/>
        <v>8.8087199999999992</v>
      </c>
      <c r="J1590" t="s">
        <v>69</v>
      </c>
      <c r="K1590">
        <v>432.15</v>
      </c>
      <c r="L1590">
        <f t="shared" si="84"/>
        <v>423.34127999999998</v>
      </c>
      <c r="N1590" s="3">
        <f t="shared" si="85"/>
        <v>7.808720000000001</v>
      </c>
    </row>
    <row r="1591" spans="1:14" x14ac:dyDescent="0.2">
      <c r="A1591" s="1">
        <v>919</v>
      </c>
      <c r="B1591" s="7">
        <v>38986</v>
      </c>
      <c r="C1591" s="16" t="s">
        <v>176</v>
      </c>
      <c r="F1591" s="5">
        <v>28.99</v>
      </c>
      <c r="G1591" s="3">
        <f t="shared" si="83"/>
        <v>8.8361520000000002</v>
      </c>
      <c r="J1591" t="s">
        <v>69</v>
      </c>
      <c r="K1591">
        <v>432.15</v>
      </c>
      <c r="L1591">
        <f t="shared" si="84"/>
        <v>423.31384799999995</v>
      </c>
      <c r="N1591" s="3">
        <f t="shared" si="85"/>
        <v>7.836152000000002</v>
      </c>
    </row>
    <row r="1592" spans="1:14" x14ac:dyDescent="0.2">
      <c r="A1592" s="1">
        <v>919</v>
      </c>
      <c r="B1592" s="7">
        <v>39014</v>
      </c>
      <c r="C1592" s="16" t="str">
        <f t="shared" si="86"/>
        <v>V</v>
      </c>
      <c r="F1592" s="5">
        <v>28.84</v>
      </c>
      <c r="G1592" s="3">
        <f t="shared" si="83"/>
        <v>8.7904320000000009</v>
      </c>
      <c r="J1592" t="s">
        <v>80</v>
      </c>
      <c r="K1592">
        <v>432.15</v>
      </c>
      <c r="L1592">
        <f t="shared" si="84"/>
        <v>423.35956799999997</v>
      </c>
      <c r="N1592" s="3">
        <f t="shared" si="85"/>
        <v>7.7904320000000027</v>
      </c>
    </row>
    <row r="1593" spans="1:14" x14ac:dyDescent="0.2">
      <c r="A1593" s="1">
        <v>919</v>
      </c>
      <c r="B1593" s="7">
        <v>39050</v>
      </c>
      <c r="C1593" s="16" t="str">
        <f t="shared" si="86"/>
        <v>V</v>
      </c>
      <c r="F1593" s="5">
        <v>29.06</v>
      </c>
      <c r="G1593" s="3">
        <f t="shared" si="83"/>
        <v>8.857488</v>
      </c>
      <c r="J1593" t="s">
        <v>80</v>
      </c>
      <c r="K1593">
        <v>432.15</v>
      </c>
      <c r="L1593">
        <f t="shared" si="84"/>
        <v>423.29251199999999</v>
      </c>
      <c r="N1593" s="3">
        <f t="shared" si="85"/>
        <v>7.8574880000000018</v>
      </c>
    </row>
    <row r="1594" spans="1:14" x14ac:dyDescent="0.2">
      <c r="A1594" s="1">
        <v>919</v>
      </c>
      <c r="B1594" s="7">
        <v>39077</v>
      </c>
      <c r="C1594" s="16" t="s">
        <v>176</v>
      </c>
      <c r="F1594" s="5">
        <v>29.08</v>
      </c>
      <c r="G1594" s="3">
        <f t="shared" si="83"/>
        <v>8.8635839999999995</v>
      </c>
      <c r="J1594" t="s">
        <v>69</v>
      </c>
      <c r="K1594">
        <v>432.15</v>
      </c>
      <c r="L1594">
        <f t="shared" si="84"/>
        <v>423.28641599999997</v>
      </c>
      <c r="N1594" s="3">
        <f t="shared" si="85"/>
        <v>7.8635840000000012</v>
      </c>
    </row>
    <row r="1595" spans="1:14" x14ac:dyDescent="0.2">
      <c r="A1595" s="1">
        <v>919</v>
      </c>
      <c r="B1595" s="7">
        <v>39114</v>
      </c>
      <c r="C1595" s="16" t="str">
        <f t="shared" si="86"/>
        <v>V</v>
      </c>
      <c r="F1595" s="5">
        <v>29.2</v>
      </c>
      <c r="G1595" s="3">
        <f t="shared" si="83"/>
        <v>8.9001599999999996</v>
      </c>
      <c r="J1595" t="s">
        <v>80</v>
      </c>
      <c r="K1595">
        <v>432.15</v>
      </c>
      <c r="L1595">
        <f t="shared" si="84"/>
        <v>423.24983999999995</v>
      </c>
      <c r="N1595" s="3">
        <f t="shared" si="85"/>
        <v>7.9001600000000014</v>
      </c>
    </row>
    <row r="1596" spans="1:14" x14ac:dyDescent="0.2">
      <c r="A1596" s="1">
        <v>919</v>
      </c>
      <c r="B1596" s="7">
        <v>39136</v>
      </c>
      <c r="C1596" s="16" t="str">
        <f t="shared" si="86"/>
        <v>V</v>
      </c>
      <c r="F1596" s="5">
        <v>29.27</v>
      </c>
      <c r="G1596" s="3">
        <f t="shared" si="83"/>
        <v>8.9214960000000012</v>
      </c>
      <c r="J1596" t="s">
        <v>80</v>
      </c>
      <c r="K1596">
        <v>432.15</v>
      </c>
      <c r="L1596">
        <f t="shared" si="84"/>
        <v>423.22850399999999</v>
      </c>
      <c r="N1596" s="3">
        <f t="shared" si="85"/>
        <v>7.921496000000003</v>
      </c>
    </row>
    <row r="1597" spans="1:14" x14ac:dyDescent="0.2">
      <c r="A1597" s="1">
        <v>919</v>
      </c>
      <c r="B1597" s="7">
        <v>39167</v>
      </c>
      <c r="C1597" s="16" t="s">
        <v>176</v>
      </c>
      <c r="F1597" s="5">
        <v>29.17</v>
      </c>
      <c r="G1597" s="3">
        <f t="shared" si="83"/>
        <v>8.8910160000000005</v>
      </c>
      <c r="J1597" t="s">
        <v>69</v>
      </c>
      <c r="K1597">
        <v>432.15</v>
      </c>
      <c r="L1597">
        <f t="shared" si="84"/>
        <v>423.258984</v>
      </c>
      <c r="N1597" s="3">
        <f t="shared" si="85"/>
        <v>7.8910160000000023</v>
      </c>
    </row>
    <row r="1598" spans="1:14" x14ac:dyDescent="0.2">
      <c r="A1598" s="1">
        <v>919</v>
      </c>
      <c r="B1598" s="7">
        <v>39198</v>
      </c>
      <c r="C1598" s="16" t="s">
        <v>176</v>
      </c>
      <c r="F1598" s="5">
        <v>28.93</v>
      </c>
      <c r="G1598" s="3">
        <f t="shared" si="83"/>
        <v>8.8178640000000001</v>
      </c>
      <c r="J1598" t="s">
        <v>69</v>
      </c>
      <c r="K1598">
        <v>432.15</v>
      </c>
      <c r="L1598">
        <f t="shared" si="84"/>
        <v>423.33213599999999</v>
      </c>
      <c r="N1598" s="3">
        <f t="shared" si="85"/>
        <v>7.8178640000000019</v>
      </c>
    </row>
    <row r="1599" spans="1:14" x14ac:dyDescent="0.2">
      <c r="A1599" s="1">
        <v>919</v>
      </c>
      <c r="B1599" s="7">
        <v>39220</v>
      </c>
      <c r="C1599" s="16" t="s">
        <v>176</v>
      </c>
      <c r="F1599" s="5">
        <v>28.76</v>
      </c>
      <c r="G1599" s="3">
        <f t="shared" si="83"/>
        <v>8.7660480000000014</v>
      </c>
      <c r="J1599" t="s">
        <v>69</v>
      </c>
      <c r="K1599">
        <v>432.15</v>
      </c>
      <c r="L1599">
        <f t="shared" si="84"/>
        <v>423.38395199999997</v>
      </c>
      <c r="N1599" s="3">
        <f t="shared" si="85"/>
        <v>7.7660480000000032</v>
      </c>
    </row>
    <row r="1600" spans="1:14" x14ac:dyDescent="0.2">
      <c r="A1600" s="1">
        <v>919</v>
      </c>
      <c r="B1600" s="7">
        <v>39258</v>
      </c>
      <c r="C1600" s="16" t="s">
        <v>176</v>
      </c>
      <c r="F1600" s="5">
        <v>28.63</v>
      </c>
      <c r="G1600" s="3">
        <f t="shared" si="83"/>
        <v>8.7264239999999997</v>
      </c>
      <c r="J1600" t="s">
        <v>69</v>
      </c>
      <c r="K1600">
        <v>432.15</v>
      </c>
      <c r="L1600">
        <f t="shared" si="84"/>
        <v>423.42357599999997</v>
      </c>
      <c r="N1600" s="3">
        <f t="shared" si="85"/>
        <v>7.7264240000000015</v>
      </c>
    </row>
    <row r="1601" spans="1:14" x14ac:dyDescent="0.2">
      <c r="A1601" s="1">
        <v>919</v>
      </c>
      <c r="B1601" s="7">
        <v>39317</v>
      </c>
      <c r="C1601" s="16" t="s">
        <v>176</v>
      </c>
      <c r="F1601" s="5">
        <v>28.99</v>
      </c>
      <c r="G1601" s="3">
        <f t="shared" si="83"/>
        <v>8.8361520000000002</v>
      </c>
      <c r="J1601" t="s">
        <v>69</v>
      </c>
      <c r="K1601">
        <v>432.15</v>
      </c>
      <c r="L1601">
        <f t="shared" si="84"/>
        <v>423.31384799999995</v>
      </c>
      <c r="N1601" s="3">
        <f t="shared" si="85"/>
        <v>7.836152000000002</v>
      </c>
    </row>
    <row r="1602" spans="1:14" x14ac:dyDescent="0.2">
      <c r="A1602" s="1">
        <v>919</v>
      </c>
      <c r="B1602" s="7">
        <v>39356</v>
      </c>
      <c r="C1602" s="16" t="s">
        <v>176</v>
      </c>
      <c r="F1602" s="5">
        <v>29.03</v>
      </c>
      <c r="G1602" s="3">
        <f t="shared" si="83"/>
        <v>8.8483440000000009</v>
      </c>
      <c r="J1602" t="s">
        <v>69</v>
      </c>
      <c r="K1602">
        <v>432.15</v>
      </c>
      <c r="L1602">
        <f t="shared" si="84"/>
        <v>423.30165599999998</v>
      </c>
      <c r="N1602" s="3">
        <f t="shared" si="85"/>
        <v>7.8483440000000027</v>
      </c>
    </row>
    <row r="1603" spans="1:14" x14ac:dyDescent="0.2">
      <c r="A1603" s="1">
        <v>919</v>
      </c>
      <c r="B1603" s="7">
        <v>39373</v>
      </c>
      <c r="C1603" s="16" t="str">
        <f t="shared" si="86"/>
        <v>V</v>
      </c>
      <c r="F1603" s="5">
        <v>28.9</v>
      </c>
      <c r="G1603" s="3">
        <f t="shared" si="83"/>
        <v>8.8087199999999992</v>
      </c>
      <c r="J1603" t="s">
        <v>112</v>
      </c>
      <c r="K1603">
        <v>432.15</v>
      </c>
      <c r="L1603">
        <f t="shared" si="84"/>
        <v>423.34127999999998</v>
      </c>
      <c r="N1603" s="3">
        <f t="shared" si="85"/>
        <v>7.808720000000001</v>
      </c>
    </row>
    <row r="1604" spans="1:14" x14ac:dyDescent="0.2">
      <c r="A1604" s="1">
        <v>919</v>
      </c>
      <c r="B1604" s="7">
        <v>39413</v>
      </c>
      <c r="C1604" s="16" t="str">
        <f t="shared" si="86"/>
        <v>V</v>
      </c>
      <c r="F1604" s="5">
        <v>28.71</v>
      </c>
      <c r="G1604" s="3">
        <f t="shared" si="83"/>
        <v>8.750808000000001</v>
      </c>
      <c r="J1604" t="s">
        <v>112</v>
      </c>
      <c r="K1604">
        <v>432.15</v>
      </c>
      <c r="L1604">
        <f t="shared" si="84"/>
        <v>423.39919199999997</v>
      </c>
      <c r="N1604" s="3">
        <f t="shared" si="85"/>
        <v>7.7508080000000028</v>
      </c>
    </row>
    <row r="1605" spans="1:14" x14ac:dyDescent="0.2">
      <c r="A1605" s="1">
        <v>919</v>
      </c>
      <c r="B1605" s="7">
        <v>39443</v>
      </c>
      <c r="C1605" s="16" t="str">
        <f t="shared" si="86"/>
        <v>V</v>
      </c>
      <c r="F1605" s="5">
        <v>28.76</v>
      </c>
      <c r="G1605" s="3">
        <f t="shared" si="83"/>
        <v>8.7660480000000014</v>
      </c>
      <c r="J1605" t="s">
        <v>118</v>
      </c>
      <c r="K1605">
        <v>432.15</v>
      </c>
      <c r="L1605">
        <f t="shared" si="84"/>
        <v>423.38395199999997</v>
      </c>
      <c r="N1605" s="3">
        <f t="shared" si="85"/>
        <v>7.7660480000000032</v>
      </c>
    </row>
    <row r="1606" spans="1:14" x14ac:dyDescent="0.2">
      <c r="A1606" s="1">
        <v>919</v>
      </c>
      <c r="B1606" s="7">
        <v>39472</v>
      </c>
      <c r="C1606" s="16" t="str">
        <f t="shared" si="86"/>
        <v>V</v>
      </c>
      <c r="F1606" s="5">
        <v>28.9</v>
      </c>
      <c r="G1606" s="3">
        <f t="shared" si="83"/>
        <v>8.8087199999999992</v>
      </c>
      <c r="J1606" t="s">
        <v>118</v>
      </c>
      <c r="K1606">
        <v>432.15</v>
      </c>
      <c r="L1606">
        <f t="shared" si="84"/>
        <v>423.34127999999998</v>
      </c>
      <c r="N1606" s="3">
        <f t="shared" si="85"/>
        <v>7.808720000000001</v>
      </c>
    </row>
    <row r="1607" spans="1:14" x14ac:dyDescent="0.2">
      <c r="A1607" s="1">
        <v>919</v>
      </c>
      <c r="B1607" s="7">
        <v>39507</v>
      </c>
      <c r="C1607" s="16" t="str">
        <f t="shared" si="86"/>
        <v>V</v>
      </c>
      <c r="F1607" s="5">
        <v>29.01</v>
      </c>
      <c r="G1607" s="3">
        <f t="shared" si="83"/>
        <v>8.8422480000000014</v>
      </c>
      <c r="J1607" t="s">
        <v>80</v>
      </c>
      <c r="K1607">
        <v>432.15</v>
      </c>
      <c r="L1607">
        <f t="shared" si="84"/>
        <v>423.30775199999999</v>
      </c>
      <c r="N1607" s="3">
        <f t="shared" ref="N1607:N1614" si="87">G1607-(G1606-N1606)</f>
        <v>7.8422480000000032</v>
      </c>
    </row>
    <row r="1608" spans="1:14" x14ac:dyDescent="0.2">
      <c r="A1608" s="1">
        <v>919</v>
      </c>
      <c r="B1608" s="7">
        <v>39536</v>
      </c>
      <c r="C1608" s="16" t="str">
        <f t="shared" si="86"/>
        <v>V</v>
      </c>
      <c r="F1608" s="5">
        <v>29.15</v>
      </c>
      <c r="G1608" s="3">
        <f t="shared" si="83"/>
        <v>8.8849199999999993</v>
      </c>
      <c r="J1608" t="s">
        <v>112</v>
      </c>
      <c r="K1608">
        <v>432.15</v>
      </c>
      <c r="L1608">
        <f t="shared" si="84"/>
        <v>423.26507999999995</v>
      </c>
      <c r="N1608" s="3">
        <f t="shared" si="87"/>
        <v>7.884920000000001</v>
      </c>
    </row>
    <row r="1609" spans="1:14" x14ac:dyDescent="0.2">
      <c r="A1609" s="1">
        <v>919</v>
      </c>
      <c r="B1609" s="7">
        <v>39563</v>
      </c>
      <c r="C1609" s="16" t="str">
        <f t="shared" si="86"/>
        <v>V</v>
      </c>
      <c r="F1609" s="5">
        <v>28.99</v>
      </c>
      <c r="G1609" s="3">
        <f t="shared" si="83"/>
        <v>8.8361520000000002</v>
      </c>
      <c r="J1609" t="s">
        <v>112</v>
      </c>
      <c r="K1609">
        <v>432.15</v>
      </c>
      <c r="L1609">
        <f t="shared" si="84"/>
        <v>423.31384799999995</v>
      </c>
      <c r="N1609" s="3">
        <f t="shared" si="87"/>
        <v>7.836152000000002</v>
      </c>
    </row>
    <row r="1610" spans="1:14" x14ac:dyDescent="0.2">
      <c r="A1610" s="1">
        <v>919</v>
      </c>
      <c r="B1610" s="7">
        <v>39580</v>
      </c>
      <c r="C1610" s="16" t="str">
        <f t="shared" si="86"/>
        <v>V</v>
      </c>
      <c r="F1610" s="5">
        <v>28.69</v>
      </c>
      <c r="G1610" s="3">
        <f t="shared" si="83"/>
        <v>8.7447120000000016</v>
      </c>
      <c r="J1610" t="s">
        <v>118</v>
      </c>
      <c r="K1610">
        <v>432.15</v>
      </c>
      <c r="L1610">
        <f t="shared" si="84"/>
        <v>423.40528799999998</v>
      </c>
      <c r="N1610" s="3">
        <f t="shared" si="87"/>
        <v>7.7447120000000034</v>
      </c>
    </row>
    <row r="1611" spans="1:14" x14ac:dyDescent="0.2">
      <c r="A1611" s="1">
        <v>919</v>
      </c>
      <c r="B1611" s="7">
        <v>39674</v>
      </c>
      <c r="C1611" s="16" t="str">
        <f t="shared" si="86"/>
        <v>V</v>
      </c>
      <c r="F1611" s="5">
        <v>28.51</v>
      </c>
      <c r="G1611" s="3">
        <f t="shared" si="83"/>
        <v>8.6898480000000013</v>
      </c>
      <c r="J1611" t="s">
        <v>80</v>
      </c>
      <c r="K1611">
        <v>432.15</v>
      </c>
      <c r="L1611">
        <f t="shared" ref="L1611:L1616" si="88">K1611-G1611</f>
        <v>423.46015199999999</v>
      </c>
      <c r="N1611" s="3">
        <f t="shared" si="87"/>
        <v>7.6898480000000031</v>
      </c>
    </row>
    <row r="1612" spans="1:14" x14ac:dyDescent="0.2">
      <c r="A1612" s="1">
        <v>919</v>
      </c>
      <c r="B1612" s="7">
        <v>39725</v>
      </c>
      <c r="C1612" s="16" t="str">
        <f t="shared" si="86"/>
        <v>V</v>
      </c>
      <c r="F1612" s="5">
        <v>28.46</v>
      </c>
      <c r="G1612" s="3">
        <f t="shared" si="83"/>
        <v>8.674608000000001</v>
      </c>
      <c r="J1612" t="s">
        <v>139</v>
      </c>
      <c r="K1612">
        <v>432.15</v>
      </c>
      <c r="L1612">
        <f t="shared" si="88"/>
        <v>423.475392</v>
      </c>
      <c r="N1612" s="3">
        <f t="shared" si="87"/>
        <v>7.6746080000000028</v>
      </c>
    </row>
    <row r="1613" spans="1:14" x14ac:dyDescent="0.2">
      <c r="A1613" s="1">
        <v>919</v>
      </c>
      <c r="B1613" s="7">
        <v>39767</v>
      </c>
      <c r="C1613" s="16" t="str">
        <f t="shared" si="86"/>
        <v>V</v>
      </c>
      <c r="F1613" s="5">
        <v>28.19</v>
      </c>
      <c r="G1613" s="3">
        <f t="shared" si="83"/>
        <v>8.5923120000000015</v>
      </c>
      <c r="J1613" t="s">
        <v>118</v>
      </c>
      <c r="K1613">
        <v>432.15</v>
      </c>
      <c r="L1613">
        <f t="shared" si="88"/>
        <v>423.55768799999998</v>
      </c>
      <c r="N1613" s="3">
        <f t="shared" si="87"/>
        <v>7.5923120000000033</v>
      </c>
    </row>
    <row r="1614" spans="1:14" x14ac:dyDescent="0.2">
      <c r="A1614" s="1">
        <v>919</v>
      </c>
      <c r="B1614" s="7">
        <v>39795</v>
      </c>
      <c r="C1614" s="16" t="str">
        <f t="shared" si="86"/>
        <v>V</v>
      </c>
      <c r="F1614" s="5">
        <v>28.05</v>
      </c>
      <c r="G1614" s="3">
        <f t="shared" si="83"/>
        <v>8.5496400000000001</v>
      </c>
      <c r="J1614" t="s">
        <v>118</v>
      </c>
      <c r="K1614">
        <v>432.15</v>
      </c>
      <c r="L1614">
        <f t="shared" si="88"/>
        <v>423.60035999999997</v>
      </c>
      <c r="N1614" s="3">
        <f t="shared" si="87"/>
        <v>7.5496400000000019</v>
      </c>
    </row>
    <row r="1615" spans="1:14" x14ac:dyDescent="0.2">
      <c r="A1615" s="1">
        <v>919</v>
      </c>
      <c r="B1615" s="7">
        <v>39833</v>
      </c>
      <c r="C1615" s="16" t="s">
        <v>176</v>
      </c>
      <c r="D1615" s="5">
        <v>29</v>
      </c>
      <c r="E1615">
        <v>0.79</v>
      </c>
      <c r="F1615" s="5">
        <v>28.21</v>
      </c>
      <c r="G1615" s="3">
        <f t="shared" si="83"/>
        <v>8.5984080000000009</v>
      </c>
      <c r="J1615" t="s">
        <v>69</v>
      </c>
      <c r="K1615">
        <v>432.15</v>
      </c>
      <c r="L1615">
        <f t="shared" si="88"/>
        <v>423.55159199999997</v>
      </c>
      <c r="N1615" s="3">
        <f t="shared" ref="N1615:N1621" si="89">G1615-(G1614-N1614)</f>
        <v>7.5984080000000027</v>
      </c>
    </row>
    <row r="1616" spans="1:14" x14ac:dyDescent="0.2">
      <c r="A1616" s="1">
        <v>919</v>
      </c>
      <c r="B1616" s="7">
        <v>39866</v>
      </c>
      <c r="C1616" s="16" t="str">
        <f t="shared" si="86"/>
        <v>V</v>
      </c>
      <c r="F1616" s="5">
        <v>28.42</v>
      </c>
      <c r="G1616" s="3">
        <f t="shared" si="83"/>
        <v>8.6624160000000003</v>
      </c>
      <c r="J1616" t="s">
        <v>149</v>
      </c>
      <c r="K1616">
        <v>432.15</v>
      </c>
      <c r="L1616">
        <f t="shared" si="88"/>
        <v>423.48758399999997</v>
      </c>
      <c r="N1616" s="3">
        <f t="shared" si="89"/>
        <v>7.6624160000000021</v>
      </c>
    </row>
    <row r="1617" spans="1:14" x14ac:dyDescent="0.2">
      <c r="A1617" s="1">
        <v>919</v>
      </c>
      <c r="B1617" s="7">
        <v>39898</v>
      </c>
      <c r="C1617" s="16" t="str">
        <f t="shared" si="86"/>
        <v>V</v>
      </c>
      <c r="F1617" s="5">
        <v>28.18</v>
      </c>
      <c r="G1617" s="3">
        <f t="shared" si="83"/>
        <v>8.589264</v>
      </c>
      <c r="J1617" t="s">
        <v>149</v>
      </c>
      <c r="K1617">
        <v>432.15</v>
      </c>
      <c r="L1617">
        <f t="shared" ref="L1617:L1622" si="90">K1617-G1617</f>
        <v>423.56073599999996</v>
      </c>
      <c r="N1617" s="3">
        <f t="shared" si="89"/>
        <v>7.5892640000000018</v>
      </c>
    </row>
    <row r="1618" spans="1:14" x14ac:dyDescent="0.2">
      <c r="A1618" s="1">
        <v>919</v>
      </c>
      <c r="B1618" s="7">
        <v>39928</v>
      </c>
      <c r="C1618" s="16" t="str">
        <f t="shared" si="86"/>
        <v>V</v>
      </c>
      <c r="F1618" s="5">
        <v>27.88</v>
      </c>
      <c r="G1618" s="3">
        <f t="shared" si="83"/>
        <v>8.4978239999999996</v>
      </c>
      <c r="J1618" t="s">
        <v>149</v>
      </c>
      <c r="K1618">
        <v>432.15</v>
      </c>
      <c r="L1618">
        <f t="shared" si="90"/>
        <v>423.652176</v>
      </c>
      <c r="N1618" s="3">
        <f t="shared" si="89"/>
        <v>7.4978240000000014</v>
      </c>
    </row>
    <row r="1619" spans="1:14" x14ac:dyDescent="0.2">
      <c r="A1619" s="1">
        <v>919</v>
      </c>
      <c r="B1619" s="7">
        <v>39966</v>
      </c>
      <c r="C1619" s="16" t="str">
        <f t="shared" si="86"/>
        <v>V</v>
      </c>
      <c r="F1619" s="5">
        <v>27.61</v>
      </c>
      <c r="G1619" s="3">
        <f t="shared" si="83"/>
        <v>8.4155280000000001</v>
      </c>
      <c r="J1619" t="s">
        <v>149</v>
      </c>
      <c r="K1619">
        <v>432.15</v>
      </c>
      <c r="L1619">
        <f t="shared" si="90"/>
        <v>423.73447199999998</v>
      </c>
      <c r="N1619" s="3">
        <f t="shared" si="89"/>
        <v>7.4155280000000019</v>
      </c>
    </row>
    <row r="1620" spans="1:14" x14ac:dyDescent="0.2">
      <c r="A1620" s="1">
        <v>919</v>
      </c>
      <c r="B1620" s="7">
        <v>40004</v>
      </c>
      <c r="C1620" s="16" t="str">
        <f t="shared" si="86"/>
        <v>V</v>
      </c>
      <c r="F1620" s="5">
        <v>27.65</v>
      </c>
      <c r="G1620" s="3">
        <f t="shared" si="83"/>
        <v>8.4277200000000008</v>
      </c>
      <c r="J1620" t="s">
        <v>158</v>
      </c>
      <c r="K1620">
        <v>432.15</v>
      </c>
      <c r="L1620">
        <f t="shared" si="90"/>
        <v>423.72227999999996</v>
      </c>
      <c r="N1620" s="3">
        <f t="shared" si="89"/>
        <v>7.4277200000000025</v>
      </c>
    </row>
    <row r="1621" spans="1:14" x14ac:dyDescent="0.2">
      <c r="A1621" s="1">
        <v>919</v>
      </c>
      <c r="B1621" s="7">
        <v>40045</v>
      </c>
      <c r="C1621" s="16" t="str">
        <f t="shared" si="86"/>
        <v>V</v>
      </c>
      <c r="F1621" s="5">
        <v>27.21</v>
      </c>
      <c r="G1621" s="3">
        <f t="shared" si="83"/>
        <v>8.2936080000000008</v>
      </c>
      <c r="J1621" t="s">
        <v>158</v>
      </c>
      <c r="K1621">
        <v>432.15</v>
      </c>
      <c r="L1621">
        <f t="shared" si="90"/>
        <v>423.85639199999997</v>
      </c>
      <c r="N1621" s="3">
        <f t="shared" si="89"/>
        <v>7.2936080000000025</v>
      </c>
    </row>
    <row r="1622" spans="1:14" x14ac:dyDescent="0.2">
      <c r="A1622" s="1">
        <v>919</v>
      </c>
      <c r="B1622" s="7">
        <v>40074</v>
      </c>
      <c r="C1622" s="16" t="str">
        <f t="shared" si="86"/>
        <v>V</v>
      </c>
      <c r="F1622" s="5">
        <v>28.42</v>
      </c>
      <c r="G1622" s="3">
        <f t="shared" si="83"/>
        <v>8.6624160000000003</v>
      </c>
      <c r="J1622" t="s">
        <v>158</v>
      </c>
      <c r="K1622">
        <v>432.15</v>
      </c>
      <c r="L1622">
        <f t="shared" si="90"/>
        <v>423.48758399999997</v>
      </c>
      <c r="N1622" s="3">
        <f>G1622-(G1621-N1621)</f>
        <v>7.6624160000000021</v>
      </c>
    </row>
    <row r="1623" spans="1:14" x14ac:dyDescent="0.2">
      <c r="A1623" s="1">
        <v>919</v>
      </c>
      <c r="B1623" s="7">
        <v>40102</v>
      </c>
      <c r="C1623" s="16" t="str">
        <f t="shared" si="86"/>
        <v>V</v>
      </c>
      <c r="F1623" s="5">
        <v>28.61</v>
      </c>
      <c r="G1623" s="3">
        <f t="shared" si="83"/>
        <v>8.7203280000000003</v>
      </c>
      <c r="J1623" t="s">
        <v>149</v>
      </c>
      <c r="K1623">
        <v>432.15</v>
      </c>
      <c r="L1623">
        <f>K1623-G1623</f>
        <v>423.42967199999998</v>
      </c>
      <c r="N1623" s="3">
        <f>G1623-(G1622-N1622)</f>
        <v>7.7203280000000021</v>
      </c>
    </row>
    <row r="1624" spans="1:14" x14ac:dyDescent="0.2">
      <c r="A1624" s="1">
        <v>919</v>
      </c>
      <c r="B1624" s="7">
        <v>40128</v>
      </c>
      <c r="C1624" s="16" t="str">
        <f t="shared" si="86"/>
        <v>V</v>
      </c>
      <c r="F1624" s="5">
        <v>28.44</v>
      </c>
      <c r="G1624" s="3">
        <f t="shared" si="83"/>
        <v>8.6685120000000015</v>
      </c>
      <c r="J1624" t="s">
        <v>158</v>
      </c>
      <c r="K1624">
        <v>432.15</v>
      </c>
      <c r="L1624">
        <f>K1624-G1624</f>
        <v>423.48148799999996</v>
      </c>
      <c r="N1624" s="3">
        <f>G1624-(G1623-N1623)</f>
        <v>7.6685120000000033</v>
      </c>
    </row>
    <row r="1625" spans="1:14" x14ac:dyDescent="0.2">
      <c r="A1625" s="1">
        <v>919</v>
      </c>
      <c r="B1625" s="7">
        <v>40162</v>
      </c>
      <c r="C1625" s="16" t="str">
        <f t="shared" si="86"/>
        <v>V</v>
      </c>
      <c r="F1625" s="5">
        <v>28.71</v>
      </c>
      <c r="G1625" s="3">
        <f t="shared" si="83"/>
        <v>8.750808000000001</v>
      </c>
      <c r="J1625" t="s">
        <v>149</v>
      </c>
      <c r="K1625">
        <v>432.15</v>
      </c>
      <c r="L1625">
        <f>K1625-G1625</f>
        <v>423.39919199999997</v>
      </c>
      <c r="N1625" s="3">
        <f>G1625-(G1624-N1624)</f>
        <v>7.7508080000000028</v>
      </c>
    </row>
    <row r="1626" spans="1:14" x14ac:dyDescent="0.2">
      <c r="A1626" s="1">
        <v>919</v>
      </c>
      <c r="B1626" s="7">
        <v>40191</v>
      </c>
      <c r="C1626" s="16" t="str">
        <f t="shared" si="86"/>
        <v>V</v>
      </c>
      <c r="F1626" s="5">
        <v>28.8</v>
      </c>
      <c r="G1626" s="3">
        <f t="shared" si="83"/>
        <v>8.7782400000000003</v>
      </c>
      <c r="J1626" t="s">
        <v>179</v>
      </c>
      <c r="K1626">
        <v>432.15</v>
      </c>
      <c r="L1626">
        <f t="shared" ref="L1626:L1631" si="91">K1626-G1626</f>
        <v>423.37175999999999</v>
      </c>
      <c r="N1626" s="3">
        <f t="shared" ref="N1626:N1631" si="92">G1626-(G1625-N1625)</f>
        <v>7.778240000000002</v>
      </c>
    </row>
    <row r="1627" spans="1:14" x14ac:dyDescent="0.2">
      <c r="A1627" s="1">
        <v>919</v>
      </c>
      <c r="B1627" s="7">
        <v>40221</v>
      </c>
      <c r="C1627" s="16" t="str">
        <f t="shared" si="86"/>
        <v>V</v>
      </c>
      <c r="F1627" s="5">
        <v>28.9</v>
      </c>
      <c r="G1627" s="3">
        <f t="shared" si="83"/>
        <v>8.8087199999999992</v>
      </c>
      <c r="J1627" t="s">
        <v>179</v>
      </c>
      <c r="K1627">
        <v>432.15</v>
      </c>
      <c r="L1627">
        <f t="shared" si="91"/>
        <v>423.34127999999998</v>
      </c>
      <c r="N1627" s="3">
        <f t="shared" si="92"/>
        <v>7.808720000000001</v>
      </c>
    </row>
    <row r="1628" spans="1:14" x14ac:dyDescent="0.2">
      <c r="A1628" s="1">
        <v>919</v>
      </c>
      <c r="B1628" s="7">
        <v>40246</v>
      </c>
      <c r="C1628" s="16" t="str">
        <f t="shared" si="86"/>
        <v>V</v>
      </c>
      <c r="F1628" s="5">
        <v>28.97</v>
      </c>
      <c r="G1628" s="3">
        <f t="shared" si="83"/>
        <v>8.8300560000000008</v>
      </c>
      <c r="J1628" t="s">
        <v>185</v>
      </c>
      <c r="K1628">
        <v>432.15</v>
      </c>
      <c r="L1628">
        <f t="shared" si="91"/>
        <v>423.31994399999996</v>
      </c>
      <c r="N1628" s="3">
        <f t="shared" si="92"/>
        <v>7.8300560000000026</v>
      </c>
    </row>
    <row r="1629" spans="1:14" x14ac:dyDescent="0.2">
      <c r="A1629" s="1">
        <v>919</v>
      </c>
      <c r="B1629" s="7">
        <v>40274</v>
      </c>
      <c r="C1629" s="16" t="str">
        <f t="shared" si="86"/>
        <v>V</v>
      </c>
      <c r="F1629" s="5">
        <v>28.79</v>
      </c>
      <c r="G1629" s="3">
        <f t="shared" si="83"/>
        <v>8.7751920000000005</v>
      </c>
      <c r="J1629" t="s">
        <v>158</v>
      </c>
      <c r="K1629">
        <v>432.15</v>
      </c>
      <c r="L1629">
        <f t="shared" si="91"/>
        <v>423.37480799999997</v>
      </c>
      <c r="N1629" s="3">
        <f t="shared" si="92"/>
        <v>7.7751920000000023</v>
      </c>
    </row>
    <row r="1630" spans="1:14" x14ac:dyDescent="0.2">
      <c r="A1630" s="1">
        <v>919</v>
      </c>
      <c r="B1630" s="7">
        <v>40302</v>
      </c>
      <c r="C1630" s="16" t="s">
        <v>177</v>
      </c>
      <c r="F1630" s="5">
        <v>28.72</v>
      </c>
      <c r="G1630" s="3">
        <f t="shared" si="83"/>
        <v>8.7538560000000007</v>
      </c>
      <c r="J1630" t="s">
        <v>158</v>
      </c>
      <c r="K1630">
        <v>432.15</v>
      </c>
      <c r="L1630">
        <f t="shared" si="91"/>
        <v>423.39614399999999</v>
      </c>
      <c r="N1630" s="3">
        <f t="shared" si="92"/>
        <v>7.7538560000000025</v>
      </c>
    </row>
    <row r="1631" spans="1:14" x14ac:dyDescent="0.2">
      <c r="A1631" s="1">
        <v>919</v>
      </c>
      <c r="B1631" s="7">
        <v>40331</v>
      </c>
      <c r="C1631" s="16" t="s">
        <v>177</v>
      </c>
      <c r="F1631" s="5">
        <v>28.45</v>
      </c>
      <c r="G1631" s="3">
        <f t="shared" si="83"/>
        <v>8.6715599999999995</v>
      </c>
      <c r="J1631" t="s">
        <v>158</v>
      </c>
      <c r="K1631">
        <v>432.15</v>
      </c>
      <c r="L1631">
        <f t="shared" si="91"/>
        <v>423.47843999999998</v>
      </c>
      <c r="N1631" s="3">
        <f t="shared" si="92"/>
        <v>7.6715600000000013</v>
      </c>
    </row>
    <row r="1632" spans="1:14" x14ac:dyDescent="0.2">
      <c r="C1632" s="16"/>
      <c r="G1632" s="3"/>
      <c r="N1632" s="3"/>
    </row>
    <row r="1633" spans="1:14" s="11" customFormat="1" x14ac:dyDescent="0.2">
      <c r="A1633" s="9">
        <v>920</v>
      </c>
      <c r="B1633" s="10">
        <v>35325</v>
      </c>
      <c r="C1633" s="16" t="str">
        <f t="shared" si="86"/>
        <v>V</v>
      </c>
      <c r="F1633" s="13">
        <f>G1633*3.281</f>
        <v>27.859999999999989</v>
      </c>
      <c r="G1633" s="12">
        <v>8.4913136238951505</v>
      </c>
      <c r="H1633" s="13"/>
      <c r="J1633" s="11" t="s">
        <v>201</v>
      </c>
    </row>
    <row r="1634" spans="1:14" s="11" customFormat="1" x14ac:dyDescent="0.2">
      <c r="A1634" s="9"/>
      <c r="B1634" s="10"/>
      <c r="C1634" s="16"/>
      <c r="F1634" s="13"/>
      <c r="G1634" s="12"/>
      <c r="H1634" s="13"/>
    </row>
    <row r="1635" spans="1:14" s="11" customFormat="1" x14ac:dyDescent="0.2">
      <c r="A1635" s="9" t="s">
        <v>34</v>
      </c>
      <c r="B1635" s="10">
        <v>30461</v>
      </c>
      <c r="C1635" s="16" t="s">
        <v>176</v>
      </c>
      <c r="F1635" s="13">
        <v>35.56</v>
      </c>
      <c r="G1635" s="11">
        <v>10.839</v>
      </c>
      <c r="H1635" s="13"/>
      <c r="J1635" s="11" t="s">
        <v>35</v>
      </c>
      <c r="L1635" s="11">
        <v>422.74400000000003</v>
      </c>
      <c r="N1635" s="11">
        <v>9.6259999999999994</v>
      </c>
    </row>
    <row r="1636" spans="1:14" x14ac:dyDescent="0.2">
      <c r="A1636" s="1" t="s">
        <v>34</v>
      </c>
      <c r="B1636" s="7">
        <v>30468</v>
      </c>
      <c r="C1636" s="16" t="str">
        <f t="shared" si="86"/>
        <v>S</v>
      </c>
      <c r="D1636" s="5">
        <v>36</v>
      </c>
      <c r="E1636" s="5">
        <v>0.44</v>
      </c>
      <c r="F1636" s="5">
        <v>35.56</v>
      </c>
      <c r="G1636">
        <v>10.839</v>
      </c>
      <c r="L1636">
        <v>422.74400000000003</v>
      </c>
      <c r="N1636">
        <v>9.6259999999999994</v>
      </c>
    </row>
    <row r="1637" spans="1:14" x14ac:dyDescent="0.2">
      <c r="A1637" s="1" t="s">
        <v>34</v>
      </c>
      <c r="B1637" s="7">
        <v>30473</v>
      </c>
      <c r="C1637" s="16" t="str">
        <f t="shared" si="86"/>
        <v>S</v>
      </c>
      <c r="D1637" s="5">
        <v>36</v>
      </c>
      <c r="E1637" s="5">
        <v>0.45</v>
      </c>
      <c r="F1637" s="5">
        <v>35.549999999999997</v>
      </c>
      <c r="G1637">
        <v>10.836</v>
      </c>
      <c r="L1637">
        <v>422.74700000000001</v>
      </c>
      <c r="N1637">
        <v>9.6229999999999993</v>
      </c>
    </row>
    <row r="1638" spans="1:14" x14ac:dyDescent="0.2">
      <c r="A1638" s="1" t="s">
        <v>34</v>
      </c>
      <c r="B1638" s="7">
        <v>30483</v>
      </c>
      <c r="C1638" s="16" t="str">
        <f t="shared" si="86"/>
        <v>S</v>
      </c>
      <c r="D1638" s="5">
        <v>36</v>
      </c>
      <c r="E1638" s="5">
        <v>0.44</v>
      </c>
      <c r="F1638" s="5">
        <v>35.56</v>
      </c>
      <c r="G1638">
        <v>10.839</v>
      </c>
      <c r="L1638">
        <v>422.74400000000003</v>
      </c>
      <c r="N1638">
        <v>9.6259999999999994</v>
      </c>
    </row>
    <row r="1639" spans="1:14" x14ac:dyDescent="0.2">
      <c r="A1639" s="1" t="s">
        <v>34</v>
      </c>
      <c r="B1639" s="7">
        <v>30488</v>
      </c>
      <c r="C1639" s="16" t="str">
        <f t="shared" si="86"/>
        <v>S</v>
      </c>
      <c r="D1639" s="5">
        <v>36</v>
      </c>
      <c r="E1639" s="5">
        <v>0.48</v>
      </c>
      <c r="F1639" s="5">
        <v>35.520000000000003</v>
      </c>
      <c r="G1639">
        <v>10.827</v>
      </c>
      <c r="L1639">
        <v>422.75599999999997</v>
      </c>
      <c r="N1639">
        <v>9.6140000000000008</v>
      </c>
    </row>
    <row r="1640" spans="1:14" x14ac:dyDescent="0.2">
      <c r="A1640" s="1" t="s">
        <v>34</v>
      </c>
      <c r="B1640" s="7">
        <v>30509</v>
      </c>
      <c r="C1640" s="16" t="str">
        <f t="shared" ref="C1640:C1703" si="93">IF(ISBLANK(D1640),"V","S")</f>
        <v>S</v>
      </c>
      <c r="D1640" s="5">
        <v>36</v>
      </c>
      <c r="E1640" s="5">
        <v>0.61</v>
      </c>
      <c r="F1640" s="5">
        <v>35.39</v>
      </c>
      <c r="G1640">
        <v>10.787000000000001</v>
      </c>
      <c r="L1640">
        <v>422.79599999999999</v>
      </c>
      <c r="N1640">
        <v>9.5739999999999998</v>
      </c>
    </row>
    <row r="1641" spans="1:14" x14ac:dyDescent="0.2">
      <c r="A1641" s="1" t="s">
        <v>34</v>
      </c>
      <c r="B1641" s="7">
        <v>30519</v>
      </c>
      <c r="C1641" s="16" t="str">
        <f t="shared" si="93"/>
        <v>S</v>
      </c>
      <c r="D1641" s="5">
        <v>37</v>
      </c>
      <c r="E1641" s="5">
        <v>1.26</v>
      </c>
      <c r="F1641" s="5">
        <v>35.74</v>
      </c>
      <c r="G1641">
        <v>10.894</v>
      </c>
      <c r="L1641">
        <v>422.68900000000002</v>
      </c>
      <c r="N1641">
        <v>9.6809999999999992</v>
      </c>
    </row>
    <row r="1642" spans="1:14" x14ac:dyDescent="0.2">
      <c r="A1642" s="1" t="s">
        <v>34</v>
      </c>
      <c r="B1642" s="7">
        <v>30566</v>
      </c>
      <c r="C1642" s="16" t="str">
        <f t="shared" si="93"/>
        <v>S</v>
      </c>
      <c r="D1642" s="5">
        <v>36</v>
      </c>
      <c r="E1642" s="5">
        <v>0.47</v>
      </c>
      <c r="F1642" s="5">
        <v>35.53</v>
      </c>
      <c r="G1642">
        <v>10.83</v>
      </c>
      <c r="L1642">
        <v>422.75299999999999</v>
      </c>
      <c r="N1642">
        <v>9.6170000000000009</v>
      </c>
    </row>
    <row r="1643" spans="1:14" x14ac:dyDescent="0.2">
      <c r="A1643" s="1" t="s">
        <v>34</v>
      </c>
      <c r="B1643" s="7">
        <v>30610</v>
      </c>
      <c r="C1643" s="16" t="str">
        <f t="shared" si="93"/>
        <v>S</v>
      </c>
      <c r="D1643" s="5">
        <v>36</v>
      </c>
      <c r="E1643" s="5">
        <v>0.16</v>
      </c>
      <c r="F1643" s="5">
        <v>35.840000000000003</v>
      </c>
      <c r="G1643">
        <v>10.923999999999999</v>
      </c>
      <c r="L1643">
        <v>422.65899999999999</v>
      </c>
      <c r="N1643">
        <v>9.7110000000000003</v>
      </c>
    </row>
    <row r="1644" spans="1:14" x14ac:dyDescent="0.2">
      <c r="A1644" s="1" t="s">
        <v>34</v>
      </c>
      <c r="B1644" s="7">
        <v>30715</v>
      </c>
      <c r="C1644" s="16" t="str">
        <f t="shared" si="93"/>
        <v>S</v>
      </c>
      <c r="D1644" s="5">
        <v>36</v>
      </c>
      <c r="E1644" s="5">
        <v>0.3</v>
      </c>
      <c r="F1644" s="5">
        <v>35.700000000000003</v>
      </c>
      <c r="G1644">
        <v>10.881</v>
      </c>
      <c r="L1644">
        <v>422.70100000000002</v>
      </c>
      <c r="N1644">
        <v>9.6679999999999993</v>
      </c>
    </row>
    <row r="1645" spans="1:14" x14ac:dyDescent="0.2">
      <c r="A1645" s="1" t="s">
        <v>34</v>
      </c>
      <c r="B1645" s="7">
        <v>30739</v>
      </c>
      <c r="C1645" s="16" t="str">
        <f t="shared" si="93"/>
        <v>S</v>
      </c>
      <c r="D1645" s="5">
        <v>36</v>
      </c>
      <c r="E1645" s="5">
        <v>0.23</v>
      </c>
      <c r="F1645" s="5">
        <v>35.770000000000003</v>
      </c>
      <c r="G1645">
        <v>10.903</v>
      </c>
      <c r="L1645">
        <v>422.68</v>
      </c>
      <c r="N1645">
        <v>9.69</v>
      </c>
    </row>
    <row r="1646" spans="1:14" x14ac:dyDescent="0.2">
      <c r="A1646" s="1" t="s">
        <v>34</v>
      </c>
      <c r="B1646" s="7">
        <v>30778</v>
      </c>
      <c r="C1646" s="16" t="str">
        <f t="shared" si="93"/>
        <v>S</v>
      </c>
      <c r="D1646" s="5">
        <v>38</v>
      </c>
      <c r="E1646" s="5">
        <v>2.4</v>
      </c>
      <c r="F1646" s="5">
        <v>35.6</v>
      </c>
      <c r="G1646">
        <v>10.851000000000001</v>
      </c>
      <c r="L1646">
        <v>422.73200000000003</v>
      </c>
      <c r="N1646">
        <v>9.6379999999999999</v>
      </c>
    </row>
    <row r="1647" spans="1:14" x14ac:dyDescent="0.2">
      <c r="A1647" s="1" t="s">
        <v>34</v>
      </c>
      <c r="B1647" s="7">
        <v>30785</v>
      </c>
      <c r="C1647" s="16" t="str">
        <f t="shared" si="93"/>
        <v>S</v>
      </c>
      <c r="D1647" s="5">
        <v>38</v>
      </c>
      <c r="E1647" s="5">
        <v>2.48</v>
      </c>
      <c r="F1647" s="5">
        <v>35.520000000000003</v>
      </c>
      <c r="G1647">
        <v>10.827</v>
      </c>
      <c r="L1647">
        <v>422.75599999999997</v>
      </c>
      <c r="N1647">
        <v>9.6140000000000008</v>
      </c>
    </row>
    <row r="1648" spans="1:14" x14ac:dyDescent="0.2">
      <c r="A1648" s="1" t="s">
        <v>34</v>
      </c>
      <c r="B1648" s="7">
        <v>30799</v>
      </c>
      <c r="C1648" s="16" t="str">
        <f t="shared" si="93"/>
        <v>S</v>
      </c>
      <c r="D1648" s="5">
        <v>38</v>
      </c>
      <c r="E1648" s="5">
        <v>2.5299999999999998</v>
      </c>
      <c r="F1648" s="5">
        <v>35.47</v>
      </c>
      <c r="G1648">
        <v>10.811</v>
      </c>
      <c r="L1648">
        <v>422.77199999999999</v>
      </c>
      <c r="N1648">
        <v>9.5980000000000008</v>
      </c>
    </row>
    <row r="1649" spans="1:14" x14ac:dyDescent="0.2">
      <c r="A1649" s="1" t="s">
        <v>34</v>
      </c>
      <c r="B1649" s="7">
        <v>30806</v>
      </c>
      <c r="C1649" s="16" t="str">
        <f t="shared" si="93"/>
        <v>S</v>
      </c>
      <c r="D1649" s="5">
        <v>38</v>
      </c>
      <c r="E1649" s="5">
        <v>2.42</v>
      </c>
      <c r="F1649" s="5">
        <v>35.58</v>
      </c>
      <c r="G1649">
        <v>10.845000000000001</v>
      </c>
      <c r="L1649">
        <v>422.738</v>
      </c>
      <c r="N1649">
        <v>9.6319999999999997</v>
      </c>
    </row>
    <row r="1650" spans="1:14" x14ac:dyDescent="0.2">
      <c r="A1650" s="1" t="s">
        <v>34</v>
      </c>
      <c r="B1650" s="7">
        <v>30830</v>
      </c>
      <c r="C1650" s="16" t="str">
        <f t="shared" si="93"/>
        <v>S</v>
      </c>
      <c r="D1650" s="5">
        <v>38</v>
      </c>
      <c r="E1650" s="5">
        <v>2.4</v>
      </c>
      <c r="F1650" s="5">
        <v>35.6</v>
      </c>
      <c r="G1650">
        <v>10.851000000000001</v>
      </c>
      <c r="L1650">
        <v>422.73200000000003</v>
      </c>
      <c r="N1650">
        <v>9.6379999999999999</v>
      </c>
    </row>
    <row r="1651" spans="1:14" x14ac:dyDescent="0.2">
      <c r="A1651" s="1" t="s">
        <v>34</v>
      </c>
      <c r="B1651" s="7">
        <v>30839</v>
      </c>
      <c r="C1651" s="16" t="str">
        <f t="shared" si="93"/>
        <v>S</v>
      </c>
      <c r="D1651" s="5">
        <v>38</v>
      </c>
      <c r="E1651" s="5">
        <v>2.41</v>
      </c>
      <c r="F1651" s="5">
        <v>35.590000000000003</v>
      </c>
      <c r="G1651">
        <v>10.848000000000001</v>
      </c>
      <c r="L1651">
        <v>422.73500000000001</v>
      </c>
      <c r="N1651">
        <v>9.6349999999999998</v>
      </c>
    </row>
    <row r="1652" spans="1:14" x14ac:dyDescent="0.2">
      <c r="A1652" s="1" t="s">
        <v>34</v>
      </c>
      <c r="B1652" s="7">
        <v>30848</v>
      </c>
      <c r="C1652" s="16" t="str">
        <f t="shared" si="93"/>
        <v>S</v>
      </c>
      <c r="D1652" s="5">
        <v>38</v>
      </c>
      <c r="E1652" s="5">
        <v>2.6</v>
      </c>
      <c r="F1652" s="5">
        <v>35.4</v>
      </c>
      <c r="G1652">
        <v>10.79</v>
      </c>
      <c r="L1652">
        <v>422.79300000000001</v>
      </c>
      <c r="N1652">
        <v>9.577</v>
      </c>
    </row>
    <row r="1653" spans="1:14" x14ac:dyDescent="0.2">
      <c r="A1653" s="1" t="s">
        <v>34</v>
      </c>
      <c r="B1653" s="7">
        <v>30854</v>
      </c>
      <c r="C1653" s="16" t="str">
        <f t="shared" si="93"/>
        <v>S</v>
      </c>
      <c r="D1653" s="5">
        <v>36</v>
      </c>
      <c r="E1653" s="5">
        <v>0.3</v>
      </c>
      <c r="F1653" s="5">
        <v>35.700000000000003</v>
      </c>
      <c r="G1653">
        <v>10.881</v>
      </c>
      <c r="L1653">
        <v>422.70100000000002</v>
      </c>
      <c r="N1653">
        <v>9.6679999999999993</v>
      </c>
    </row>
    <row r="1654" spans="1:14" x14ac:dyDescent="0.2">
      <c r="A1654" s="1" t="s">
        <v>34</v>
      </c>
      <c r="B1654" s="7">
        <v>30861</v>
      </c>
      <c r="C1654" s="16" t="str">
        <f t="shared" si="93"/>
        <v>S</v>
      </c>
      <c r="D1654" s="5">
        <v>36</v>
      </c>
      <c r="E1654" s="5">
        <v>0.35</v>
      </c>
      <c r="F1654" s="5">
        <v>35.65</v>
      </c>
      <c r="G1654">
        <v>10.866</v>
      </c>
      <c r="L1654">
        <v>422.71699999999998</v>
      </c>
      <c r="N1654">
        <v>9.6530000000000005</v>
      </c>
    </row>
    <row r="1655" spans="1:14" x14ac:dyDescent="0.2">
      <c r="A1655" s="1" t="s">
        <v>34</v>
      </c>
      <c r="B1655" s="7">
        <v>30869</v>
      </c>
      <c r="C1655" s="16" t="str">
        <f t="shared" si="93"/>
        <v>S</v>
      </c>
      <c r="D1655" s="5">
        <v>36</v>
      </c>
      <c r="E1655" s="5">
        <v>0.78</v>
      </c>
      <c r="F1655" s="5">
        <v>35.22</v>
      </c>
      <c r="G1655">
        <v>10.734999999999999</v>
      </c>
      <c r="L1655">
        <v>422.84800000000001</v>
      </c>
      <c r="N1655">
        <v>9.5220000000000002</v>
      </c>
    </row>
    <row r="1656" spans="1:14" x14ac:dyDescent="0.2">
      <c r="A1656" s="1" t="s">
        <v>34</v>
      </c>
      <c r="B1656" s="7">
        <v>30881</v>
      </c>
      <c r="C1656" s="16" t="str">
        <f t="shared" si="93"/>
        <v>S</v>
      </c>
      <c r="D1656" s="5">
        <v>36</v>
      </c>
      <c r="E1656" s="5">
        <v>0.71</v>
      </c>
      <c r="F1656" s="5">
        <v>35.29</v>
      </c>
      <c r="G1656">
        <v>10.757</v>
      </c>
      <c r="L1656">
        <v>422.82600000000002</v>
      </c>
      <c r="N1656">
        <v>9.5440000000000005</v>
      </c>
    </row>
    <row r="1657" spans="1:14" x14ac:dyDescent="0.2">
      <c r="A1657" s="1" t="s">
        <v>34</v>
      </c>
      <c r="B1657" s="7">
        <v>30888</v>
      </c>
      <c r="C1657" s="16" t="str">
        <f t="shared" si="93"/>
        <v>S</v>
      </c>
      <c r="D1657" s="5">
        <v>36</v>
      </c>
      <c r="E1657" s="5">
        <v>0.7</v>
      </c>
      <c r="F1657" s="5">
        <v>35.299999999999997</v>
      </c>
      <c r="G1657">
        <v>10.76</v>
      </c>
      <c r="L1657">
        <v>422.82299999999998</v>
      </c>
      <c r="N1657">
        <v>9.5470000000000006</v>
      </c>
    </row>
    <row r="1658" spans="1:14" x14ac:dyDescent="0.2">
      <c r="A1658" s="1" t="s">
        <v>34</v>
      </c>
      <c r="B1658" s="7">
        <v>30897</v>
      </c>
      <c r="C1658" s="16" t="str">
        <f t="shared" si="93"/>
        <v>S</v>
      </c>
      <c r="D1658" s="5">
        <v>36</v>
      </c>
      <c r="E1658" s="5">
        <v>0.55000000000000004</v>
      </c>
      <c r="F1658" s="5">
        <v>35.450000000000003</v>
      </c>
      <c r="G1658">
        <v>10.805</v>
      </c>
      <c r="L1658">
        <v>422.77800000000002</v>
      </c>
      <c r="N1658">
        <v>9.5920000000000005</v>
      </c>
    </row>
    <row r="1659" spans="1:14" x14ac:dyDescent="0.2">
      <c r="A1659" s="1" t="s">
        <v>34</v>
      </c>
      <c r="B1659" s="7">
        <v>30904</v>
      </c>
      <c r="C1659" s="16" t="str">
        <f t="shared" si="93"/>
        <v>S</v>
      </c>
      <c r="D1659" s="5">
        <v>36</v>
      </c>
      <c r="E1659" s="5">
        <v>1.65</v>
      </c>
      <c r="F1659" s="5">
        <v>34.35</v>
      </c>
      <c r="G1659">
        <v>10.47</v>
      </c>
      <c r="J1659" t="s">
        <v>208</v>
      </c>
      <c r="L1659">
        <v>423.113</v>
      </c>
      <c r="N1659">
        <v>9.2569999999999997</v>
      </c>
    </row>
    <row r="1660" spans="1:14" x14ac:dyDescent="0.2">
      <c r="A1660" s="1" t="s">
        <v>34</v>
      </c>
      <c r="B1660" s="7">
        <v>30911</v>
      </c>
      <c r="C1660" s="16" t="str">
        <f t="shared" si="93"/>
        <v>S</v>
      </c>
      <c r="D1660" s="5">
        <v>36</v>
      </c>
      <c r="E1660" s="5">
        <v>1.61</v>
      </c>
      <c r="F1660" s="5">
        <v>34.39</v>
      </c>
      <c r="G1660">
        <v>10.481999999999999</v>
      </c>
      <c r="J1660" t="s">
        <v>208</v>
      </c>
      <c r="L1660">
        <v>423.101</v>
      </c>
      <c r="N1660">
        <v>9.2690000000000001</v>
      </c>
    </row>
    <row r="1661" spans="1:14" x14ac:dyDescent="0.2">
      <c r="A1661" s="1" t="s">
        <v>34</v>
      </c>
      <c r="B1661" s="7">
        <v>30917</v>
      </c>
      <c r="C1661" s="16" t="str">
        <f t="shared" si="93"/>
        <v>S</v>
      </c>
      <c r="D1661" s="5">
        <v>36</v>
      </c>
      <c r="E1661" s="5">
        <v>1.57</v>
      </c>
      <c r="F1661" s="5">
        <v>34.43</v>
      </c>
      <c r="G1661">
        <v>10.494</v>
      </c>
      <c r="J1661" t="s">
        <v>208</v>
      </c>
      <c r="L1661">
        <v>423.089</v>
      </c>
      <c r="N1661">
        <v>9.2810000000000006</v>
      </c>
    </row>
    <row r="1662" spans="1:14" x14ac:dyDescent="0.2">
      <c r="A1662" s="1" t="s">
        <v>34</v>
      </c>
      <c r="B1662" s="7">
        <v>30925</v>
      </c>
      <c r="C1662" s="16" t="str">
        <f t="shared" si="93"/>
        <v>S</v>
      </c>
      <c r="D1662" s="5">
        <v>36</v>
      </c>
      <c r="E1662" s="5">
        <v>0.36</v>
      </c>
      <c r="F1662" s="5">
        <v>35.64</v>
      </c>
      <c r="G1662">
        <v>10.863</v>
      </c>
      <c r="L1662">
        <v>422.72</v>
      </c>
      <c r="N1662">
        <v>9.65</v>
      </c>
    </row>
    <row r="1663" spans="1:14" x14ac:dyDescent="0.2">
      <c r="A1663" s="1" t="s">
        <v>34</v>
      </c>
      <c r="B1663" s="7">
        <v>30934</v>
      </c>
      <c r="C1663" s="16" t="str">
        <f t="shared" si="93"/>
        <v>S</v>
      </c>
      <c r="D1663" s="5">
        <v>36</v>
      </c>
      <c r="E1663" s="5">
        <v>0.34</v>
      </c>
      <c r="F1663" s="5">
        <v>35.659999999999997</v>
      </c>
      <c r="G1663">
        <v>10.869</v>
      </c>
      <c r="L1663">
        <v>422.714</v>
      </c>
      <c r="N1663">
        <v>9.6560000000000006</v>
      </c>
    </row>
    <row r="1664" spans="1:14" x14ac:dyDescent="0.2">
      <c r="A1664" s="1" t="s">
        <v>34</v>
      </c>
      <c r="B1664" s="7">
        <v>30945</v>
      </c>
      <c r="C1664" s="16" t="str">
        <f t="shared" si="93"/>
        <v>S</v>
      </c>
      <c r="D1664" s="5">
        <v>37</v>
      </c>
      <c r="E1664" s="5">
        <v>1.1000000000000001</v>
      </c>
      <c r="F1664" s="5">
        <v>35.9</v>
      </c>
      <c r="G1664">
        <v>10.942</v>
      </c>
      <c r="L1664">
        <v>422.64100000000002</v>
      </c>
      <c r="N1664">
        <v>9.7289999999999992</v>
      </c>
    </row>
    <row r="1665" spans="1:14" x14ac:dyDescent="0.2">
      <c r="A1665" s="1" t="s">
        <v>34</v>
      </c>
      <c r="B1665" s="7">
        <v>30970</v>
      </c>
      <c r="C1665" s="16" t="str">
        <f t="shared" si="93"/>
        <v>S</v>
      </c>
      <c r="D1665" s="5">
        <v>36</v>
      </c>
      <c r="E1665" s="5">
        <v>0.66</v>
      </c>
      <c r="F1665" s="5">
        <v>35.340000000000003</v>
      </c>
      <c r="G1665">
        <v>10.772</v>
      </c>
      <c r="L1665">
        <v>422.81099999999998</v>
      </c>
      <c r="N1665">
        <v>9.5589999999999993</v>
      </c>
    </row>
    <row r="1666" spans="1:14" x14ac:dyDescent="0.2">
      <c r="A1666" s="1" t="s">
        <v>34</v>
      </c>
      <c r="B1666" s="7">
        <v>30979</v>
      </c>
      <c r="C1666" s="16" t="str">
        <f t="shared" si="93"/>
        <v>S</v>
      </c>
      <c r="D1666" s="5">
        <v>36</v>
      </c>
      <c r="E1666" s="5">
        <v>0.44</v>
      </c>
      <c r="F1666" s="5">
        <v>35.56</v>
      </c>
      <c r="G1666">
        <v>10.839</v>
      </c>
      <c r="L1666">
        <v>422.74400000000003</v>
      </c>
      <c r="N1666">
        <v>9.6259999999999994</v>
      </c>
    </row>
    <row r="1667" spans="1:14" x14ac:dyDescent="0.2">
      <c r="A1667" s="1" t="s">
        <v>34</v>
      </c>
      <c r="B1667" s="7">
        <v>30986</v>
      </c>
      <c r="C1667" s="16" t="str">
        <f t="shared" si="93"/>
        <v>S</v>
      </c>
      <c r="D1667" s="5">
        <v>36</v>
      </c>
      <c r="E1667" s="5">
        <v>0.5</v>
      </c>
      <c r="F1667" s="5">
        <v>35.5</v>
      </c>
      <c r="G1667">
        <v>10.821</v>
      </c>
      <c r="L1667">
        <v>422.762</v>
      </c>
      <c r="N1667">
        <v>9.6080000000000005</v>
      </c>
    </row>
    <row r="1668" spans="1:14" x14ac:dyDescent="0.2">
      <c r="A1668" s="1" t="s">
        <v>34</v>
      </c>
      <c r="B1668" s="7">
        <v>30993</v>
      </c>
      <c r="C1668" s="16" t="str">
        <f t="shared" si="93"/>
        <v>S</v>
      </c>
      <c r="D1668" s="5">
        <v>36</v>
      </c>
      <c r="E1668" s="5">
        <v>0.53</v>
      </c>
      <c r="F1668" s="5">
        <v>35.47</v>
      </c>
      <c r="G1668">
        <v>10.811</v>
      </c>
      <c r="L1668">
        <v>422.77199999999999</v>
      </c>
      <c r="N1668">
        <v>9.5980000000000008</v>
      </c>
    </row>
    <row r="1669" spans="1:14" x14ac:dyDescent="0.2">
      <c r="A1669" s="1" t="s">
        <v>34</v>
      </c>
      <c r="B1669" s="7">
        <v>31002</v>
      </c>
      <c r="C1669" s="16" t="str">
        <f t="shared" si="93"/>
        <v>S</v>
      </c>
      <c r="D1669" s="5">
        <v>36</v>
      </c>
      <c r="E1669" s="5">
        <v>0.56999999999999995</v>
      </c>
      <c r="F1669" s="5">
        <v>35.43</v>
      </c>
      <c r="G1669">
        <v>10.798999999999999</v>
      </c>
      <c r="L1669">
        <v>422.78399999999999</v>
      </c>
      <c r="N1669">
        <v>9.5860000000000003</v>
      </c>
    </row>
    <row r="1670" spans="1:14" x14ac:dyDescent="0.2">
      <c r="A1670" s="1" t="s">
        <v>34</v>
      </c>
      <c r="B1670" s="7">
        <v>31007</v>
      </c>
      <c r="C1670" s="16" t="str">
        <f t="shared" si="93"/>
        <v>S</v>
      </c>
      <c r="D1670" s="5">
        <v>36</v>
      </c>
      <c r="E1670" s="5">
        <v>0.59</v>
      </c>
      <c r="F1670" s="5">
        <v>35.409999999999997</v>
      </c>
      <c r="G1670">
        <v>10.792999999999999</v>
      </c>
      <c r="L1670">
        <v>422.79</v>
      </c>
      <c r="N1670">
        <v>9.58</v>
      </c>
    </row>
    <row r="1671" spans="1:14" x14ac:dyDescent="0.2">
      <c r="A1671" s="1" t="s">
        <v>34</v>
      </c>
      <c r="B1671" s="7">
        <v>31016</v>
      </c>
      <c r="C1671" s="16" t="str">
        <f t="shared" si="93"/>
        <v>S</v>
      </c>
      <c r="D1671" s="5">
        <v>36</v>
      </c>
      <c r="E1671" s="5">
        <v>0.55000000000000004</v>
      </c>
      <c r="F1671" s="5">
        <v>35.450000000000003</v>
      </c>
      <c r="G1671">
        <v>10.805</v>
      </c>
      <c r="L1671">
        <v>422.77800000000002</v>
      </c>
      <c r="N1671">
        <v>9.5920000000000005</v>
      </c>
    </row>
    <row r="1672" spans="1:14" x14ac:dyDescent="0.2">
      <c r="A1672" s="1" t="s">
        <v>34</v>
      </c>
      <c r="B1672" s="7">
        <v>31021</v>
      </c>
      <c r="C1672" s="16" t="str">
        <f t="shared" si="93"/>
        <v>S</v>
      </c>
      <c r="D1672" s="5">
        <v>36</v>
      </c>
      <c r="E1672" s="5">
        <v>0.54</v>
      </c>
      <c r="F1672" s="5">
        <v>35.46</v>
      </c>
      <c r="G1672">
        <v>10.808</v>
      </c>
      <c r="L1672">
        <v>422.77499999999998</v>
      </c>
      <c r="N1672">
        <v>9.5950000000000006</v>
      </c>
    </row>
    <row r="1673" spans="1:14" x14ac:dyDescent="0.2">
      <c r="A1673" s="1" t="s">
        <v>34</v>
      </c>
      <c r="B1673" s="7">
        <v>31029</v>
      </c>
      <c r="C1673" s="16" t="str">
        <f t="shared" si="93"/>
        <v>S</v>
      </c>
      <c r="D1673" s="5">
        <v>36</v>
      </c>
      <c r="E1673" s="5">
        <v>0.45</v>
      </c>
      <c r="F1673" s="5">
        <v>35.549999999999997</v>
      </c>
      <c r="G1673">
        <v>10.836</v>
      </c>
      <c r="L1673">
        <v>422.74700000000001</v>
      </c>
      <c r="N1673">
        <v>9.6229999999999993</v>
      </c>
    </row>
    <row r="1674" spans="1:14" x14ac:dyDescent="0.2">
      <c r="A1674" s="1" t="s">
        <v>34</v>
      </c>
      <c r="B1674" s="7">
        <v>31039</v>
      </c>
      <c r="C1674" s="16" t="str">
        <f t="shared" si="93"/>
        <v>S</v>
      </c>
      <c r="D1674" s="5">
        <v>36</v>
      </c>
      <c r="E1674" s="5">
        <v>0.45</v>
      </c>
      <c r="F1674" s="5">
        <v>35.549999999999997</v>
      </c>
      <c r="G1674">
        <v>10.836</v>
      </c>
      <c r="L1674">
        <v>422.74700000000001</v>
      </c>
      <c r="N1674">
        <v>9.6229999999999993</v>
      </c>
    </row>
    <row r="1675" spans="1:14" x14ac:dyDescent="0.2">
      <c r="A1675" s="1" t="s">
        <v>34</v>
      </c>
      <c r="B1675" s="7">
        <v>31046</v>
      </c>
      <c r="C1675" s="16" t="str">
        <f t="shared" si="93"/>
        <v>S</v>
      </c>
      <c r="D1675" s="5">
        <v>36</v>
      </c>
      <c r="E1675" s="5">
        <v>0.45</v>
      </c>
      <c r="F1675" s="5">
        <v>35.549999999999997</v>
      </c>
      <c r="G1675">
        <v>10.836</v>
      </c>
      <c r="L1675">
        <v>422.74700000000001</v>
      </c>
      <c r="N1675">
        <v>9.6229999999999993</v>
      </c>
    </row>
    <row r="1676" spans="1:14" x14ac:dyDescent="0.2">
      <c r="A1676" s="1" t="s">
        <v>34</v>
      </c>
      <c r="B1676" s="7">
        <v>31053</v>
      </c>
      <c r="C1676" s="16" t="str">
        <f t="shared" si="93"/>
        <v>S</v>
      </c>
      <c r="D1676" s="5">
        <v>36</v>
      </c>
      <c r="E1676" s="5">
        <v>0.41</v>
      </c>
      <c r="F1676" s="5">
        <v>35.590000000000003</v>
      </c>
      <c r="G1676">
        <v>10.848000000000001</v>
      </c>
      <c r="L1676">
        <v>422.73500000000001</v>
      </c>
      <c r="N1676">
        <v>9.6349999999999998</v>
      </c>
    </row>
    <row r="1677" spans="1:14" x14ac:dyDescent="0.2">
      <c r="A1677" s="1" t="s">
        <v>34</v>
      </c>
      <c r="B1677" s="7">
        <v>31060</v>
      </c>
      <c r="C1677" s="16" t="str">
        <f t="shared" si="93"/>
        <v>S</v>
      </c>
      <c r="D1677" s="5">
        <v>36</v>
      </c>
      <c r="E1677" s="5">
        <v>0.41</v>
      </c>
      <c r="F1677" s="5">
        <v>35.590000000000003</v>
      </c>
      <c r="G1677">
        <v>10.848000000000001</v>
      </c>
      <c r="L1677">
        <v>422.73500000000001</v>
      </c>
      <c r="N1677">
        <v>9.6349999999999998</v>
      </c>
    </row>
    <row r="1678" spans="1:14" x14ac:dyDescent="0.2">
      <c r="A1678" s="1" t="s">
        <v>34</v>
      </c>
      <c r="B1678" s="7">
        <v>31076</v>
      </c>
      <c r="C1678" s="16" t="str">
        <f t="shared" si="93"/>
        <v>S</v>
      </c>
      <c r="D1678" s="5">
        <v>36</v>
      </c>
      <c r="E1678" s="5">
        <v>0.32</v>
      </c>
      <c r="F1678" s="5">
        <v>35.68</v>
      </c>
      <c r="G1678">
        <v>10.875</v>
      </c>
      <c r="L1678">
        <v>422.70800000000003</v>
      </c>
      <c r="N1678">
        <v>9.6620000000000008</v>
      </c>
    </row>
    <row r="1679" spans="1:14" x14ac:dyDescent="0.2">
      <c r="A1679" s="1" t="s">
        <v>34</v>
      </c>
      <c r="B1679" s="7">
        <v>31081</v>
      </c>
      <c r="C1679" s="16" t="str">
        <f t="shared" si="93"/>
        <v>S</v>
      </c>
      <c r="D1679" s="5">
        <v>36</v>
      </c>
      <c r="E1679" s="5">
        <v>0.3</v>
      </c>
      <c r="F1679" s="5">
        <v>35.700000000000003</v>
      </c>
      <c r="G1679">
        <v>10.881</v>
      </c>
      <c r="L1679">
        <v>422.70100000000002</v>
      </c>
      <c r="N1679">
        <v>9.6679999999999993</v>
      </c>
    </row>
    <row r="1680" spans="1:14" x14ac:dyDescent="0.2">
      <c r="A1680" s="1" t="s">
        <v>34</v>
      </c>
      <c r="B1680" s="7">
        <v>31088</v>
      </c>
      <c r="C1680" s="16" t="str">
        <f t="shared" si="93"/>
        <v>S</v>
      </c>
      <c r="D1680" s="5">
        <v>36</v>
      </c>
      <c r="E1680" s="5">
        <v>0.28000000000000003</v>
      </c>
      <c r="F1680" s="5">
        <v>35.72</v>
      </c>
      <c r="G1680">
        <v>10.888</v>
      </c>
      <c r="L1680">
        <v>422.69499999999999</v>
      </c>
      <c r="N1680">
        <v>9.6750000000000007</v>
      </c>
    </row>
    <row r="1681" spans="1:14" x14ac:dyDescent="0.2">
      <c r="A1681" s="1" t="s">
        <v>34</v>
      </c>
      <c r="B1681" s="7">
        <v>31095</v>
      </c>
      <c r="C1681" s="16" t="str">
        <f t="shared" si="93"/>
        <v>S</v>
      </c>
      <c r="D1681" s="5">
        <v>36</v>
      </c>
      <c r="E1681" s="5">
        <v>0.27</v>
      </c>
      <c r="F1681" s="5">
        <v>35.729999999999997</v>
      </c>
      <c r="G1681">
        <v>10.891</v>
      </c>
      <c r="L1681">
        <v>422.69200000000001</v>
      </c>
      <c r="N1681">
        <v>9.6780000000000008</v>
      </c>
    </row>
    <row r="1682" spans="1:14" x14ac:dyDescent="0.2">
      <c r="A1682" s="1" t="s">
        <v>34</v>
      </c>
      <c r="B1682" s="7">
        <v>31102</v>
      </c>
      <c r="C1682" s="16" t="str">
        <f t="shared" si="93"/>
        <v>S</v>
      </c>
      <c r="D1682" s="5">
        <v>36</v>
      </c>
      <c r="E1682" s="5">
        <v>0.27</v>
      </c>
      <c r="F1682" s="5">
        <v>35.729999999999997</v>
      </c>
      <c r="G1682">
        <v>10.891</v>
      </c>
      <c r="L1682">
        <v>422.69200000000001</v>
      </c>
      <c r="N1682">
        <v>9.6780000000000008</v>
      </c>
    </row>
    <row r="1683" spans="1:14" x14ac:dyDescent="0.2">
      <c r="A1683" s="1" t="s">
        <v>34</v>
      </c>
      <c r="B1683" s="7">
        <v>31109</v>
      </c>
      <c r="C1683" s="16" t="str">
        <f t="shared" si="93"/>
        <v>S</v>
      </c>
      <c r="D1683" s="5">
        <v>36</v>
      </c>
      <c r="E1683" s="5">
        <v>0.2</v>
      </c>
      <c r="F1683" s="5">
        <v>35.799999999999997</v>
      </c>
      <c r="G1683">
        <v>10.912000000000001</v>
      </c>
      <c r="L1683">
        <v>422.67099999999999</v>
      </c>
      <c r="N1683">
        <v>9.6989999999999998</v>
      </c>
    </row>
    <row r="1684" spans="1:14" x14ac:dyDescent="0.2">
      <c r="A1684" s="1" t="s">
        <v>34</v>
      </c>
      <c r="B1684" s="7">
        <v>31116</v>
      </c>
      <c r="C1684" s="16" t="str">
        <f t="shared" si="93"/>
        <v>S</v>
      </c>
      <c r="D1684" s="5">
        <v>36</v>
      </c>
      <c r="E1684" s="5">
        <v>0.16</v>
      </c>
      <c r="F1684" s="5">
        <v>35.840000000000003</v>
      </c>
      <c r="G1684">
        <v>10.923999999999999</v>
      </c>
      <c r="L1684">
        <v>422.65899999999999</v>
      </c>
      <c r="N1684">
        <v>9.7110000000000003</v>
      </c>
    </row>
    <row r="1685" spans="1:14" x14ac:dyDescent="0.2">
      <c r="A1685" s="1" t="s">
        <v>34</v>
      </c>
      <c r="B1685" s="7">
        <v>31123</v>
      </c>
      <c r="C1685" s="16" t="str">
        <f t="shared" si="93"/>
        <v>S</v>
      </c>
      <c r="D1685" s="5">
        <v>36</v>
      </c>
      <c r="E1685" s="5">
        <v>0.16</v>
      </c>
      <c r="F1685" s="5">
        <v>35.840000000000003</v>
      </c>
      <c r="G1685">
        <v>10.923999999999999</v>
      </c>
      <c r="L1685">
        <v>422.65899999999999</v>
      </c>
      <c r="N1685">
        <v>9.7110000000000003</v>
      </c>
    </row>
    <row r="1686" spans="1:14" x14ac:dyDescent="0.2">
      <c r="A1686" s="1" t="s">
        <v>34</v>
      </c>
      <c r="B1686" s="7">
        <v>31130</v>
      </c>
      <c r="C1686" s="16" t="str">
        <f t="shared" si="93"/>
        <v>S</v>
      </c>
      <c r="D1686" s="5">
        <v>36</v>
      </c>
      <c r="E1686" s="5">
        <v>0.17</v>
      </c>
      <c r="F1686" s="5">
        <v>35.83</v>
      </c>
      <c r="G1686">
        <v>10.920999999999999</v>
      </c>
      <c r="L1686">
        <v>422.66199999999998</v>
      </c>
      <c r="N1686">
        <v>9.7080000000000002</v>
      </c>
    </row>
    <row r="1687" spans="1:14" x14ac:dyDescent="0.2">
      <c r="A1687" s="1" t="s">
        <v>34</v>
      </c>
      <c r="B1687" s="7">
        <v>31137</v>
      </c>
      <c r="C1687" s="16" t="str">
        <f t="shared" si="93"/>
        <v>S</v>
      </c>
      <c r="D1687" s="5">
        <v>36</v>
      </c>
      <c r="E1687" s="5">
        <v>0.21</v>
      </c>
      <c r="F1687" s="5">
        <v>35.79</v>
      </c>
      <c r="G1687">
        <v>10.909000000000001</v>
      </c>
      <c r="L1687">
        <v>422.67399999999998</v>
      </c>
      <c r="N1687">
        <v>9.6959999999999997</v>
      </c>
    </row>
    <row r="1688" spans="1:14" x14ac:dyDescent="0.2">
      <c r="A1688" s="1" t="s">
        <v>34</v>
      </c>
      <c r="B1688" s="7">
        <v>31144</v>
      </c>
      <c r="C1688" s="16" t="str">
        <f t="shared" si="93"/>
        <v>S</v>
      </c>
      <c r="D1688" s="5">
        <v>36</v>
      </c>
      <c r="E1688" s="5">
        <v>0.27</v>
      </c>
      <c r="F1688" s="5">
        <v>35.729999999999997</v>
      </c>
      <c r="G1688">
        <v>10.891</v>
      </c>
      <c r="L1688">
        <v>422.69200000000001</v>
      </c>
      <c r="N1688">
        <v>9.6780000000000008</v>
      </c>
    </row>
    <row r="1689" spans="1:14" x14ac:dyDescent="0.2">
      <c r="A1689" s="1" t="s">
        <v>34</v>
      </c>
      <c r="B1689" s="7">
        <v>31151</v>
      </c>
      <c r="C1689" s="16" t="str">
        <f t="shared" si="93"/>
        <v>S</v>
      </c>
      <c r="D1689" s="5">
        <v>36</v>
      </c>
      <c r="E1689" s="5">
        <v>0.3</v>
      </c>
      <c r="F1689" s="5">
        <v>35.700000000000003</v>
      </c>
      <c r="G1689">
        <v>10.881</v>
      </c>
      <c r="L1689">
        <v>422.70100000000002</v>
      </c>
      <c r="N1689">
        <v>9.6679999999999993</v>
      </c>
    </row>
    <row r="1690" spans="1:14" x14ac:dyDescent="0.2">
      <c r="A1690" s="1" t="s">
        <v>34</v>
      </c>
      <c r="B1690" s="7">
        <v>31158</v>
      </c>
      <c r="C1690" s="16" t="str">
        <f t="shared" si="93"/>
        <v>S</v>
      </c>
      <c r="D1690" s="5">
        <v>36</v>
      </c>
      <c r="E1690" s="5">
        <v>0.35</v>
      </c>
      <c r="F1690" s="5">
        <v>35.65</v>
      </c>
      <c r="G1690">
        <v>10.866</v>
      </c>
      <c r="L1690">
        <v>422.71699999999998</v>
      </c>
      <c r="N1690">
        <v>9.6530000000000005</v>
      </c>
    </row>
    <row r="1691" spans="1:14" x14ac:dyDescent="0.2">
      <c r="A1691" s="1" t="s">
        <v>34</v>
      </c>
      <c r="B1691" s="7">
        <v>31165</v>
      </c>
      <c r="C1691" s="16" t="str">
        <f t="shared" si="93"/>
        <v>S</v>
      </c>
      <c r="D1691" s="5">
        <v>36</v>
      </c>
      <c r="E1691" s="5">
        <v>0.43</v>
      </c>
      <c r="F1691" s="5">
        <v>35.57</v>
      </c>
      <c r="G1691">
        <v>10.842000000000001</v>
      </c>
      <c r="L1691">
        <v>422.74099999999999</v>
      </c>
      <c r="N1691">
        <v>9.6289999999999996</v>
      </c>
    </row>
    <row r="1692" spans="1:14" x14ac:dyDescent="0.2">
      <c r="A1692" s="1" t="s">
        <v>34</v>
      </c>
      <c r="B1692" s="7">
        <v>31172</v>
      </c>
      <c r="C1692" s="16" t="str">
        <f t="shared" si="93"/>
        <v>S</v>
      </c>
      <c r="D1692" s="5">
        <v>36</v>
      </c>
      <c r="E1692" s="5">
        <v>0.55000000000000004</v>
      </c>
      <c r="F1692" s="5">
        <v>35.450000000000003</v>
      </c>
      <c r="G1692">
        <v>10.805</v>
      </c>
      <c r="L1692">
        <v>422.77800000000002</v>
      </c>
      <c r="N1692">
        <v>9.5920000000000005</v>
      </c>
    </row>
    <row r="1693" spans="1:14" x14ac:dyDescent="0.2">
      <c r="A1693" s="1" t="s">
        <v>34</v>
      </c>
      <c r="B1693" s="7">
        <v>31179</v>
      </c>
      <c r="C1693" s="16" t="str">
        <f t="shared" si="93"/>
        <v>S</v>
      </c>
      <c r="D1693" s="5">
        <v>36</v>
      </c>
      <c r="E1693" s="5">
        <v>0.74</v>
      </c>
      <c r="F1693" s="5">
        <v>35.26</v>
      </c>
      <c r="G1693">
        <v>10.747</v>
      </c>
      <c r="L1693">
        <v>422.83600000000001</v>
      </c>
      <c r="N1693">
        <v>9.5340000000000007</v>
      </c>
    </row>
    <row r="1694" spans="1:14" x14ac:dyDescent="0.2">
      <c r="A1694" s="1" t="s">
        <v>34</v>
      </c>
      <c r="B1694" s="7">
        <v>31186</v>
      </c>
      <c r="C1694" s="16" t="str">
        <f t="shared" si="93"/>
        <v>S</v>
      </c>
      <c r="D1694" s="5">
        <v>36</v>
      </c>
      <c r="E1694" s="5">
        <v>0.85</v>
      </c>
      <c r="F1694" s="5">
        <v>35.15</v>
      </c>
      <c r="G1694">
        <v>10.714</v>
      </c>
      <c r="L1694">
        <v>422.86900000000003</v>
      </c>
      <c r="N1694">
        <v>9.5009999999999994</v>
      </c>
    </row>
    <row r="1695" spans="1:14" x14ac:dyDescent="0.2">
      <c r="A1695" s="1" t="s">
        <v>34</v>
      </c>
      <c r="B1695" s="7">
        <v>31193</v>
      </c>
      <c r="C1695" s="16" t="str">
        <f t="shared" si="93"/>
        <v>S</v>
      </c>
      <c r="D1695" s="5">
        <v>36</v>
      </c>
      <c r="E1695" s="5">
        <v>0.9</v>
      </c>
      <c r="F1695" s="5">
        <v>35.1</v>
      </c>
      <c r="G1695">
        <v>10.699</v>
      </c>
      <c r="L1695">
        <v>422.88400000000001</v>
      </c>
      <c r="N1695">
        <v>9.4860000000000007</v>
      </c>
    </row>
    <row r="1696" spans="1:14" x14ac:dyDescent="0.2">
      <c r="A1696" s="1" t="s">
        <v>34</v>
      </c>
      <c r="B1696" s="7">
        <v>31200</v>
      </c>
      <c r="C1696" s="16" t="str">
        <f t="shared" si="93"/>
        <v>S</v>
      </c>
      <c r="D1696" s="5">
        <v>36</v>
      </c>
      <c r="E1696" s="5">
        <v>0.93</v>
      </c>
      <c r="F1696" s="5">
        <v>35.07</v>
      </c>
      <c r="G1696">
        <v>10.689</v>
      </c>
      <c r="L1696">
        <v>422.89400000000001</v>
      </c>
      <c r="N1696">
        <v>9.4760000000000009</v>
      </c>
    </row>
    <row r="1697" spans="1:14" x14ac:dyDescent="0.2">
      <c r="A1697" s="1" t="s">
        <v>34</v>
      </c>
      <c r="B1697" s="7">
        <v>31207</v>
      </c>
      <c r="C1697" s="16" t="str">
        <f t="shared" si="93"/>
        <v>S</v>
      </c>
      <c r="D1697" s="5">
        <v>36</v>
      </c>
      <c r="E1697" s="5">
        <v>0.96</v>
      </c>
      <c r="F1697" s="5">
        <v>35.04</v>
      </c>
      <c r="G1697">
        <v>10.68</v>
      </c>
      <c r="L1697">
        <v>422.90300000000002</v>
      </c>
      <c r="N1697">
        <v>9.4670000000000005</v>
      </c>
    </row>
    <row r="1698" spans="1:14" x14ac:dyDescent="0.2">
      <c r="A1698" s="1" t="s">
        <v>34</v>
      </c>
      <c r="B1698" s="7">
        <v>31214</v>
      </c>
      <c r="C1698" s="16" t="str">
        <f t="shared" si="93"/>
        <v>S</v>
      </c>
      <c r="D1698" s="5">
        <v>36</v>
      </c>
      <c r="E1698" s="5">
        <v>0.96</v>
      </c>
      <c r="F1698" s="5">
        <v>35.04</v>
      </c>
      <c r="G1698">
        <v>10.68</v>
      </c>
      <c r="L1698">
        <v>422.90300000000002</v>
      </c>
      <c r="N1698">
        <v>9.4670000000000005</v>
      </c>
    </row>
    <row r="1699" spans="1:14" x14ac:dyDescent="0.2">
      <c r="A1699" s="1" t="s">
        <v>34</v>
      </c>
      <c r="B1699" s="7">
        <v>31228</v>
      </c>
      <c r="C1699" s="16" t="str">
        <f t="shared" si="93"/>
        <v>S</v>
      </c>
      <c r="D1699" s="5">
        <v>36</v>
      </c>
      <c r="E1699" s="5">
        <v>1</v>
      </c>
      <c r="F1699" s="5">
        <v>35</v>
      </c>
      <c r="G1699">
        <v>10.667999999999999</v>
      </c>
      <c r="L1699">
        <v>422.91500000000002</v>
      </c>
      <c r="N1699">
        <v>9.4550000000000001</v>
      </c>
    </row>
    <row r="1700" spans="1:14" x14ac:dyDescent="0.2">
      <c r="A1700" s="1" t="s">
        <v>34</v>
      </c>
      <c r="B1700" s="7">
        <v>31235</v>
      </c>
      <c r="C1700" s="16" t="str">
        <f t="shared" si="93"/>
        <v>S</v>
      </c>
      <c r="D1700" s="5">
        <v>36</v>
      </c>
      <c r="E1700" s="5">
        <v>0.98</v>
      </c>
      <c r="F1700" s="5">
        <v>35.020000000000003</v>
      </c>
      <c r="G1700">
        <v>10.673999999999999</v>
      </c>
      <c r="L1700">
        <v>422.90899999999999</v>
      </c>
      <c r="N1700">
        <v>9.4610000000000003</v>
      </c>
    </row>
    <row r="1701" spans="1:14" x14ac:dyDescent="0.2">
      <c r="A1701" s="1" t="s">
        <v>34</v>
      </c>
      <c r="B1701" s="7">
        <v>31242</v>
      </c>
      <c r="C1701" s="16" t="str">
        <f t="shared" si="93"/>
        <v>S</v>
      </c>
      <c r="D1701" s="5">
        <v>36</v>
      </c>
      <c r="E1701" s="5">
        <v>0.95</v>
      </c>
      <c r="F1701" s="5">
        <v>35.049999999999997</v>
      </c>
      <c r="G1701">
        <v>10.683</v>
      </c>
      <c r="L1701">
        <v>422.9</v>
      </c>
      <c r="N1701">
        <v>9.4700000000000006</v>
      </c>
    </row>
    <row r="1702" spans="1:14" x14ac:dyDescent="0.2">
      <c r="A1702" s="1" t="s">
        <v>34</v>
      </c>
      <c r="B1702" s="7">
        <v>31249</v>
      </c>
      <c r="C1702" s="16" t="str">
        <f t="shared" si="93"/>
        <v>S</v>
      </c>
      <c r="D1702" s="5">
        <v>36</v>
      </c>
      <c r="E1702" s="5">
        <v>0.95</v>
      </c>
      <c r="F1702" s="5">
        <v>35.049999999999997</v>
      </c>
      <c r="G1702">
        <v>10.683</v>
      </c>
      <c r="L1702">
        <v>422.9</v>
      </c>
      <c r="N1702">
        <v>9.4700000000000006</v>
      </c>
    </row>
    <row r="1703" spans="1:14" x14ac:dyDescent="0.2">
      <c r="A1703" s="1" t="s">
        <v>34</v>
      </c>
      <c r="B1703" s="7">
        <v>31256</v>
      </c>
      <c r="C1703" s="16" t="str">
        <f t="shared" si="93"/>
        <v>S</v>
      </c>
      <c r="D1703" s="5">
        <v>36</v>
      </c>
      <c r="E1703" s="5">
        <v>0.92</v>
      </c>
      <c r="F1703" s="5">
        <v>35.08</v>
      </c>
      <c r="G1703">
        <v>10.693</v>
      </c>
      <c r="L1703">
        <v>422.89</v>
      </c>
      <c r="N1703">
        <v>9.48</v>
      </c>
    </row>
    <row r="1704" spans="1:14" x14ac:dyDescent="0.2">
      <c r="A1704" s="1" t="s">
        <v>34</v>
      </c>
      <c r="B1704" s="7">
        <v>31263</v>
      </c>
      <c r="C1704" s="16" t="str">
        <f t="shared" ref="C1704:C1767" si="94">IF(ISBLANK(D1704),"V","S")</f>
        <v>S</v>
      </c>
      <c r="D1704" s="5">
        <v>36</v>
      </c>
      <c r="E1704" s="5">
        <v>0.94</v>
      </c>
      <c r="F1704" s="5">
        <v>35.06</v>
      </c>
      <c r="G1704">
        <v>10.686</v>
      </c>
      <c r="L1704">
        <v>422.89699999999999</v>
      </c>
      <c r="N1704">
        <v>9.4730000000000008</v>
      </c>
    </row>
    <row r="1705" spans="1:14" x14ac:dyDescent="0.2">
      <c r="A1705" s="1" t="s">
        <v>34</v>
      </c>
      <c r="B1705" s="7">
        <v>31270</v>
      </c>
      <c r="C1705" s="16" t="str">
        <f t="shared" si="94"/>
        <v>S</v>
      </c>
      <c r="D1705" s="5">
        <v>36</v>
      </c>
      <c r="E1705" s="5">
        <v>0.96</v>
      </c>
      <c r="F1705" s="5">
        <v>35.04</v>
      </c>
      <c r="G1705">
        <v>10.68</v>
      </c>
      <c r="L1705">
        <v>422.90300000000002</v>
      </c>
      <c r="N1705">
        <v>9.4670000000000005</v>
      </c>
    </row>
    <row r="1706" spans="1:14" x14ac:dyDescent="0.2">
      <c r="A1706" s="1" t="s">
        <v>34</v>
      </c>
      <c r="B1706" s="7">
        <v>31272</v>
      </c>
      <c r="C1706" s="16" t="str">
        <f t="shared" si="94"/>
        <v>S</v>
      </c>
      <c r="D1706" s="5">
        <v>36</v>
      </c>
      <c r="E1706" s="5">
        <v>0.93</v>
      </c>
      <c r="F1706" s="5">
        <v>35.07</v>
      </c>
      <c r="G1706">
        <v>10.689</v>
      </c>
      <c r="L1706">
        <v>422.89400000000001</v>
      </c>
      <c r="N1706">
        <v>9.4760000000000009</v>
      </c>
    </row>
    <row r="1707" spans="1:14" x14ac:dyDescent="0.2">
      <c r="A1707" s="1" t="s">
        <v>34</v>
      </c>
      <c r="B1707" s="7">
        <v>31277</v>
      </c>
      <c r="C1707" s="16" t="str">
        <f t="shared" si="94"/>
        <v>S</v>
      </c>
      <c r="D1707" s="5">
        <v>36</v>
      </c>
      <c r="E1707" s="5">
        <v>1.01</v>
      </c>
      <c r="F1707" s="5">
        <v>34.99</v>
      </c>
      <c r="G1707">
        <v>10.664999999999999</v>
      </c>
      <c r="L1707">
        <v>422.91800000000001</v>
      </c>
      <c r="N1707">
        <v>9.452</v>
      </c>
    </row>
    <row r="1708" spans="1:14" x14ac:dyDescent="0.2">
      <c r="A1708" s="1" t="s">
        <v>34</v>
      </c>
      <c r="B1708" s="7">
        <v>31284</v>
      </c>
      <c r="C1708" s="16" t="str">
        <f t="shared" si="94"/>
        <v>S</v>
      </c>
      <c r="D1708" s="5">
        <v>36</v>
      </c>
      <c r="E1708" s="5">
        <v>0.98</v>
      </c>
      <c r="F1708" s="5">
        <v>35.020000000000003</v>
      </c>
      <c r="G1708">
        <v>10.673999999999999</v>
      </c>
      <c r="L1708">
        <v>422.90899999999999</v>
      </c>
      <c r="N1708">
        <v>9.4610000000000003</v>
      </c>
    </row>
    <row r="1709" spans="1:14" x14ac:dyDescent="0.2">
      <c r="A1709" s="1" t="s">
        <v>34</v>
      </c>
      <c r="B1709" s="7">
        <v>31291</v>
      </c>
      <c r="C1709" s="16" t="str">
        <f t="shared" si="94"/>
        <v>S</v>
      </c>
      <c r="D1709" s="5">
        <v>36</v>
      </c>
      <c r="E1709" s="5">
        <v>0.99</v>
      </c>
      <c r="F1709" s="5">
        <v>35.01</v>
      </c>
      <c r="G1709">
        <v>10.670999999999999</v>
      </c>
      <c r="L1709">
        <v>422.91199999999998</v>
      </c>
      <c r="N1709">
        <v>9.4580000000000002</v>
      </c>
    </row>
    <row r="1710" spans="1:14" x14ac:dyDescent="0.2">
      <c r="A1710" s="1" t="s">
        <v>34</v>
      </c>
      <c r="B1710" s="7">
        <v>31298</v>
      </c>
      <c r="C1710" s="16" t="str">
        <f t="shared" si="94"/>
        <v>S</v>
      </c>
      <c r="D1710" s="5">
        <v>36</v>
      </c>
      <c r="E1710" s="5">
        <v>1.02</v>
      </c>
      <c r="F1710" s="5">
        <v>34.979999999999997</v>
      </c>
      <c r="G1710">
        <v>10.662000000000001</v>
      </c>
      <c r="L1710">
        <v>422.92099999999999</v>
      </c>
      <c r="N1710">
        <v>9.4489999999999998</v>
      </c>
    </row>
    <row r="1711" spans="1:14" x14ac:dyDescent="0.2">
      <c r="A1711" s="1" t="s">
        <v>34</v>
      </c>
      <c r="B1711" s="7">
        <v>31305</v>
      </c>
      <c r="C1711" s="16" t="str">
        <f t="shared" si="94"/>
        <v>S</v>
      </c>
      <c r="D1711" s="5">
        <v>36</v>
      </c>
      <c r="E1711" s="5">
        <v>1.04</v>
      </c>
      <c r="F1711" s="5">
        <v>34.96</v>
      </c>
      <c r="G1711">
        <v>10.656000000000001</v>
      </c>
      <c r="L1711">
        <v>422.92700000000002</v>
      </c>
      <c r="N1711">
        <v>9.4429999999999996</v>
      </c>
    </row>
    <row r="1712" spans="1:14" x14ac:dyDescent="0.2">
      <c r="A1712" s="1" t="s">
        <v>34</v>
      </c>
      <c r="B1712" s="7">
        <v>31312</v>
      </c>
      <c r="C1712" s="16" t="str">
        <f t="shared" si="94"/>
        <v>S</v>
      </c>
      <c r="D1712" s="5">
        <v>36</v>
      </c>
      <c r="E1712" s="5">
        <v>1</v>
      </c>
      <c r="F1712" s="5">
        <v>35</v>
      </c>
      <c r="G1712">
        <v>10.667999999999999</v>
      </c>
      <c r="L1712">
        <v>422.91500000000002</v>
      </c>
      <c r="N1712">
        <v>9.4550000000000001</v>
      </c>
    </row>
    <row r="1713" spans="1:14" x14ac:dyDescent="0.2">
      <c r="A1713" s="1" t="s">
        <v>34</v>
      </c>
      <c r="B1713" s="7">
        <v>31319</v>
      </c>
      <c r="C1713" s="16" t="str">
        <f t="shared" si="94"/>
        <v>S</v>
      </c>
      <c r="D1713" s="5">
        <v>36</v>
      </c>
      <c r="E1713" s="5">
        <v>1</v>
      </c>
      <c r="F1713" s="5">
        <v>35</v>
      </c>
      <c r="G1713">
        <v>10.667999999999999</v>
      </c>
      <c r="L1713">
        <v>422.91500000000002</v>
      </c>
      <c r="N1713">
        <v>9.4550000000000001</v>
      </c>
    </row>
    <row r="1714" spans="1:14" x14ac:dyDescent="0.2">
      <c r="A1714" s="1" t="s">
        <v>34</v>
      </c>
      <c r="B1714" s="7">
        <v>31326</v>
      </c>
      <c r="C1714" s="16" t="str">
        <f t="shared" si="94"/>
        <v>S</v>
      </c>
      <c r="D1714" s="5">
        <v>36</v>
      </c>
      <c r="E1714" s="5">
        <v>1.01</v>
      </c>
      <c r="F1714" s="5">
        <v>34.99</v>
      </c>
      <c r="G1714">
        <v>10.664999999999999</v>
      </c>
      <c r="L1714">
        <v>422.91800000000001</v>
      </c>
      <c r="N1714">
        <v>9.452</v>
      </c>
    </row>
    <row r="1715" spans="1:14" x14ac:dyDescent="0.2">
      <c r="A1715" s="1" t="s">
        <v>34</v>
      </c>
      <c r="B1715" s="7">
        <v>31333</v>
      </c>
      <c r="C1715" s="16" t="str">
        <f t="shared" si="94"/>
        <v>S</v>
      </c>
      <c r="D1715" s="5">
        <v>36</v>
      </c>
      <c r="E1715" s="5">
        <v>1</v>
      </c>
      <c r="F1715" s="5">
        <v>35</v>
      </c>
      <c r="G1715">
        <v>10.667999999999999</v>
      </c>
      <c r="L1715">
        <v>422.91500000000002</v>
      </c>
      <c r="N1715">
        <v>9.4550000000000001</v>
      </c>
    </row>
    <row r="1716" spans="1:14" x14ac:dyDescent="0.2">
      <c r="A1716" s="1" t="s">
        <v>34</v>
      </c>
      <c r="B1716" s="7">
        <v>31340</v>
      </c>
      <c r="C1716" s="16" t="str">
        <f t="shared" si="94"/>
        <v>S</v>
      </c>
      <c r="D1716" s="5">
        <v>36</v>
      </c>
      <c r="E1716" s="5">
        <v>0.96</v>
      </c>
      <c r="F1716" s="5">
        <v>35.04</v>
      </c>
      <c r="G1716">
        <v>10.68</v>
      </c>
      <c r="L1716">
        <v>422.90300000000002</v>
      </c>
      <c r="N1716">
        <v>9.4670000000000005</v>
      </c>
    </row>
    <row r="1717" spans="1:14" x14ac:dyDescent="0.2">
      <c r="A1717" s="1" t="s">
        <v>34</v>
      </c>
      <c r="B1717" s="7">
        <v>31347</v>
      </c>
      <c r="C1717" s="16" t="str">
        <f t="shared" si="94"/>
        <v>S</v>
      </c>
      <c r="D1717" s="5">
        <v>36</v>
      </c>
      <c r="E1717" s="5">
        <v>0.92</v>
      </c>
      <c r="F1717" s="5">
        <v>35.08</v>
      </c>
      <c r="G1717">
        <v>10.693</v>
      </c>
      <c r="L1717">
        <v>422.89</v>
      </c>
      <c r="N1717">
        <v>9.48</v>
      </c>
    </row>
    <row r="1718" spans="1:14" x14ac:dyDescent="0.2">
      <c r="A1718" s="1" t="s">
        <v>34</v>
      </c>
      <c r="B1718" s="7">
        <v>31437</v>
      </c>
      <c r="C1718" s="16" t="str">
        <f t="shared" si="94"/>
        <v>S</v>
      </c>
      <c r="D1718" s="5">
        <v>36</v>
      </c>
      <c r="E1718" s="5">
        <v>0.82</v>
      </c>
      <c r="F1718" s="5">
        <v>35.18</v>
      </c>
      <c r="G1718">
        <v>10.723000000000001</v>
      </c>
      <c r="L1718">
        <v>422.86</v>
      </c>
      <c r="N1718">
        <v>9.51</v>
      </c>
    </row>
    <row r="1719" spans="1:14" x14ac:dyDescent="0.2">
      <c r="A1719" s="1" t="s">
        <v>34</v>
      </c>
      <c r="B1719" s="7">
        <v>31445</v>
      </c>
      <c r="C1719" s="16" t="str">
        <f t="shared" si="94"/>
        <v>S</v>
      </c>
      <c r="D1719" s="5">
        <v>36</v>
      </c>
      <c r="E1719" s="5">
        <v>0.76</v>
      </c>
      <c r="F1719" s="5">
        <v>35.24</v>
      </c>
      <c r="G1719">
        <v>10.741</v>
      </c>
      <c r="L1719">
        <v>422.84199999999998</v>
      </c>
      <c r="N1719">
        <v>9.5280000000000005</v>
      </c>
    </row>
    <row r="1720" spans="1:14" x14ac:dyDescent="0.2">
      <c r="A1720" s="1" t="s">
        <v>34</v>
      </c>
      <c r="B1720" s="7">
        <v>31451</v>
      </c>
      <c r="C1720" s="16" t="str">
        <f t="shared" si="94"/>
        <v>S</v>
      </c>
      <c r="D1720" s="5">
        <v>36</v>
      </c>
      <c r="E1720" s="5">
        <v>0.76</v>
      </c>
      <c r="F1720" s="5">
        <v>35.24</v>
      </c>
      <c r="G1720">
        <v>10.741</v>
      </c>
      <c r="L1720">
        <v>422.84199999999998</v>
      </c>
      <c r="N1720">
        <v>9.5280000000000005</v>
      </c>
    </row>
    <row r="1721" spans="1:14" x14ac:dyDescent="0.2">
      <c r="A1721" s="1" t="s">
        <v>34</v>
      </c>
      <c r="B1721" s="7">
        <v>31458</v>
      </c>
      <c r="C1721" s="16" t="str">
        <f t="shared" si="94"/>
        <v>S</v>
      </c>
      <c r="D1721" s="5">
        <v>36</v>
      </c>
      <c r="E1721" s="5">
        <v>0.75</v>
      </c>
      <c r="F1721" s="5">
        <v>35.25</v>
      </c>
      <c r="G1721">
        <v>10.744</v>
      </c>
      <c r="L1721">
        <v>422.839</v>
      </c>
      <c r="N1721">
        <v>9.5310000000000006</v>
      </c>
    </row>
    <row r="1722" spans="1:14" x14ac:dyDescent="0.2">
      <c r="A1722" s="1" t="s">
        <v>34</v>
      </c>
      <c r="B1722" s="7">
        <v>31465</v>
      </c>
      <c r="C1722" s="16" t="str">
        <f t="shared" si="94"/>
        <v>S</v>
      </c>
      <c r="D1722" s="5">
        <v>36</v>
      </c>
      <c r="E1722" s="5">
        <v>0.71</v>
      </c>
      <c r="F1722" s="5">
        <v>35.29</v>
      </c>
      <c r="G1722">
        <v>10.757</v>
      </c>
      <c r="L1722">
        <v>422.82600000000002</v>
      </c>
      <c r="N1722">
        <v>9.5440000000000005</v>
      </c>
    </row>
    <row r="1723" spans="1:14" x14ac:dyDescent="0.2">
      <c r="A1723" s="1" t="s">
        <v>34</v>
      </c>
      <c r="B1723" s="7">
        <v>31473</v>
      </c>
      <c r="C1723" s="16" t="str">
        <f t="shared" si="94"/>
        <v>S</v>
      </c>
      <c r="D1723" s="5">
        <v>36</v>
      </c>
      <c r="E1723" s="5">
        <v>0.68</v>
      </c>
      <c r="F1723" s="5">
        <v>35.32</v>
      </c>
      <c r="G1723">
        <v>10.766</v>
      </c>
      <c r="L1723">
        <v>422.81700000000001</v>
      </c>
      <c r="N1723">
        <v>9.5530000000000008</v>
      </c>
    </row>
    <row r="1724" spans="1:14" x14ac:dyDescent="0.2">
      <c r="A1724" s="1" t="s">
        <v>34</v>
      </c>
      <c r="B1724" s="7">
        <v>31480</v>
      </c>
      <c r="C1724" s="16" t="str">
        <f t="shared" si="94"/>
        <v>S</v>
      </c>
      <c r="D1724" s="5">
        <v>36</v>
      </c>
      <c r="E1724" s="5">
        <v>0.68</v>
      </c>
      <c r="F1724" s="5">
        <v>35.32</v>
      </c>
      <c r="G1724">
        <v>10.766</v>
      </c>
      <c r="L1724">
        <v>422.81700000000001</v>
      </c>
      <c r="N1724">
        <v>9.5530000000000008</v>
      </c>
    </row>
    <row r="1725" spans="1:14" x14ac:dyDescent="0.2">
      <c r="A1725" s="1" t="s">
        <v>34</v>
      </c>
      <c r="B1725" s="7">
        <v>31482</v>
      </c>
      <c r="C1725" s="16" t="str">
        <f t="shared" si="94"/>
        <v>S</v>
      </c>
      <c r="D1725" s="5">
        <v>36</v>
      </c>
      <c r="E1725" s="5">
        <v>0.72</v>
      </c>
      <c r="F1725" s="5">
        <v>35.28</v>
      </c>
      <c r="G1725">
        <v>10.753</v>
      </c>
      <c r="L1725">
        <v>422.82900000000001</v>
      </c>
      <c r="N1725">
        <v>9.5399999999999991</v>
      </c>
    </row>
    <row r="1726" spans="1:14" x14ac:dyDescent="0.2">
      <c r="A1726" s="1" t="s">
        <v>34</v>
      </c>
      <c r="B1726" s="7">
        <v>31487</v>
      </c>
      <c r="C1726" s="16" t="str">
        <f t="shared" si="94"/>
        <v>S</v>
      </c>
      <c r="D1726" s="5">
        <v>36</v>
      </c>
      <c r="E1726" s="5">
        <v>0.64</v>
      </c>
      <c r="F1726" s="5">
        <v>35.36</v>
      </c>
      <c r="G1726">
        <v>10.778</v>
      </c>
      <c r="L1726">
        <v>422.80500000000001</v>
      </c>
      <c r="N1726">
        <v>9.5649999999999995</v>
      </c>
    </row>
    <row r="1727" spans="1:14" x14ac:dyDescent="0.2">
      <c r="A1727" s="1" t="s">
        <v>34</v>
      </c>
      <c r="B1727" s="7">
        <v>31493</v>
      </c>
      <c r="C1727" s="16" t="str">
        <f t="shared" si="94"/>
        <v>S</v>
      </c>
      <c r="D1727" s="5">
        <v>36</v>
      </c>
      <c r="E1727" s="5">
        <v>0.63</v>
      </c>
      <c r="F1727" s="5">
        <v>35.369999999999997</v>
      </c>
      <c r="G1727">
        <v>10.781000000000001</v>
      </c>
      <c r="L1727">
        <v>422.80200000000002</v>
      </c>
      <c r="N1727">
        <v>9.5679999999999996</v>
      </c>
    </row>
    <row r="1728" spans="1:14" x14ac:dyDescent="0.2">
      <c r="A1728" s="1" t="s">
        <v>34</v>
      </c>
      <c r="B1728" s="7">
        <v>31500</v>
      </c>
      <c r="C1728" s="16" t="str">
        <f t="shared" si="94"/>
        <v>S</v>
      </c>
      <c r="D1728" s="5">
        <v>36</v>
      </c>
      <c r="E1728" s="5">
        <v>0.75</v>
      </c>
      <c r="F1728" s="5">
        <v>35.25</v>
      </c>
      <c r="G1728">
        <v>10.744</v>
      </c>
      <c r="L1728">
        <v>422.839</v>
      </c>
      <c r="N1728">
        <v>9.5310000000000006</v>
      </c>
    </row>
    <row r="1729" spans="1:14" x14ac:dyDescent="0.2">
      <c r="A1729" s="1" t="s">
        <v>34</v>
      </c>
      <c r="B1729" s="7">
        <v>31507</v>
      </c>
      <c r="C1729" s="16" t="str">
        <f t="shared" si="94"/>
        <v>S</v>
      </c>
      <c r="D1729" s="5">
        <v>36</v>
      </c>
      <c r="E1729" s="5">
        <v>0.76</v>
      </c>
      <c r="F1729" s="5">
        <v>35.24</v>
      </c>
      <c r="G1729">
        <v>10.741</v>
      </c>
      <c r="L1729">
        <v>422.84199999999998</v>
      </c>
      <c r="N1729">
        <v>9.5280000000000005</v>
      </c>
    </row>
    <row r="1730" spans="1:14" x14ac:dyDescent="0.2">
      <c r="A1730" s="1" t="s">
        <v>34</v>
      </c>
      <c r="B1730" s="7">
        <v>31515</v>
      </c>
      <c r="C1730" s="16" t="str">
        <f t="shared" si="94"/>
        <v>S</v>
      </c>
      <c r="D1730" s="5">
        <v>36</v>
      </c>
      <c r="E1730" s="5">
        <v>0.83</v>
      </c>
      <c r="F1730" s="5">
        <v>35.17</v>
      </c>
      <c r="G1730">
        <v>10.72</v>
      </c>
      <c r="L1730">
        <v>422.863</v>
      </c>
      <c r="N1730">
        <v>9.5069999999999997</v>
      </c>
    </row>
    <row r="1731" spans="1:14" x14ac:dyDescent="0.2">
      <c r="A1731" s="1" t="s">
        <v>34</v>
      </c>
      <c r="B1731" s="7">
        <v>31522</v>
      </c>
      <c r="C1731" s="16" t="str">
        <f t="shared" si="94"/>
        <v>S</v>
      </c>
      <c r="D1731" s="5">
        <v>36</v>
      </c>
      <c r="E1731" s="5">
        <v>0.88</v>
      </c>
      <c r="F1731" s="5">
        <v>35.119999999999997</v>
      </c>
      <c r="G1731">
        <v>10.705</v>
      </c>
      <c r="L1731">
        <v>422.87799999999999</v>
      </c>
      <c r="N1731">
        <v>9.4920000000000009</v>
      </c>
    </row>
    <row r="1732" spans="1:14" x14ac:dyDescent="0.2">
      <c r="A1732" s="1" t="s">
        <v>34</v>
      </c>
      <c r="B1732" s="7">
        <v>31529</v>
      </c>
      <c r="C1732" s="16" t="str">
        <f t="shared" si="94"/>
        <v>S</v>
      </c>
      <c r="D1732" s="5">
        <v>36</v>
      </c>
      <c r="E1732" s="5">
        <v>0.91</v>
      </c>
      <c r="F1732" s="5">
        <v>35.090000000000003</v>
      </c>
      <c r="G1732">
        <v>10.696</v>
      </c>
      <c r="L1732">
        <v>422.887</v>
      </c>
      <c r="N1732">
        <v>9.4830000000000005</v>
      </c>
    </row>
    <row r="1733" spans="1:14" x14ac:dyDescent="0.2">
      <c r="A1733" s="1" t="s">
        <v>34</v>
      </c>
      <c r="B1733" s="7">
        <v>31537</v>
      </c>
      <c r="C1733" s="16" t="str">
        <f t="shared" si="94"/>
        <v>S</v>
      </c>
      <c r="D1733" s="5">
        <v>36</v>
      </c>
      <c r="E1733" s="5">
        <v>1.23</v>
      </c>
      <c r="F1733" s="5">
        <v>34.770000000000003</v>
      </c>
      <c r="G1733">
        <v>10.598000000000001</v>
      </c>
      <c r="L1733">
        <v>422.98500000000001</v>
      </c>
      <c r="N1733">
        <v>9.3849999999999998</v>
      </c>
    </row>
    <row r="1734" spans="1:14" x14ac:dyDescent="0.2">
      <c r="A1734" s="1" t="s">
        <v>34</v>
      </c>
      <c r="B1734" s="7">
        <v>31543</v>
      </c>
      <c r="C1734" s="16" t="str">
        <f t="shared" si="94"/>
        <v>S</v>
      </c>
      <c r="D1734" s="5">
        <v>36</v>
      </c>
      <c r="E1734" s="5">
        <v>1.35</v>
      </c>
      <c r="F1734" s="5">
        <v>34.65</v>
      </c>
      <c r="G1734">
        <v>10.561</v>
      </c>
      <c r="L1734">
        <v>423.02199999999999</v>
      </c>
      <c r="N1734">
        <v>9.3480000000000008</v>
      </c>
    </row>
    <row r="1735" spans="1:14" x14ac:dyDescent="0.2">
      <c r="A1735" s="1" t="s">
        <v>34</v>
      </c>
      <c r="B1735" s="7">
        <v>31551</v>
      </c>
      <c r="C1735" s="16" t="str">
        <f t="shared" si="94"/>
        <v>S</v>
      </c>
      <c r="D1735" s="5">
        <v>36</v>
      </c>
      <c r="E1735" s="5">
        <v>1.02</v>
      </c>
      <c r="F1735" s="5">
        <v>34.979999999999997</v>
      </c>
      <c r="G1735">
        <v>10.662000000000001</v>
      </c>
      <c r="L1735">
        <v>422.92099999999999</v>
      </c>
      <c r="N1735">
        <v>9.4489999999999998</v>
      </c>
    </row>
    <row r="1736" spans="1:14" x14ac:dyDescent="0.2">
      <c r="A1736" s="1" t="s">
        <v>34</v>
      </c>
      <c r="B1736" s="7">
        <v>31578</v>
      </c>
      <c r="C1736" s="16" t="str">
        <f t="shared" si="94"/>
        <v>S</v>
      </c>
      <c r="D1736" s="5">
        <v>36</v>
      </c>
      <c r="E1736" s="5">
        <v>1.07</v>
      </c>
      <c r="F1736" s="5">
        <v>34.93</v>
      </c>
      <c r="G1736">
        <v>10.647</v>
      </c>
      <c r="J1736" t="s">
        <v>36</v>
      </c>
      <c r="L1736">
        <v>422.93599999999998</v>
      </c>
      <c r="N1736">
        <v>9.4339999999999993</v>
      </c>
    </row>
    <row r="1737" spans="1:14" x14ac:dyDescent="0.2">
      <c r="A1737" s="1" t="s">
        <v>34</v>
      </c>
      <c r="B1737" s="7">
        <v>31592</v>
      </c>
      <c r="C1737" s="16" t="str">
        <f t="shared" si="94"/>
        <v>S</v>
      </c>
      <c r="D1737" s="5">
        <v>36</v>
      </c>
      <c r="E1737" s="5">
        <v>1.0900000000000001</v>
      </c>
      <c r="F1737" s="5">
        <v>34.909999999999997</v>
      </c>
      <c r="G1737">
        <v>10.641</v>
      </c>
      <c r="L1737">
        <v>422.94200000000001</v>
      </c>
      <c r="N1737">
        <v>9.4280000000000008</v>
      </c>
    </row>
    <row r="1738" spans="1:14" x14ac:dyDescent="0.2">
      <c r="A1738" s="1" t="s">
        <v>34</v>
      </c>
      <c r="B1738" s="7">
        <v>31602</v>
      </c>
      <c r="C1738" s="16" t="str">
        <f t="shared" si="94"/>
        <v>S</v>
      </c>
      <c r="D1738" s="5">
        <v>36</v>
      </c>
      <c r="E1738" s="5">
        <v>0.98</v>
      </c>
      <c r="F1738" s="5">
        <v>35.020000000000003</v>
      </c>
      <c r="G1738">
        <v>10.673999999999999</v>
      </c>
      <c r="L1738">
        <v>422.90899999999999</v>
      </c>
      <c r="N1738">
        <v>9.4610000000000003</v>
      </c>
    </row>
    <row r="1739" spans="1:14" x14ac:dyDescent="0.2">
      <c r="A1739" s="1" t="s">
        <v>34</v>
      </c>
      <c r="B1739" s="7">
        <v>31606</v>
      </c>
      <c r="C1739" s="16" t="str">
        <f t="shared" si="94"/>
        <v>S</v>
      </c>
      <c r="D1739" s="5">
        <v>36</v>
      </c>
      <c r="E1739" s="5">
        <v>1.02</v>
      </c>
      <c r="F1739" s="5">
        <v>34.979999999999997</v>
      </c>
      <c r="G1739">
        <v>10.662000000000001</v>
      </c>
      <c r="L1739">
        <v>422.92099999999999</v>
      </c>
      <c r="N1739">
        <v>9.4489999999999998</v>
      </c>
    </row>
    <row r="1740" spans="1:14" x14ac:dyDescent="0.2">
      <c r="A1740" s="1" t="s">
        <v>34</v>
      </c>
      <c r="B1740" s="7">
        <v>31614</v>
      </c>
      <c r="C1740" s="16" t="str">
        <f t="shared" si="94"/>
        <v>S</v>
      </c>
      <c r="D1740" s="5">
        <v>36</v>
      </c>
      <c r="E1740" s="5">
        <v>1.3</v>
      </c>
      <c r="F1740" s="5">
        <v>34.700000000000003</v>
      </c>
      <c r="G1740">
        <v>10.577</v>
      </c>
      <c r="L1740">
        <v>423.00599999999997</v>
      </c>
      <c r="N1740">
        <v>9.3640000000000008</v>
      </c>
    </row>
    <row r="1741" spans="1:14" x14ac:dyDescent="0.2">
      <c r="A1741" s="1" t="s">
        <v>34</v>
      </c>
      <c r="B1741" s="7">
        <v>31719</v>
      </c>
      <c r="C1741" s="16" t="str">
        <f t="shared" si="94"/>
        <v>S</v>
      </c>
      <c r="D1741" s="5">
        <v>36</v>
      </c>
      <c r="E1741" s="5">
        <v>0.68</v>
      </c>
      <c r="F1741" s="5">
        <v>35.32</v>
      </c>
      <c r="G1741">
        <v>10.766</v>
      </c>
      <c r="L1741">
        <v>422.81700000000001</v>
      </c>
      <c r="N1741">
        <v>9.5530000000000008</v>
      </c>
    </row>
    <row r="1742" spans="1:14" x14ac:dyDescent="0.2">
      <c r="A1742" s="1" t="s">
        <v>34</v>
      </c>
      <c r="B1742" s="7">
        <v>31760</v>
      </c>
      <c r="C1742" s="16" t="str">
        <f t="shared" si="94"/>
        <v>S</v>
      </c>
      <c r="D1742" s="5">
        <v>36</v>
      </c>
      <c r="E1742" s="5">
        <v>0.7</v>
      </c>
      <c r="F1742" s="5">
        <v>35.299999999999997</v>
      </c>
      <c r="G1742">
        <v>10.76</v>
      </c>
      <c r="L1742">
        <v>422.82299999999998</v>
      </c>
      <c r="N1742">
        <v>9.5470000000000006</v>
      </c>
    </row>
    <row r="1743" spans="1:14" x14ac:dyDescent="0.2">
      <c r="A1743" s="1" t="s">
        <v>34</v>
      </c>
      <c r="B1743" s="7">
        <v>31774</v>
      </c>
      <c r="C1743" s="16" t="str">
        <f t="shared" si="94"/>
        <v>S</v>
      </c>
      <c r="D1743" s="5">
        <v>36</v>
      </c>
      <c r="E1743" s="5">
        <v>0.64</v>
      </c>
      <c r="F1743" s="5">
        <v>35.36</v>
      </c>
      <c r="G1743">
        <v>10.778</v>
      </c>
      <c r="L1743">
        <v>422.80500000000001</v>
      </c>
      <c r="N1743">
        <v>9.5649999999999995</v>
      </c>
    </row>
    <row r="1744" spans="1:14" x14ac:dyDescent="0.2">
      <c r="A1744" s="1" t="s">
        <v>34</v>
      </c>
      <c r="B1744" s="7">
        <v>31780</v>
      </c>
      <c r="C1744" s="16" t="str">
        <f t="shared" si="94"/>
        <v>S</v>
      </c>
      <c r="D1744" s="5">
        <v>36</v>
      </c>
      <c r="E1744" s="5">
        <v>0.64</v>
      </c>
      <c r="F1744" s="5">
        <v>35.36</v>
      </c>
      <c r="G1744">
        <v>10.778</v>
      </c>
      <c r="L1744">
        <v>422.80500000000001</v>
      </c>
      <c r="N1744">
        <v>9.5649999999999995</v>
      </c>
    </row>
    <row r="1745" spans="1:14" x14ac:dyDescent="0.2">
      <c r="A1745" s="1" t="s">
        <v>34</v>
      </c>
      <c r="B1745" s="7">
        <v>31788</v>
      </c>
      <c r="C1745" s="16" t="str">
        <f t="shared" si="94"/>
        <v>S</v>
      </c>
      <c r="D1745" s="5">
        <v>36</v>
      </c>
      <c r="E1745" s="5">
        <v>0.56000000000000005</v>
      </c>
      <c r="F1745" s="5">
        <v>35.44</v>
      </c>
      <c r="G1745">
        <v>10.802</v>
      </c>
      <c r="L1745">
        <v>422.78100000000001</v>
      </c>
      <c r="N1745">
        <v>9.5890000000000004</v>
      </c>
    </row>
    <row r="1746" spans="1:14" x14ac:dyDescent="0.2">
      <c r="A1746" s="1" t="s">
        <v>34</v>
      </c>
      <c r="B1746" s="7">
        <v>31904</v>
      </c>
      <c r="C1746" s="16" t="str">
        <f t="shared" si="94"/>
        <v>S</v>
      </c>
      <c r="D1746" s="5">
        <v>36</v>
      </c>
      <c r="E1746" s="5">
        <v>0.45</v>
      </c>
      <c r="F1746" s="5">
        <v>35.549999999999997</v>
      </c>
      <c r="G1746">
        <v>10.836</v>
      </c>
      <c r="L1746">
        <v>422.74700000000001</v>
      </c>
      <c r="N1746">
        <v>9.6229999999999993</v>
      </c>
    </row>
    <row r="1747" spans="1:14" x14ac:dyDescent="0.2">
      <c r="A1747" s="1" t="s">
        <v>34</v>
      </c>
      <c r="B1747" s="7">
        <v>32235</v>
      </c>
      <c r="C1747" s="16" t="str">
        <f t="shared" si="94"/>
        <v>S</v>
      </c>
      <c r="D1747" s="5">
        <v>36</v>
      </c>
      <c r="E1747" s="5">
        <v>0.61</v>
      </c>
      <c r="F1747" s="5">
        <v>35.39</v>
      </c>
      <c r="G1747">
        <v>10.787000000000001</v>
      </c>
      <c r="L1747">
        <v>422.79599999999999</v>
      </c>
      <c r="N1747">
        <v>9.5739999999999998</v>
      </c>
    </row>
    <row r="1748" spans="1:14" x14ac:dyDescent="0.2">
      <c r="A1748" s="1" t="s">
        <v>34</v>
      </c>
      <c r="B1748" s="7">
        <v>32238</v>
      </c>
      <c r="C1748" s="16" t="str">
        <f t="shared" si="94"/>
        <v>S</v>
      </c>
      <c r="D1748" s="5">
        <v>36</v>
      </c>
      <c r="E1748" s="5">
        <v>0.6</v>
      </c>
      <c r="F1748" s="5">
        <v>35.4</v>
      </c>
      <c r="G1748">
        <v>10.79</v>
      </c>
      <c r="L1748">
        <v>422.79300000000001</v>
      </c>
      <c r="N1748">
        <v>9.577</v>
      </c>
    </row>
    <row r="1749" spans="1:14" x14ac:dyDescent="0.2">
      <c r="A1749" s="1" t="s">
        <v>34</v>
      </c>
      <c r="B1749" s="7">
        <v>32242</v>
      </c>
      <c r="C1749" s="16" t="str">
        <f t="shared" si="94"/>
        <v>S</v>
      </c>
      <c r="D1749" s="5">
        <v>36</v>
      </c>
      <c r="E1749" s="5">
        <v>0.65</v>
      </c>
      <c r="F1749" s="5">
        <v>35.35</v>
      </c>
      <c r="G1749">
        <v>10.775</v>
      </c>
      <c r="L1749">
        <v>422.80799999999999</v>
      </c>
      <c r="N1749">
        <v>9.5619999999999994</v>
      </c>
    </row>
    <row r="1750" spans="1:14" x14ac:dyDescent="0.2">
      <c r="A1750" s="1" t="s">
        <v>34</v>
      </c>
      <c r="B1750" s="7">
        <v>32245</v>
      </c>
      <c r="C1750" s="16" t="str">
        <f t="shared" si="94"/>
        <v>S</v>
      </c>
      <c r="D1750" s="5">
        <v>36</v>
      </c>
      <c r="E1750" s="5">
        <v>0.65</v>
      </c>
      <c r="F1750" s="5">
        <v>35.35</v>
      </c>
      <c r="G1750">
        <v>10.775</v>
      </c>
      <c r="L1750">
        <v>422.80799999999999</v>
      </c>
      <c r="N1750">
        <v>9.5619999999999994</v>
      </c>
    </row>
    <row r="1751" spans="1:14" x14ac:dyDescent="0.2">
      <c r="A1751" s="1" t="s">
        <v>34</v>
      </c>
      <c r="B1751" s="7">
        <v>32263</v>
      </c>
      <c r="C1751" s="16" t="str">
        <f t="shared" si="94"/>
        <v>S</v>
      </c>
      <c r="D1751" s="5">
        <v>36</v>
      </c>
      <c r="E1751" s="5">
        <v>0.75</v>
      </c>
      <c r="F1751" s="5">
        <v>35.25</v>
      </c>
      <c r="G1751">
        <v>10.744</v>
      </c>
      <c r="L1751">
        <v>422.839</v>
      </c>
      <c r="N1751">
        <v>9.5310000000000006</v>
      </c>
    </row>
    <row r="1752" spans="1:14" x14ac:dyDescent="0.2">
      <c r="A1752" s="1" t="s">
        <v>34</v>
      </c>
      <c r="B1752" s="7">
        <v>32313</v>
      </c>
      <c r="C1752" s="16" t="str">
        <f t="shared" si="94"/>
        <v>S</v>
      </c>
      <c r="D1752" s="5">
        <v>36</v>
      </c>
      <c r="E1752" s="5">
        <v>0.51</v>
      </c>
      <c r="F1752" s="5">
        <v>35.49</v>
      </c>
      <c r="G1752">
        <v>10.817</v>
      </c>
      <c r="L1752">
        <v>422.76499999999999</v>
      </c>
      <c r="N1752">
        <v>9.6039999999999992</v>
      </c>
    </row>
    <row r="1753" spans="1:14" x14ac:dyDescent="0.2">
      <c r="A1753" s="1" t="s">
        <v>34</v>
      </c>
      <c r="B1753" s="7">
        <v>32320</v>
      </c>
      <c r="C1753" s="16" t="str">
        <f t="shared" si="94"/>
        <v>S</v>
      </c>
      <c r="D1753" s="5">
        <v>36</v>
      </c>
      <c r="E1753" s="5">
        <v>0.51</v>
      </c>
      <c r="F1753" s="5">
        <v>35.49</v>
      </c>
      <c r="G1753">
        <v>10.817</v>
      </c>
      <c r="L1753">
        <v>422.76499999999999</v>
      </c>
      <c r="N1753">
        <v>9.6039999999999992</v>
      </c>
    </row>
    <row r="1754" spans="1:14" x14ac:dyDescent="0.2">
      <c r="A1754" s="1" t="s">
        <v>34</v>
      </c>
      <c r="B1754" s="7">
        <v>32351</v>
      </c>
      <c r="C1754" s="16" t="str">
        <f t="shared" si="94"/>
        <v>S</v>
      </c>
      <c r="D1754" s="5">
        <v>36</v>
      </c>
      <c r="E1754" s="5">
        <v>0.28000000000000003</v>
      </c>
      <c r="F1754" s="5">
        <v>35.72</v>
      </c>
      <c r="G1754">
        <v>10.888</v>
      </c>
      <c r="L1754">
        <v>422.69499999999999</v>
      </c>
      <c r="N1754">
        <v>9.6750000000000007</v>
      </c>
    </row>
    <row r="1755" spans="1:14" x14ac:dyDescent="0.2">
      <c r="A1755" s="1" t="s">
        <v>34</v>
      </c>
      <c r="B1755" s="7">
        <v>32381</v>
      </c>
      <c r="C1755" s="16" t="str">
        <f t="shared" si="94"/>
        <v>S</v>
      </c>
      <c r="D1755" s="5">
        <v>36</v>
      </c>
      <c r="E1755" s="5">
        <v>0.2</v>
      </c>
      <c r="F1755" s="5">
        <v>35.799999999999997</v>
      </c>
      <c r="G1755">
        <v>10.912000000000001</v>
      </c>
      <c r="L1755">
        <v>422.67099999999999</v>
      </c>
      <c r="N1755">
        <v>9.6989999999999998</v>
      </c>
    </row>
    <row r="1756" spans="1:14" x14ac:dyDescent="0.2">
      <c r="A1756" s="1" t="s">
        <v>34</v>
      </c>
      <c r="B1756" s="7">
        <v>32397</v>
      </c>
      <c r="C1756" s="16" t="str">
        <f t="shared" si="94"/>
        <v>S</v>
      </c>
      <c r="D1756" s="5">
        <v>36</v>
      </c>
      <c r="E1756" s="5">
        <v>0.35</v>
      </c>
      <c r="F1756" s="5">
        <v>35.65</v>
      </c>
      <c r="G1756">
        <v>10.866</v>
      </c>
      <c r="L1756">
        <v>422.71699999999998</v>
      </c>
      <c r="N1756">
        <v>9.6530000000000005</v>
      </c>
    </row>
    <row r="1757" spans="1:14" x14ac:dyDescent="0.2">
      <c r="A1757" s="1" t="s">
        <v>34</v>
      </c>
      <c r="B1757" s="7">
        <v>32410</v>
      </c>
      <c r="C1757" s="16" t="str">
        <f t="shared" si="94"/>
        <v>S</v>
      </c>
      <c r="D1757" s="5">
        <v>36</v>
      </c>
      <c r="E1757" s="5">
        <v>0.14000000000000001</v>
      </c>
      <c r="F1757" s="5">
        <v>35.86</v>
      </c>
      <c r="G1757">
        <v>10.93</v>
      </c>
      <c r="L1757">
        <v>422.65300000000002</v>
      </c>
      <c r="N1757">
        <v>9.7170000000000005</v>
      </c>
    </row>
    <row r="1758" spans="1:14" x14ac:dyDescent="0.2">
      <c r="A1758" s="1" t="s">
        <v>34</v>
      </c>
      <c r="B1758" s="7">
        <v>32411</v>
      </c>
      <c r="C1758" s="16" t="str">
        <f t="shared" si="94"/>
        <v>S</v>
      </c>
      <c r="D1758" s="5">
        <v>36</v>
      </c>
      <c r="E1758" s="5">
        <v>0.12</v>
      </c>
      <c r="F1758" s="5">
        <v>35.880000000000003</v>
      </c>
      <c r="G1758">
        <v>10.936</v>
      </c>
      <c r="L1758">
        <v>422.64699999999999</v>
      </c>
      <c r="N1758">
        <v>9.7230000000000008</v>
      </c>
    </row>
    <row r="1759" spans="1:14" x14ac:dyDescent="0.2">
      <c r="A1759" s="1" t="s">
        <v>34</v>
      </c>
      <c r="B1759" s="7">
        <v>32414</v>
      </c>
      <c r="C1759" s="16" t="str">
        <f t="shared" si="94"/>
        <v>V</v>
      </c>
      <c r="D1759" s="5"/>
      <c r="E1759" s="5"/>
      <c r="F1759" s="5">
        <v>35.880000000000003</v>
      </c>
      <c r="G1759">
        <v>10.936</v>
      </c>
      <c r="L1759">
        <v>422.64699999999999</v>
      </c>
      <c r="N1759">
        <v>9.7230000000000008</v>
      </c>
    </row>
    <row r="1760" spans="1:14" x14ac:dyDescent="0.2">
      <c r="A1760" s="1" t="s">
        <v>34</v>
      </c>
      <c r="B1760" s="7">
        <v>32605</v>
      </c>
      <c r="C1760" s="16" t="str">
        <f t="shared" si="94"/>
        <v>V</v>
      </c>
      <c r="D1760" s="5"/>
      <c r="E1760" s="5"/>
      <c r="F1760" s="5">
        <v>36.027000000000001</v>
      </c>
      <c r="G1760">
        <v>10.984</v>
      </c>
      <c r="L1760">
        <v>422.59899999999999</v>
      </c>
      <c r="N1760">
        <v>9.7710000000000008</v>
      </c>
    </row>
    <row r="1761" spans="1:14" x14ac:dyDescent="0.2">
      <c r="A1761" s="1" t="s">
        <v>34</v>
      </c>
      <c r="B1761" s="7">
        <v>32613</v>
      </c>
      <c r="C1761" s="16" t="str">
        <f t="shared" si="94"/>
        <v>V</v>
      </c>
      <c r="D1761" s="5"/>
      <c r="E1761" s="5"/>
      <c r="F1761" s="5">
        <v>35.936</v>
      </c>
      <c r="G1761">
        <v>10.956</v>
      </c>
      <c r="L1761">
        <v>422.62700000000001</v>
      </c>
      <c r="N1761">
        <v>9.7430000000000003</v>
      </c>
    </row>
    <row r="1762" spans="1:14" x14ac:dyDescent="0.2">
      <c r="A1762" s="1" t="s">
        <v>34</v>
      </c>
      <c r="B1762" s="7">
        <v>32638</v>
      </c>
      <c r="C1762" s="16" t="str">
        <f t="shared" si="94"/>
        <v>S</v>
      </c>
      <c r="D1762" s="5">
        <v>36</v>
      </c>
      <c r="E1762" s="5">
        <v>0.51</v>
      </c>
      <c r="F1762" s="5">
        <v>35.49</v>
      </c>
      <c r="G1762">
        <v>10.817</v>
      </c>
      <c r="L1762">
        <v>422.76499999999999</v>
      </c>
      <c r="N1762">
        <v>9.6039999999999992</v>
      </c>
    </row>
    <row r="1763" spans="1:14" x14ac:dyDescent="0.2">
      <c r="A1763" s="1" t="s">
        <v>34</v>
      </c>
      <c r="B1763" s="7">
        <v>32660</v>
      </c>
      <c r="C1763" s="16" t="str">
        <f t="shared" si="94"/>
        <v>V</v>
      </c>
      <c r="F1763" s="5">
        <f>G1763*3.281</f>
        <v>35.526668000000001</v>
      </c>
      <c r="G1763">
        <v>10.827999999999999</v>
      </c>
      <c r="L1763">
        <v>422.755</v>
      </c>
      <c r="N1763">
        <v>9.6150000000000002</v>
      </c>
    </row>
    <row r="1764" spans="1:14" x14ac:dyDescent="0.2">
      <c r="A1764" s="1" t="s">
        <v>34</v>
      </c>
      <c r="B1764" s="7">
        <v>32723</v>
      </c>
      <c r="C1764" s="16" t="str">
        <f t="shared" si="94"/>
        <v>V</v>
      </c>
      <c r="F1764" s="5">
        <f t="shared" ref="F1764:F1779" si="95">G1764*3.281</f>
        <v>35.789147999999997</v>
      </c>
      <c r="G1764">
        <v>10.907999999999999</v>
      </c>
      <c r="L1764">
        <v>422.67500000000001</v>
      </c>
      <c r="N1764">
        <v>9.6950000000000003</v>
      </c>
    </row>
    <row r="1765" spans="1:14" x14ac:dyDescent="0.2">
      <c r="A1765" s="1" t="s">
        <v>34</v>
      </c>
      <c r="B1765" s="7">
        <v>32743</v>
      </c>
      <c r="C1765" s="16" t="str">
        <f t="shared" si="94"/>
        <v>V</v>
      </c>
      <c r="F1765" s="5">
        <f t="shared" si="95"/>
        <v>35.936793000000002</v>
      </c>
      <c r="G1765">
        <v>10.952999999999999</v>
      </c>
      <c r="L1765">
        <v>422.63</v>
      </c>
      <c r="N1765">
        <v>9.74</v>
      </c>
    </row>
    <row r="1766" spans="1:14" x14ac:dyDescent="0.2">
      <c r="A1766" s="1" t="s">
        <v>34</v>
      </c>
      <c r="B1766" s="7">
        <v>32781</v>
      </c>
      <c r="C1766" s="16" t="str">
        <f t="shared" si="94"/>
        <v>V</v>
      </c>
      <c r="F1766" s="5">
        <f t="shared" si="95"/>
        <v>35.953198</v>
      </c>
      <c r="G1766">
        <v>10.958</v>
      </c>
      <c r="L1766">
        <v>422.625</v>
      </c>
      <c r="N1766">
        <v>9.7449999999999992</v>
      </c>
    </row>
    <row r="1767" spans="1:14" x14ac:dyDescent="0.2">
      <c r="A1767" s="1" t="s">
        <v>34</v>
      </c>
      <c r="B1767" s="7">
        <v>32802</v>
      </c>
      <c r="C1767" s="16" t="str">
        <f t="shared" si="94"/>
        <v>V</v>
      </c>
      <c r="F1767" s="5">
        <f t="shared" si="95"/>
        <v>35.959760000000003</v>
      </c>
      <c r="G1767">
        <v>10.96</v>
      </c>
      <c r="L1767">
        <v>422.62299999999999</v>
      </c>
      <c r="N1767">
        <v>9.7469999999999999</v>
      </c>
    </row>
    <row r="1768" spans="1:14" x14ac:dyDescent="0.2">
      <c r="A1768" s="1" t="s">
        <v>34</v>
      </c>
      <c r="B1768" s="7">
        <v>32808</v>
      </c>
      <c r="C1768" s="16" t="str">
        <f t="shared" ref="C1768:C1829" si="96">IF(ISBLANK(D1768),"V","S")</f>
        <v>V</v>
      </c>
      <c r="F1768" s="5">
        <f t="shared" si="95"/>
        <v>35.999132000000003</v>
      </c>
      <c r="G1768">
        <v>10.972</v>
      </c>
      <c r="L1768">
        <v>422.61099999999999</v>
      </c>
      <c r="N1768">
        <v>9.7590000000000003</v>
      </c>
    </row>
    <row r="1769" spans="1:14" x14ac:dyDescent="0.2">
      <c r="A1769" s="1" t="s">
        <v>34</v>
      </c>
      <c r="B1769" s="7">
        <v>32821</v>
      </c>
      <c r="C1769" s="16" t="str">
        <f t="shared" si="96"/>
        <v>V</v>
      </c>
      <c r="F1769" s="5">
        <f t="shared" si="95"/>
        <v>35.329808000000007</v>
      </c>
      <c r="G1769">
        <v>10.768000000000001</v>
      </c>
      <c r="L1769">
        <v>422.815</v>
      </c>
      <c r="N1769">
        <v>9.5549999999999997</v>
      </c>
    </row>
    <row r="1770" spans="1:14" x14ac:dyDescent="0.2">
      <c r="A1770" s="1" t="s">
        <v>34</v>
      </c>
      <c r="B1770" s="7">
        <v>33313</v>
      </c>
      <c r="C1770" s="16" t="str">
        <f t="shared" si="96"/>
        <v>V</v>
      </c>
      <c r="F1770" s="5">
        <f t="shared" si="95"/>
        <v>36.629083999999999</v>
      </c>
      <c r="G1770">
        <v>11.164</v>
      </c>
      <c r="L1770">
        <v>422.41899999999998</v>
      </c>
      <c r="N1770">
        <v>9.9510000000000005</v>
      </c>
    </row>
    <row r="1771" spans="1:14" x14ac:dyDescent="0.2">
      <c r="A1771" s="1" t="s">
        <v>34</v>
      </c>
      <c r="B1771" s="7">
        <v>33321</v>
      </c>
      <c r="C1771" s="16" t="str">
        <f t="shared" si="96"/>
        <v>V</v>
      </c>
      <c r="F1771" s="5">
        <f t="shared" si="95"/>
        <v>36.592993</v>
      </c>
      <c r="G1771">
        <v>11.153</v>
      </c>
      <c r="L1771">
        <v>422.43</v>
      </c>
      <c r="N1771">
        <v>9.94</v>
      </c>
    </row>
    <row r="1772" spans="1:14" x14ac:dyDescent="0.2">
      <c r="A1772" s="1" t="s">
        <v>34</v>
      </c>
      <c r="B1772" s="7">
        <v>33679</v>
      </c>
      <c r="C1772" s="16" t="str">
        <f t="shared" si="96"/>
        <v>V</v>
      </c>
      <c r="F1772" s="5">
        <f t="shared" si="95"/>
        <v>36.235364000000004</v>
      </c>
      <c r="G1772">
        <v>11.044</v>
      </c>
      <c r="L1772">
        <v>422.54</v>
      </c>
      <c r="N1772">
        <v>9.83</v>
      </c>
    </row>
    <row r="1773" spans="1:14" x14ac:dyDescent="0.2">
      <c r="A1773" s="1" t="s">
        <v>34</v>
      </c>
      <c r="B1773" s="7">
        <v>33686</v>
      </c>
      <c r="C1773" s="16" t="str">
        <f t="shared" si="96"/>
        <v>V</v>
      </c>
      <c r="F1773" s="5">
        <f t="shared" si="95"/>
        <v>36.202554000000006</v>
      </c>
      <c r="G1773">
        <v>11.034000000000001</v>
      </c>
      <c r="L1773">
        <v>422.55</v>
      </c>
      <c r="N1773">
        <v>9.82</v>
      </c>
    </row>
    <row r="1774" spans="1:14" x14ac:dyDescent="0.2">
      <c r="A1774" s="1" t="s">
        <v>34</v>
      </c>
      <c r="B1774" s="7">
        <v>33688</v>
      </c>
      <c r="C1774" s="16" t="str">
        <f t="shared" si="96"/>
        <v>V</v>
      </c>
      <c r="F1774" s="5">
        <f t="shared" si="95"/>
        <v>36.195992000000004</v>
      </c>
      <c r="G1774">
        <v>11.032</v>
      </c>
      <c r="L1774">
        <v>422.55</v>
      </c>
      <c r="N1774">
        <v>9.82</v>
      </c>
    </row>
    <row r="1775" spans="1:14" x14ac:dyDescent="0.2">
      <c r="A1775" s="1" t="s">
        <v>34</v>
      </c>
      <c r="B1775" s="7">
        <v>33690</v>
      </c>
      <c r="C1775" s="16" t="str">
        <f t="shared" si="96"/>
        <v>V</v>
      </c>
      <c r="F1775" s="5">
        <f t="shared" si="95"/>
        <v>36.202554000000006</v>
      </c>
      <c r="G1775">
        <v>11.034000000000001</v>
      </c>
      <c r="L1775">
        <v>422.55</v>
      </c>
      <c r="N1775">
        <v>9.82</v>
      </c>
    </row>
    <row r="1776" spans="1:14" x14ac:dyDescent="0.2">
      <c r="A1776" s="1" t="s">
        <v>34</v>
      </c>
      <c r="B1776" s="7">
        <v>33693</v>
      </c>
      <c r="C1776" s="16" t="str">
        <f t="shared" si="96"/>
        <v>V</v>
      </c>
      <c r="F1776" s="5">
        <f t="shared" si="95"/>
        <v>36.182868000000006</v>
      </c>
      <c r="G1776">
        <v>11.028</v>
      </c>
      <c r="L1776">
        <v>422.56</v>
      </c>
      <c r="N1776">
        <v>9.82</v>
      </c>
    </row>
    <row r="1777" spans="1:15" x14ac:dyDescent="0.2">
      <c r="A1777" s="1" t="s">
        <v>34</v>
      </c>
      <c r="B1777" s="7">
        <v>33695</v>
      </c>
      <c r="C1777" s="16" t="str">
        <f t="shared" si="96"/>
        <v>V</v>
      </c>
      <c r="F1777" s="5">
        <f t="shared" si="95"/>
        <v>36.186149</v>
      </c>
      <c r="G1777">
        <v>11.029</v>
      </c>
      <c r="L1777">
        <v>422.55</v>
      </c>
      <c r="N1777">
        <v>9.82</v>
      </c>
    </row>
    <row r="1778" spans="1:15" x14ac:dyDescent="0.2">
      <c r="A1778" s="1" t="s">
        <v>34</v>
      </c>
      <c r="B1778" s="7">
        <v>33699</v>
      </c>
      <c r="C1778" s="16" t="str">
        <f t="shared" si="96"/>
        <v>V</v>
      </c>
      <c r="F1778" s="5">
        <f t="shared" si="95"/>
        <v>36.169744000000001</v>
      </c>
      <c r="G1778">
        <v>11.023999999999999</v>
      </c>
      <c r="L1778">
        <v>422.56</v>
      </c>
      <c r="N1778">
        <v>9.81</v>
      </c>
    </row>
    <row r="1779" spans="1:15" x14ac:dyDescent="0.2">
      <c r="A1779" s="1" t="s">
        <v>34</v>
      </c>
      <c r="B1779" s="7">
        <v>33700</v>
      </c>
      <c r="C1779" s="16" t="str">
        <f t="shared" si="96"/>
        <v>V</v>
      </c>
      <c r="F1779" s="5">
        <f t="shared" si="95"/>
        <v>36.166463</v>
      </c>
      <c r="G1779">
        <v>11.023</v>
      </c>
      <c r="L1779">
        <v>422.56</v>
      </c>
      <c r="N1779">
        <v>9.81</v>
      </c>
    </row>
    <row r="1780" spans="1:15" x14ac:dyDescent="0.2">
      <c r="A1780" s="1" t="s">
        <v>34</v>
      </c>
      <c r="B1780" s="7">
        <v>33702</v>
      </c>
      <c r="C1780" s="16" t="str">
        <f t="shared" si="96"/>
        <v>V</v>
      </c>
      <c r="F1780" s="5">
        <f t="shared" ref="F1780:F1789" si="97">G1780*3.281</f>
        <v>36.169744000000001</v>
      </c>
      <c r="G1780">
        <v>11.023999999999999</v>
      </c>
      <c r="L1780">
        <v>422.56</v>
      </c>
      <c r="N1780">
        <v>9.81</v>
      </c>
    </row>
    <row r="1781" spans="1:15" x14ac:dyDescent="0.2">
      <c r="A1781" s="1" t="s">
        <v>34</v>
      </c>
      <c r="B1781" s="7">
        <v>33707</v>
      </c>
      <c r="C1781" s="16" t="str">
        <f t="shared" si="96"/>
        <v>V</v>
      </c>
      <c r="F1781" s="5">
        <f t="shared" si="97"/>
        <v>36.136933999999997</v>
      </c>
      <c r="G1781">
        <v>11.013999999999999</v>
      </c>
      <c r="L1781">
        <v>422.57</v>
      </c>
      <c r="N1781">
        <v>9.8000000000000007</v>
      </c>
    </row>
    <row r="1782" spans="1:15" x14ac:dyDescent="0.2">
      <c r="A1782" s="1" t="s">
        <v>34</v>
      </c>
      <c r="B1782" s="7">
        <v>33709</v>
      </c>
      <c r="C1782" s="16" t="str">
        <f t="shared" si="96"/>
        <v>V</v>
      </c>
      <c r="F1782" s="5">
        <f t="shared" si="97"/>
        <v>36.130372000000001</v>
      </c>
      <c r="G1782">
        <v>11.012</v>
      </c>
      <c r="L1782">
        <v>422.57</v>
      </c>
      <c r="N1782">
        <v>9.8000000000000007</v>
      </c>
    </row>
    <row r="1783" spans="1:15" x14ac:dyDescent="0.2">
      <c r="A1783" s="1" t="s">
        <v>34</v>
      </c>
      <c r="B1783" s="7">
        <v>33711</v>
      </c>
      <c r="C1783" s="16" t="str">
        <f t="shared" si="96"/>
        <v>V</v>
      </c>
      <c r="F1783" s="5">
        <f t="shared" si="97"/>
        <v>36.110686000000001</v>
      </c>
      <c r="G1783">
        <v>11.006</v>
      </c>
      <c r="L1783">
        <v>422.58</v>
      </c>
      <c r="N1783">
        <v>9.7899999999999991</v>
      </c>
    </row>
    <row r="1784" spans="1:15" x14ac:dyDescent="0.2">
      <c r="A1784" s="1" t="s">
        <v>34</v>
      </c>
      <c r="B1784" s="7">
        <v>33714</v>
      </c>
      <c r="C1784" s="16" t="str">
        <f t="shared" si="96"/>
        <v>V</v>
      </c>
      <c r="F1784" s="5">
        <f t="shared" si="97"/>
        <v>36.100843000000005</v>
      </c>
      <c r="G1784">
        <v>11.003</v>
      </c>
      <c r="L1784">
        <v>422.58</v>
      </c>
      <c r="N1784">
        <v>9.7899999999999991</v>
      </c>
    </row>
    <row r="1785" spans="1:15" x14ac:dyDescent="0.2">
      <c r="A1785" s="1" t="s">
        <v>34</v>
      </c>
      <c r="B1785" s="7">
        <v>33716</v>
      </c>
      <c r="C1785" s="16" t="str">
        <f t="shared" si="96"/>
        <v>V</v>
      </c>
      <c r="F1785" s="5">
        <f t="shared" si="97"/>
        <v>36.084437999999999</v>
      </c>
      <c r="G1785">
        <v>10.997999999999999</v>
      </c>
      <c r="L1785">
        <v>422.59</v>
      </c>
      <c r="N1785">
        <v>9.7899999999999991</v>
      </c>
    </row>
    <row r="1786" spans="1:15" x14ac:dyDescent="0.2">
      <c r="A1786" s="1" t="s">
        <v>34</v>
      </c>
      <c r="B1786" s="7">
        <v>33718</v>
      </c>
      <c r="C1786" s="16" t="str">
        <f t="shared" si="96"/>
        <v>V</v>
      </c>
      <c r="F1786" s="5">
        <f t="shared" si="97"/>
        <v>36.064752000000006</v>
      </c>
      <c r="G1786">
        <v>10.992000000000001</v>
      </c>
      <c r="L1786">
        <v>422.59</v>
      </c>
      <c r="N1786">
        <v>9.7799999999999994</v>
      </c>
    </row>
    <row r="1787" spans="1:15" x14ac:dyDescent="0.2">
      <c r="A1787" s="1" t="s">
        <v>34</v>
      </c>
      <c r="B1787" s="7">
        <v>33771</v>
      </c>
      <c r="C1787" s="16" t="str">
        <f t="shared" si="96"/>
        <v>V</v>
      </c>
      <c r="F1787" s="5">
        <f t="shared" si="97"/>
        <v>35.877735000000001</v>
      </c>
      <c r="G1787">
        <v>10.935</v>
      </c>
      <c r="L1787">
        <v>422.65</v>
      </c>
      <c r="N1787">
        <v>9.7200000000000006</v>
      </c>
    </row>
    <row r="1788" spans="1:15" x14ac:dyDescent="0.2">
      <c r="A1788" s="1" t="s">
        <v>34</v>
      </c>
      <c r="B1788" s="7">
        <v>34110</v>
      </c>
      <c r="C1788" s="16" t="str">
        <f t="shared" si="96"/>
        <v>V</v>
      </c>
      <c r="F1788" s="5">
        <f t="shared" si="97"/>
        <v>35.497139000000004</v>
      </c>
      <c r="G1788">
        <v>10.819000000000001</v>
      </c>
      <c r="L1788">
        <v>422.76</v>
      </c>
      <c r="N1788">
        <v>9.6059999999999999</v>
      </c>
    </row>
    <row r="1789" spans="1:15" x14ac:dyDescent="0.2">
      <c r="A1789" s="1" t="s">
        <v>34</v>
      </c>
      <c r="B1789" s="7">
        <v>34129</v>
      </c>
      <c r="C1789" s="16" t="str">
        <f t="shared" si="96"/>
        <v>V</v>
      </c>
      <c r="F1789" s="5">
        <f t="shared" si="97"/>
        <v>35.480733999999998</v>
      </c>
      <c r="G1789">
        <v>10.814</v>
      </c>
      <c r="L1789">
        <v>422.77</v>
      </c>
      <c r="N1789">
        <v>9.6010000000000009</v>
      </c>
    </row>
    <row r="1790" spans="1:15" x14ac:dyDescent="0.2">
      <c r="A1790" s="1" t="s">
        <v>34</v>
      </c>
      <c r="B1790" s="7">
        <v>36859</v>
      </c>
      <c r="C1790" s="16" t="str">
        <f t="shared" si="96"/>
        <v>V</v>
      </c>
      <c r="F1790" s="5">
        <v>34.590000000000003</v>
      </c>
      <c r="G1790">
        <v>10.542999999999999</v>
      </c>
      <c r="K1790">
        <v>433.584</v>
      </c>
      <c r="L1790">
        <v>423.041</v>
      </c>
      <c r="N1790">
        <v>9.33</v>
      </c>
      <c r="O1790" t="s">
        <v>52</v>
      </c>
    </row>
    <row r="1791" spans="1:15" x14ac:dyDescent="0.2">
      <c r="A1791" s="1" t="s">
        <v>34</v>
      </c>
      <c r="B1791" s="7">
        <v>36888</v>
      </c>
      <c r="C1791" s="16" t="str">
        <f t="shared" si="96"/>
        <v>V</v>
      </c>
      <c r="F1791" s="5">
        <v>34.54</v>
      </c>
      <c r="G1791">
        <v>10.528</v>
      </c>
      <c r="K1791">
        <v>433.584</v>
      </c>
      <c r="L1791">
        <v>423.05599999999998</v>
      </c>
      <c r="N1791">
        <v>9.3149999999999995</v>
      </c>
      <c r="O1791" t="s">
        <v>53</v>
      </c>
    </row>
    <row r="1792" spans="1:15" x14ac:dyDescent="0.2">
      <c r="A1792" s="1" t="s">
        <v>34</v>
      </c>
      <c r="B1792" s="7">
        <v>36914</v>
      </c>
      <c r="C1792" s="16" t="str">
        <f t="shared" si="96"/>
        <v>V</v>
      </c>
      <c r="F1792" s="5">
        <v>34.630000000000003</v>
      </c>
      <c r="G1792">
        <v>10.555</v>
      </c>
      <c r="K1792">
        <v>433.584</v>
      </c>
      <c r="L1792">
        <v>423.029</v>
      </c>
      <c r="N1792">
        <v>9.3420000000000005</v>
      </c>
      <c r="O1792" t="s">
        <v>53</v>
      </c>
    </row>
    <row r="1793" spans="1:15" x14ac:dyDescent="0.2">
      <c r="A1793" s="1" t="s">
        <v>34</v>
      </c>
      <c r="B1793" s="7">
        <v>36941</v>
      </c>
      <c r="C1793" s="16" t="str">
        <f t="shared" si="96"/>
        <v>V</v>
      </c>
      <c r="F1793" s="5">
        <v>34.76</v>
      </c>
      <c r="G1793">
        <v>10.595000000000001</v>
      </c>
      <c r="K1793">
        <v>433.584</v>
      </c>
      <c r="L1793">
        <v>422.98899999999998</v>
      </c>
      <c r="N1793">
        <v>9.3819999999999997</v>
      </c>
      <c r="O1793" t="s">
        <v>53</v>
      </c>
    </row>
    <row r="1794" spans="1:15" x14ac:dyDescent="0.2">
      <c r="A1794" s="1" t="s">
        <v>34</v>
      </c>
      <c r="B1794" s="7">
        <v>36965</v>
      </c>
      <c r="C1794" s="16" t="str">
        <f t="shared" si="96"/>
        <v>V</v>
      </c>
      <c r="F1794" s="5">
        <v>34.74</v>
      </c>
      <c r="G1794">
        <v>10.589</v>
      </c>
      <c r="K1794">
        <v>433.584</v>
      </c>
      <c r="L1794">
        <v>422.995</v>
      </c>
      <c r="N1794">
        <v>9.3759999999999994</v>
      </c>
      <c r="O1794" t="s">
        <v>53</v>
      </c>
    </row>
    <row r="1795" spans="1:15" x14ac:dyDescent="0.2">
      <c r="A1795" s="1" t="s">
        <v>34</v>
      </c>
      <c r="B1795" s="7">
        <v>37011</v>
      </c>
      <c r="C1795" s="16" t="str">
        <f t="shared" si="96"/>
        <v>V</v>
      </c>
      <c r="F1795" s="5">
        <v>34.450000000000003</v>
      </c>
      <c r="G1795">
        <v>10.5</v>
      </c>
      <c r="K1795">
        <v>433.584</v>
      </c>
      <c r="L1795">
        <v>423.084</v>
      </c>
      <c r="N1795">
        <v>9.2870000000000008</v>
      </c>
      <c r="O1795" t="s">
        <v>53</v>
      </c>
    </row>
    <row r="1796" spans="1:15" x14ac:dyDescent="0.2">
      <c r="A1796" s="1" t="s">
        <v>34</v>
      </c>
      <c r="B1796" s="7">
        <v>37041</v>
      </c>
      <c r="C1796" s="16" t="str">
        <f t="shared" si="96"/>
        <v>V</v>
      </c>
      <c r="F1796" s="5">
        <v>33.79</v>
      </c>
      <c r="G1796">
        <v>10.298999999999999</v>
      </c>
      <c r="K1796">
        <v>433.584</v>
      </c>
      <c r="L1796">
        <v>423.28500000000003</v>
      </c>
      <c r="N1796">
        <v>9.0860000000000003</v>
      </c>
      <c r="O1796" t="s">
        <v>53</v>
      </c>
    </row>
    <row r="1797" spans="1:15" x14ac:dyDescent="0.2">
      <c r="A1797" s="1" t="s">
        <v>34</v>
      </c>
      <c r="B1797" s="7">
        <v>37063</v>
      </c>
      <c r="C1797" s="16" t="str">
        <f t="shared" si="96"/>
        <v>V</v>
      </c>
      <c r="F1797" s="5">
        <v>33.409999999999997</v>
      </c>
      <c r="G1797">
        <v>10.183</v>
      </c>
      <c r="K1797">
        <v>433.584</v>
      </c>
      <c r="L1797">
        <v>423.40100000000001</v>
      </c>
      <c r="N1797">
        <v>8.9700000000000006</v>
      </c>
      <c r="O1797" t="s">
        <v>53</v>
      </c>
    </row>
    <row r="1798" spans="1:15" x14ac:dyDescent="0.2">
      <c r="A1798" s="1" t="s">
        <v>34</v>
      </c>
      <c r="B1798" s="7">
        <v>37102</v>
      </c>
      <c r="C1798" s="16" t="str">
        <f t="shared" si="96"/>
        <v>V</v>
      </c>
      <c r="F1798" s="5">
        <v>33.92</v>
      </c>
      <c r="G1798">
        <v>10.339</v>
      </c>
      <c r="K1798">
        <v>433.584</v>
      </c>
      <c r="L1798">
        <v>423.245</v>
      </c>
      <c r="N1798">
        <v>9.1259999999999994</v>
      </c>
      <c r="O1798" t="s">
        <v>53</v>
      </c>
    </row>
    <row r="1799" spans="1:15" x14ac:dyDescent="0.2">
      <c r="A1799" s="1" t="s">
        <v>34</v>
      </c>
      <c r="B1799" s="7">
        <v>37130</v>
      </c>
      <c r="C1799" s="16" t="str">
        <f t="shared" si="96"/>
        <v>V</v>
      </c>
      <c r="F1799" s="5">
        <v>34.15</v>
      </c>
      <c r="G1799">
        <v>10.409000000000001</v>
      </c>
      <c r="K1799">
        <v>433.584</v>
      </c>
      <c r="L1799">
        <v>423.17500000000001</v>
      </c>
      <c r="N1799">
        <v>9.1959999999999997</v>
      </c>
      <c r="O1799" t="s">
        <v>53</v>
      </c>
    </row>
    <row r="1800" spans="1:15" x14ac:dyDescent="0.2">
      <c r="A1800" s="1" t="s">
        <v>34</v>
      </c>
      <c r="B1800" s="7">
        <v>37159</v>
      </c>
      <c r="C1800" s="16" t="str">
        <f t="shared" si="96"/>
        <v>V</v>
      </c>
      <c r="F1800" s="5">
        <v>34.340000000000003</v>
      </c>
      <c r="G1800">
        <v>10.467000000000001</v>
      </c>
      <c r="K1800">
        <v>433.584</v>
      </c>
      <c r="L1800">
        <v>423.11700000000002</v>
      </c>
      <c r="N1800">
        <v>9.2539999999999996</v>
      </c>
      <c r="O1800" t="s">
        <v>53</v>
      </c>
    </row>
    <row r="1801" spans="1:15" x14ac:dyDescent="0.2">
      <c r="A1801" s="1" t="s">
        <v>34</v>
      </c>
      <c r="B1801" s="7">
        <v>37193</v>
      </c>
      <c r="C1801" s="16" t="str">
        <f t="shared" si="96"/>
        <v>V</v>
      </c>
      <c r="F1801" s="5">
        <v>33.47</v>
      </c>
      <c r="G1801">
        <v>10.202</v>
      </c>
      <c r="J1801" t="s">
        <v>208</v>
      </c>
      <c r="K1801">
        <v>433.584</v>
      </c>
      <c r="L1801">
        <v>423.38200000000001</v>
      </c>
      <c r="N1801">
        <v>8.9890000000000008</v>
      </c>
      <c r="O1801" t="s">
        <v>53</v>
      </c>
    </row>
    <row r="1802" spans="1:15" x14ac:dyDescent="0.2">
      <c r="A1802" s="1" t="s">
        <v>34</v>
      </c>
      <c r="B1802" s="7">
        <v>37223</v>
      </c>
      <c r="C1802" s="16" t="str">
        <f t="shared" si="96"/>
        <v>V</v>
      </c>
      <c r="F1802" s="5">
        <v>34.57</v>
      </c>
      <c r="G1802">
        <v>10.537000000000001</v>
      </c>
      <c r="K1802">
        <v>433.584</v>
      </c>
      <c r="L1802">
        <v>423.04700000000003</v>
      </c>
      <c r="N1802">
        <v>9.3239999999999998</v>
      </c>
      <c r="O1802" t="s">
        <v>53</v>
      </c>
    </row>
    <row r="1803" spans="1:15" x14ac:dyDescent="0.2">
      <c r="A1803" s="1" t="s">
        <v>34</v>
      </c>
      <c r="B1803" s="7">
        <v>37244</v>
      </c>
      <c r="C1803" s="16" t="str">
        <f t="shared" si="96"/>
        <v>V</v>
      </c>
      <c r="F1803" s="5">
        <v>34.61</v>
      </c>
      <c r="G1803">
        <v>10.548999999999999</v>
      </c>
      <c r="K1803">
        <v>433.584</v>
      </c>
      <c r="L1803">
        <v>423.03500000000003</v>
      </c>
      <c r="N1803">
        <v>9.3360000000000003</v>
      </c>
      <c r="O1803" t="s">
        <v>53</v>
      </c>
    </row>
    <row r="1804" spans="1:15" x14ac:dyDescent="0.2">
      <c r="A1804" s="1" t="s">
        <v>34</v>
      </c>
      <c r="B1804" s="7">
        <v>37281</v>
      </c>
      <c r="C1804" s="16" t="str">
        <f t="shared" si="96"/>
        <v>V</v>
      </c>
      <c r="F1804" s="5">
        <v>34.729999999999997</v>
      </c>
      <c r="G1804">
        <v>10.586</v>
      </c>
      <c r="K1804">
        <v>433.584</v>
      </c>
      <c r="L1804">
        <v>422.99799999999999</v>
      </c>
      <c r="N1804">
        <v>9.3729999999999993</v>
      </c>
      <c r="O1804" t="s">
        <v>53</v>
      </c>
    </row>
    <row r="1805" spans="1:15" x14ac:dyDescent="0.2">
      <c r="A1805" s="1" t="s">
        <v>34</v>
      </c>
      <c r="B1805" s="7">
        <v>37314</v>
      </c>
      <c r="C1805" s="16" t="str">
        <f t="shared" si="96"/>
        <v>V</v>
      </c>
      <c r="F1805" s="5">
        <v>34.880000000000003</v>
      </c>
      <c r="G1805">
        <v>10.631</v>
      </c>
      <c r="K1805">
        <v>433.584</v>
      </c>
      <c r="L1805">
        <v>422.95299999999997</v>
      </c>
      <c r="N1805">
        <v>9.4179999999999993</v>
      </c>
      <c r="O1805" t="s">
        <v>53</v>
      </c>
    </row>
    <row r="1806" spans="1:15" x14ac:dyDescent="0.2">
      <c r="A1806" s="1" t="s">
        <v>34</v>
      </c>
      <c r="B1806" s="7">
        <v>37337</v>
      </c>
      <c r="C1806" s="16" t="str">
        <f t="shared" si="96"/>
        <v>V</v>
      </c>
      <c r="F1806" s="5">
        <v>34.97</v>
      </c>
      <c r="G1806">
        <v>10.659000000000001</v>
      </c>
      <c r="K1806">
        <v>433.584</v>
      </c>
      <c r="L1806">
        <v>422.92500000000001</v>
      </c>
      <c r="N1806">
        <v>9.4459999999999997</v>
      </c>
      <c r="O1806" t="s">
        <v>53</v>
      </c>
    </row>
    <row r="1807" spans="1:15" x14ac:dyDescent="0.2">
      <c r="A1807" s="1" t="s">
        <v>34</v>
      </c>
      <c r="B1807" s="7">
        <v>37375</v>
      </c>
      <c r="C1807" s="16" t="str">
        <f t="shared" si="96"/>
        <v>V</v>
      </c>
      <c r="F1807" s="5">
        <v>34.909999999999997</v>
      </c>
      <c r="G1807">
        <v>10.641</v>
      </c>
      <c r="K1807">
        <v>433.584</v>
      </c>
      <c r="L1807">
        <v>422.94299999999998</v>
      </c>
      <c r="N1807">
        <v>9.4280000000000008</v>
      </c>
      <c r="O1807" t="s">
        <v>53</v>
      </c>
    </row>
    <row r="1808" spans="1:15" x14ac:dyDescent="0.2">
      <c r="A1808" s="1" t="s">
        <v>34</v>
      </c>
      <c r="B1808" s="7">
        <v>37398</v>
      </c>
      <c r="C1808" s="16" t="str">
        <f t="shared" si="96"/>
        <v>V</v>
      </c>
      <c r="F1808" s="5">
        <v>34.86</v>
      </c>
      <c r="G1808">
        <v>10.625</v>
      </c>
      <c r="K1808">
        <v>433.584</v>
      </c>
      <c r="L1808">
        <v>422.959</v>
      </c>
      <c r="N1808">
        <v>9.4120000000000008</v>
      </c>
      <c r="O1808" t="s">
        <v>53</v>
      </c>
    </row>
    <row r="1809" spans="1:15" x14ac:dyDescent="0.2">
      <c r="A1809" s="1" t="s">
        <v>34</v>
      </c>
      <c r="B1809" s="7">
        <v>37433</v>
      </c>
      <c r="C1809" s="16" t="str">
        <f t="shared" si="96"/>
        <v>V</v>
      </c>
      <c r="F1809" s="5">
        <v>34.78</v>
      </c>
      <c r="G1809">
        <v>10.601000000000001</v>
      </c>
      <c r="K1809">
        <v>433.584</v>
      </c>
      <c r="L1809">
        <v>422.983</v>
      </c>
      <c r="N1809">
        <v>9.3879999999999999</v>
      </c>
      <c r="O1809" t="s">
        <v>53</v>
      </c>
    </row>
    <row r="1810" spans="1:15" x14ac:dyDescent="0.2">
      <c r="A1810" s="1" t="s">
        <v>34</v>
      </c>
      <c r="B1810" s="7">
        <v>37459</v>
      </c>
      <c r="C1810" s="16" t="str">
        <f t="shared" si="96"/>
        <v>V</v>
      </c>
      <c r="F1810" s="5">
        <v>34.68</v>
      </c>
      <c r="G1810">
        <v>10.57</v>
      </c>
      <c r="K1810">
        <v>433.584</v>
      </c>
      <c r="L1810">
        <v>423.01400000000001</v>
      </c>
      <c r="N1810">
        <v>9.3569999999999993</v>
      </c>
      <c r="O1810" t="s">
        <v>53</v>
      </c>
    </row>
    <row r="1811" spans="1:15" x14ac:dyDescent="0.2">
      <c r="A1811" s="1" t="s">
        <v>34</v>
      </c>
      <c r="B1811" s="7">
        <v>37494</v>
      </c>
      <c r="C1811" s="16" t="str">
        <f t="shared" si="96"/>
        <v>V</v>
      </c>
      <c r="F1811" s="5">
        <v>34.799999999999997</v>
      </c>
      <c r="G1811">
        <v>10.606999999999999</v>
      </c>
      <c r="K1811">
        <v>433.584</v>
      </c>
      <c r="L1811">
        <v>422.97699999999998</v>
      </c>
      <c r="N1811">
        <v>9.3940000000000001</v>
      </c>
      <c r="O1811" t="s">
        <v>53</v>
      </c>
    </row>
    <row r="1812" spans="1:15" x14ac:dyDescent="0.2">
      <c r="A1812" s="1" t="s">
        <v>34</v>
      </c>
      <c r="B1812" s="7">
        <v>37524</v>
      </c>
      <c r="C1812" s="16" t="str">
        <f t="shared" si="96"/>
        <v>V</v>
      </c>
      <c r="F1812" s="5">
        <v>34.96</v>
      </c>
      <c r="G1812" s="3">
        <f t="shared" ref="G1812:G1899" si="98">F1812*0.3048</f>
        <v>10.655808</v>
      </c>
      <c r="K1812">
        <v>433.584</v>
      </c>
      <c r="L1812" s="3">
        <f t="shared" ref="L1812:L1880" si="99">K1812-G1812</f>
        <v>422.92819200000002</v>
      </c>
      <c r="N1812" s="3">
        <f t="shared" ref="N1812:N1899" si="100">G1812-1.213</f>
        <v>9.4428079999999994</v>
      </c>
    </row>
    <row r="1813" spans="1:15" x14ac:dyDescent="0.2">
      <c r="A1813" s="1" t="s">
        <v>34</v>
      </c>
      <c r="B1813" s="7">
        <v>37550</v>
      </c>
      <c r="C1813" s="16" t="str">
        <f t="shared" si="96"/>
        <v>V</v>
      </c>
      <c r="F1813" s="5">
        <v>35.04</v>
      </c>
      <c r="G1813" s="3">
        <f t="shared" si="98"/>
        <v>10.680192</v>
      </c>
      <c r="K1813">
        <v>433.584</v>
      </c>
      <c r="L1813" s="3">
        <f t="shared" si="99"/>
        <v>422.90380800000003</v>
      </c>
      <c r="N1813" s="3">
        <f t="shared" si="100"/>
        <v>9.4671920000000007</v>
      </c>
    </row>
    <row r="1814" spans="1:15" x14ac:dyDescent="0.2">
      <c r="A1814" s="1" t="s">
        <v>34</v>
      </c>
      <c r="B1814" s="7">
        <v>37581</v>
      </c>
      <c r="C1814" s="16" t="str">
        <f t="shared" si="96"/>
        <v>V</v>
      </c>
      <c r="F1814" s="5">
        <v>35.090000000000003</v>
      </c>
      <c r="G1814" s="3">
        <f t="shared" si="98"/>
        <v>10.695432000000002</v>
      </c>
      <c r="K1814">
        <v>433.584</v>
      </c>
      <c r="L1814" s="3">
        <f t="shared" si="99"/>
        <v>422.88856800000002</v>
      </c>
      <c r="N1814" s="3">
        <f t="shared" si="100"/>
        <v>9.4824320000000029</v>
      </c>
    </row>
    <row r="1815" spans="1:15" x14ac:dyDescent="0.2">
      <c r="A1815" s="1" t="s">
        <v>34</v>
      </c>
      <c r="B1815" s="7">
        <v>37610</v>
      </c>
      <c r="C1815" s="16" t="str">
        <f t="shared" si="96"/>
        <v>V</v>
      </c>
      <c r="F1815" s="5">
        <v>35.159999999999997</v>
      </c>
      <c r="G1815" s="3">
        <f t="shared" si="98"/>
        <v>10.716768</v>
      </c>
      <c r="K1815">
        <v>433.584</v>
      </c>
      <c r="L1815" s="3">
        <f t="shared" si="99"/>
        <v>422.867232</v>
      </c>
      <c r="N1815" s="3">
        <f t="shared" si="100"/>
        <v>9.5037680000000009</v>
      </c>
    </row>
    <row r="1816" spans="1:15" x14ac:dyDescent="0.2">
      <c r="A1816" s="1" t="s">
        <v>34</v>
      </c>
      <c r="B1816" s="7">
        <v>37651</v>
      </c>
      <c r="C1816" s="16" t="str">
        <f t="shared" si="96"/>
        <v>V</v>
      </c>
      <c r="F1816" s="5">
        <v>35.28</v>
      </c>
      <c r="G1816" s="3">
        <f t="shared" si="98"/>
        <v>10.753344</v>
      </c>
      <c r="K1816">
        <v>433.584</v>
      </c>
      <c r="L1816" s="3">
        <f t="shared" si="99"/>
        <v>422.83065599999998</v>
      </c>
      <c r="N1816" s="3">
        <f t="shared" si="100"/>
        <v>9.540344000000001</v>
      </c>
    </row>
    <row r="1817" spans="1:15" x14ac:dyDescent="0.2">
      <c r="A1817" s="1" t="s">
        <v>34</v>
      </c>
      <c r="B1817" s="7">
        <v>37679</v>
      </c>
      <c r="C1817" s="16" t="str">
        <f t="shared" si="96"/>
        <v>V</v>
      </c>
      <c r="F1817" s="5">
        <v>35.32</v>
      </c>
      <c r="G1817" s="3">
        <f t="shared" si="98"/>
        <v>10.765536000000001</v>
      </c>
      <c r="K1817">
        <v>433.584</v>
      </c>
      <c r="L1817" s="3">
        <f t="shared" si="99"/>
        <v>422.81846400000001</v>
      </c>
      <c r="N1817" s="3">
        <f t="shared" si="100"/>
        <v>9.5525359999999999</v>
      </c>
    </row>
    <row r="1818" spans="1:15" x14ac:dyDescent="0.2">
      <c r="A1818" s="1" t="s">
        <v>34</v>
      </c>
      <c r="B1818" s="7">
        <v>37706</v>
      </c>
      <c r="C1818" s="16" t="str">
        <f t="shared" si="96"/>
        <v>V</v>
      </c>
      <c r="F1818" s="5">
        <v>35.450000000000003</v>
      </c>
      <c r="G1818" s="3">
        <f t="shared" si="98"/>
        <v>10.805160000000001</v>
      </c>
      <c r="K1818">
        <v>433.584</v>
      </c>
      <c r="L1818" s="3">
        <f t="shared" si="99"/>
        <v>422.77884</v>
      </c>
      <c r="N1818" s="3">
        <f t="shared" si="100"/>
        <v>9.5921599999999998</v>
      </c>
    </row>
    <row r="1819" spans="1:15" x14ac:dyDescent="0.2">
      <c r="A1819" s="1" t="s">
        <v>34</v>
      </c>
      <c r="B1819" s="7">
        <v>37739</v>
      </c>
      <c r="C1819" s="16" t="str">
        <f t="shared" si="96"/>
        <v>V</v>
      </c>
      <c r="F1819" s="5">
        <v>35.43</v>
      </c>
      <c r="G1819" s="3">
        <f t="shared" si="98"/>
        <v>10.799064000000001</v>
      </c>
      <c r="K1819">
        <v>433.584</v>
      </c>
      <c r="L1819" s="3">
        <f t="shared" si="99"/>
        <v>422.78493600000002</v>
      </c>
      <c r="N1819" s="3">
        <f t="shared" si="100"/>
        <v>9.5860640000000004</v>
      </c>
    </row>
    <row r="1820" spans="1:15" x14ac:dyDescent="0.2">
      <c r="A1820" s="1" t="s">
        <v>34</v>
      </c>
      <c r="B1820" s="7">
        <v>37761</v>
      </c>
      <c r="C1820" s="16" t="str">
        <f t="shared" si="96"/>
        <v>V</v>
      </c>
      <c r="F1820" s="5">
        <v>35.43</v>
      </c>
      <c r="G1820" s="3">
        <f t="shared" si="98"/>
        <v>10.799064000000001</v>
      </c>
      <c r="K1820">
        <v>433.584</v>
      </c>
      <c r="L1820" s="3">
        <f t="shared" si="99"/>
        <v>422.78493600000002</v>
      </c>
      <c r="N1820" s="3">
        <f t="shared" si="100"/>
        <v>9.5860640000000004</v>
      </c>
    </row>
    <row r="1821" spans="1:15" x14ac:dyDescent="0.2">
      <c r="A1821" s="1" t="s">
        <v>34</v>
      </c>
      <c r="B1821" s="7">
        <v>37802</v>
      </c>
      <c r="C1821" s="16" t="str">
        <f t="shared" si="96"/>
        <v>V</v>
      </c>
      <c r="F1821" s="5">
        <v>35.409999999999997</v>
      </c>
      <c r="G1821" s="3">
        <f t="shared" si="98"/>
        <v>10.792968</v>
      </c>
      <c r="K1821">
        <v>433.584</v>
      </c>
      <c r="L1821" s="3">
        <f t="shared" si="99"/>
        <v>422.79103200000003</v>
      </c>
      <c r="N1821" s="3">
        <f t="shared" si="100"/>
        <v>9.5799680000000009</v>
      </c>
    </row>
    <row r="1822" spans="1:15" x14ac:dyDescent="0.2">
      <c r="A1822" s="1" t="s">
        <v>34</v>
      </c>
      <c r="B1822" s="7">
        <v>37826</v>
      </c>
      <c r="C1822" s="16" t="str">
        <f t="shared" si="96"/>
        <v>V</v>
      </c>
      <c r="F1822" s="5">
        <v>35.31</v>
      </c>
      <c r="G1822" s="3">
        <f t="shared" si="98"/>
        <v>10.762488000000001</v>
      </c>
      <c r="K1822">
        <v>433.584</v>
      </c>
      <c r="L1822" s="3">
        <f t="shared" si="99"/>
        <v>422.82151199999998</v>
      </c>
      <c r="N1822" s="3">
        <f t="shared" si="100"/>
        <v>9.5494880000000002</v>
      </c>
    </row>
    <row r="1823" spans="1:15" x14ac:dyDescent="0.2">
      <c r="A1823" s="1" t="s">
        <v>34</v>
      </c>
      <c r="B1823" s="7">
        <v>37860</v>
      </c>
      <c r="C1823" s="16" t="str">
        <f t="shared" si="96"/>
        <v>V</v>
      </c>
      <c r="F1823" s="5">
        <v>35.58</v>
      </c>
      <c r="G1823" s="3">
        <f t="shared" si="98"/>
        <v>10.844784000000001</v>
      </c>
      <c r="K1823">
        <v>433.584</v>
      </c>
      <c r="L1823" s="3">
        <f t="shared" si="99"/>
        <v>422.739216</v>
      </c>
      <c r="N1823" s="3">
        <f t="shared" si="100"/>
        <v>9.6317839999999997</v>
      </c>
    </row>
    <row r="1824" spans="1:15" x14ac:dyDescent="0.2">
      <c r="A1824" s="1" t="s">
        <v>34</v>
      </c>
      <c r="B1824" s="7">
        <v>37888</v>
      </c>
      <c r="C1824" s="16" t="str">
        <f t="shared" si="96"/>
        <v>V</v>
      </c>
      <c r="F1824" s="5">
        <v>35.69</v>
      </c>
      <c r="G1824" s="3">
        <f t="shared" si="98"/>
        <v>10.878311999999999</v>
      </c>
      <c r="K1824">
        <v>433.584</v>
      </c>
      <c r="L1824" s="3">
        <f t="shared" si="99"/>
        <v>422.70568800000001</v>
      </c>
      <c r="N1824" s="3">
        <f t="shared" si="100"/>
        <v>9.6653120000000001</v>
      </c>
    </row>
    <row r="1825" spans="1:14" x14ac:dyDescent="0.2">
      <c r="A1825" s="1" t="s">
        <v>34</v>
      </c>
      <c r="B1825" s="7">
        <v>37924</v>
      </c>
      <c r="C1825" s="16" t="str">
        <f t="shared" si="96"/>
        <v>V</v>
      </c>
      <c r="F1825" s="5">
        <v>35.67</v>
      </c>
      <c r="G1825" s="3">
        <f t="shared" si="98"/>
        <v>10.872216000000002</v>
      </c>
      <c r="K1825">
        <v>433.584</v>
      </c>
      <c r="L1825" s="3">
        <f t="shared" si="99"/>
        <v>422.71178400000002</v>
      </c>
      <c r="N1825" s="3">
        <f t="shared" si="100"/>
        <v>9.6592160000000007</v>
      </c>
    </row>
    <row r="1826" spans="1:14" x14ac:dyDescent="0.2">
      <c r="A1826" s="1" t="s">
        <v>34</v>
      </c>
      <c r="B1826" s="7">
        <v>37951</v>
      </c>
      <c r="C1826" s="16" t="str">
        <f t="shared" si="96"/>
        <v>V</v>
      </c>
      <c r="F1826" s="5">
        <v>35.630000000000003</v>
      </c>
      <c r="G1826" s="3">
        <f t="shared" si="98"/>
        <v>10.860024000000001</v>
      </c>
      <c r="K1826">
        <v>433.584</v>
      </c>
      <c r="L1826" s="3">
        <f t="shared" si="99"/>
        <v>422.72397599999999</v>
      </c>
      <c r="N1826" s="3">
        <f t="shared" si="100"/>
        <v>9.6470240000000018</v>
      </c>
    </row>
    <row r="1827" spans="1:14" x14ac:dyDescent="0.2">
      <c r="A1827" s="1" t="s">
        <v>34</v>
      </c>
      <c r="B1827" s="7">
        <v>37978</v>
      </c>
      <c r="C1827" s="16" t="str">
        <f t="shared" si="96"/>
        <v>V</v>
      </c>
      <c r="F1827" s="5">
        <v>35.590000000000003</v>
      </c>
      <c r="G1827" s="3">
        <f t="shared" si="98"/>
        <v>10.847832000000002</v>
      </c>
      <c r="K1827">
        <v>433.584</v>
      </c>
      <c r="L1827" s="3">
        <f t="shared" si="99"/>
        <v>422.73616800000002</v>
      </c>
      <c r="N1827" s="3">
        <f t="shared" si="100"/>
        <v>9.6348320000000029</v>
      </c>
    </row>
    <row r="1828" spans="1:14" x14ac:dyDescent="0.2">
      <c r="A1828" s="1" t="s">
        <v>34</v>
      </c>
      <c r="B1828" s="7">
        <v>38008</v>
      </c>
      <c r="C1828" s="16" t="str">
        <f t="shared" si="96"/>
        <v>V</v>
      </c>
      <c r="F1828" s="5">
        <v>35.630000000000003</v>
      </c>
      <c r="G1828" s="3">
        <f t="shared" si="98"/>
        <v>10.860024000000001</v>
      </c>
      <c r="K1828">
        <v>433.584</v>
      </c>
      <c r="L1828" s="3">
        <f t="shared" si="99"/>
        <v>422.72397599999999</v>
      </c>
      <c r="N1828" s="3">
        <f t="shared" si="100"/>
        <v>9.6470240000000018</v>
      </c>
    </row>
    <row r="1829" spans="1:14" x14ac:dyDescent="0.2">
      <c r="A1829" s="1" t="s">
        <v>34</v>
      </c>
      <c r="B1829" s="7">
        <v>38047</v>
      </c>
      <c r="C1829" s="16" t="str">
        <f t="shared" si="96"/>
        <v>V</v>
      </c>
      <c r="F1829" s="5">
        <v>35.67</v>
      </c>
      <c r="G1829" s="3">
        <f t="shared" si="98"/>
        <v>10.872216000000002</v>
      </c>
      <c r="K1829">
        <v>433.584</v>
      </c>
      <c r="L1829" s="3">
        <f t="shared" si="99"/>
        <v>422.71178400000002</v>
      </c>
      <c r="N1829" s="3">
        <f t="shared" si="100"/>
        <v>9.6592160000000007</v>
      </c>
    </row>
    <row r="1830" spans="1:14" x14ac:dyDescent="0.2">
      <c r="A1830" s="1" t="s">
        <v>34</v>
      </c>
      <c r="B1830" s="7">
        <v>38079</v>
      </c>
      <c r="C1830" s="16" t="s">
        <v>176</v>
      </c>
      <c r="F1830" s="5">
        <v>35.67</v>
      </c>
      <c r="G1830" s="3">
        <f t="shared" si="98"/>
        <v>10.872216000000002</v>
      </c>
      <c r="J1830" t="s">
        <v>66</v>
      </c>
      <c r="K1830">
        <v>433.584</v>
      </c>
      <c r="L1830" s="3">
        <f t="shared" si="99"/>
        <v>422.71178400000002</v>
      </c>
      <c r="N1830" s="3">
        <f t="shared" si="100"/>
        <v>9.6592160000000007</v>
      </c>
    </row>
    <row r="1831" spans="1:14" x14ac:dyDescent="0.2">
      <c r="A1831" s="1" t="s">
        <v>34</v>
      </c>
      <c r="B1831" s="7">
        <v>38105</v>
      </c>
      <c r="C1831" s="16" t="s">
        <v>176</v>
      </c>
      <c r="F1831" s="5">
        <v>35.630000000000003</v>
      </c>
      <c r="G1831" s="3">
        <f t="shared" si="98"/>
        <v>10.860024000000001</v>
      </c>
      <c r="J1831" t="s">
        <v>66</v>
      </c>
      <c r="K1831">
        <v>433.584</v>
      </c>
      <c r="L1831" s="3">
        <f t="shared" si="99"/>
        <v>422.72397599999999</v>
      </c>
      <c r="N1831" s="3">
        <f t="shared" si="100"/>
        <v>9.6470240000000018</v>
      </c>
    </row>
    <row r="1832" spans="1:14" x14ac:dyDescent="0.2">
      <c r="A1832" s="1" t="s">
        <v>34</v>
      </c>
      <c r="B1832" s="7">
        <v>38131</v>
      </c>
      <c r="C1832" s="16" t="s">
        <v>176</v>
      </c>
      <c r="F1832" s="5">
        <v>35.6</v>
      </c>
      <c r="G1832" s="3">
        <f t="shared" si="98"/>
        <v>10.850880000000002</v>
      </c>
      <c r="J1832" t="s">
        <v>69</v>
      </c>
      <c r="K1832">
        <v>433.584</v>
      </c>
      <c r="L1832" s="3">
        <f t="shared" si="99"/>
        <v>422.73311999999999</v>
      </c>
      <c r="N1832" s="3">
        <f t="shared" si="100"/>
        <v>9.6378800000000027</v>
      </c>
    </row>
    <row r="1833" spans="1:14" x14ac:dyDescent="0.2">
      <c r="A1833" s="1" t="s">
        <v>34</v>
      </c>
      <c r="B1833" s="7">
        <v>38162</v>
      </c>
      <c r="C1833" s="16" t="s">
        <v>176</v>
      </c>
      <c r="F1833" s="5">
        <v>35.69</v>
      </c>
      <c r="G1833" s="3">
        <f t="shared" si="98"/>
        <v>10.878311999999999</v>
      </c>
      <c r="J1833" t="s">
        <v>69</v>
      </c>
      <c r="K1833">
        <v>433.584</v>
      </c>
      <c r="L1833" s="3">
        <f t="shared" si="99"/>
        <v>422.70568800000001</v>
      </c>
      <c r="N1833" s="3">
        <f t="shared" si="100"/>
        <v>9.6653120000000001</v>
      </c>
    </row>
    <row r="1834" spans="1:14" x14ac:dyDescent="0.2">
      <c r="A1834" s="1" t="s">
        <v>34</v>
      </c>
      <c r="B1834" s="7">
        <v>38191</v>
      </c>
      <c r="C1834" s="16" t="s">
        <v>176</v>
      </c>
      <c r="F1834" s="5">
        <v>35.799999999999997</v>
      </c>
      <c r="G1834" s="3">
        <f t="shared" si="98"/>
        <v>10.91184</v>
      </c>
      <c r="J1834" t="s">
        <v>69</v>
      </c>
      <c r="K1834">
        <v>433.584</v>
      </c>
      <c r="L1834" s="3">
        <f t="shared" si="99"/>
        <v>422.67216000000002</v>
      </c>
      <c r="N1834" s="3">
        <f t="shared" si="100"/>
        <v>9.6988400000000006</v>
      </c>
    </row>
    <row r="1835" spans="1:14" x14ac:dyDescent="0.2">
      <c r="A1835" s="1" t="s">
        <v>34</v>
      </c>
      <c r="B1835" s="7">
        <v>38226</v>
      </c>
      <c r="C1835" s="16" t="s">
        <v>176</v>
      </c>
      <c r="F1835" s="5">
        <v>35.96</v>
      </c>
      <c r="G1835" s="3">
        <f t="shared" si="98"/>
        <v>10.960608000000001</v>
      </c>
      <c r="J1835" t="s">
        <v>69</v>
      </c>
      <c r="K1835">
        <v>433.584</v>
      </c>
      <c r="L1835" s="3">
        <f t="shared" si="99"/>
        <v>422.62339200000002</v>
      </c>
      <c r="N1835" s="3">
        <f t="shared" si="100"/>
        <v>9.7476079999999996</v>
      </c>
    </row>
    <row r="1836" spans="1:14" x14ac:dyDescent="0.2">
      <c r="A1836" s="1" t="s">
        <v>34</v>
      </c>
      <c r="B1836" s="7">
        <v>38254</v>
      </c>
      <c r="C1836" s="16" t="s">
        <v>176</v>
      </c>
      <c r="F1836" s="5">
        <v>35.93</v>
      </c>
      <c r="G1836" s="3">
        <f t="shared" si="98"/>
        <v>10.951464</v>
      </c>
      <c r="J1836" t="s">
        <v>69</v>
      </c>
      <c r="K1836">
        <v>433.584</v>
      </c>
      <c r="L1836" s="3">
        <f t="shared" si="99"/>
        <v>422.63253600000002</v>
      </c>
      <c r="N1836" s="3">
        <f t="shared" si="100"/>
        <v>9.7384640000000005</v>
      </c>
    </row>
    <row r="1837" spans="1:14" x14ac:dyDescent="0.2">
      <c r="A1837" s="1" t="s">
        <v>34</v>
      </c>
      <c r="B1837" s="7">
        <v>38292</v>
      </c>
      <c r="C1837" s="16" t="s">
        <v>176</v>
      </c>
      <c r="F1837" s="5">
        <v>35.76</v>
      </c>
      <c r="G1837" s="3">
        <f t="shared" si="98"/>
        <v>10.899647999999999</v>
      </c>
      <c r="J1837" t="s">
        <v>69</v>
      </c>
      <c r="K1837">
        <v>433.584</v>
      </c>
      <c r="L1837" s="3">
        <f t="shared" si="99"/>
        <v>422.68435199999999</v>
      </c>
      <c r="N1837" s="3">
        <f t="shared" si="100"/>
        <v>9.6866479999999981</v>
      </c>
    </row>
    <row r="1838" spans="1:14" x14ac:dyDescent="0.2">
      <c r="A1838" s="1" t="s">
        <v>34</v>
      </c>
      <c r="B1838" s="7">
        <v>38320</v>
      </c>
      <c r="C1838" s="16" t="s">
        <v>176</v>
      </c>
      <c r="F1838" s="5">
        <v>35.35</v>
      </c>
      <c r="G1838" s="3">
        <f t="shared" si="98"/>
        <v>10.774680000000002</v>
      </c>
      <c r="J1838" t="s">
        <v>69</v>
      </c>
      <c r="K1838">
        <v>433.584</v>
      </c>
      <c r="L1838" s="3">
        <f t="shared" si="99"/>
        <v>422.80932000000001</v>
      </c>
      <c r="N1838" s="3">
        <f t="shared" si="100"/>
        <v>9.5616800000000026</v>
      </c>
    </row>
    <row r="1839" spans="1:14" x14ac:dyDescent="0.2">
      <c r="A1839" s="1" t="s">
        <v>34</v>
      </c>
      <c r="B1839" s="7">
        <v>38341</v>
      </c>
      <c r="C1839" s="16" t="s">
        <v>176</v>
      </c>
      <c r="F1839" s="5">
        <v>35.29</v>
      </c>
      <c r="G1839" s="3">
        <f t="shared" si="98"/>
        <v>10.756392</v>
      </c>
      <c r="J1839" t="s">
        <v>69</v>
      </c>
      <c r="K1839">
        <v>433.584</v>
      </c>
      <c r="L1839" s="3">
        <f t="shared" si="99"/>
        <v>422.827608</v>
      </c>
      <c r="N1839" s="3">
        <f t="shared" si="100"/>
        <v>9.5433920000000008</v>
      </c>
    </row>
    <row r="1840" spans="1:14" x14ac:dyDescent="0.2">
      <c r="A1840" s="1" t="s">
        <v>34</v>
      </c>
      <c r="B1840" s="7">
        <v>38377</v>
      </c>
      <c r="C1840" s="16" t="s">
        <v>176</v>
      </c>
      <c r="F1840" s="5">
        <v>35.42</v>
      </c>
      <c r="G1840" s="3">
        <f t="shared" si="98"/>
        <v>10.796016000000002</v>
      </c>
      <c r="J1840" t="s">
        <v>69</v>
      </c>
      <c r="K1840">
        <v>433.584</v>
      </c>
      <c r="L1840" s="3">
        <f t="shared" si="99"/>
        <v>422.78798399999999</v>
      </c>
      <c r="N1840" s="3">
        <f t="shared" si="100"/>
        <v>9.5830160000000006</v>
      </c>
    </row>
    <row r="1841" spans="1:14" x14ac:dyDescent="0.2">
      <c r="A1841" s="1" t="s">
        <v>34</v>
      </c>
      <c r="B1841" s="7">
        <v>38413</v>
      </c>
      <c r="C1841" s="16" t="s">
        <v>176</v>
      </c>
      <c r="F1841" s="5">
        <v>35.53</v>
      </c>
      <c r="G1841" s="3">
        <f t="shared" si="98"/>
        <v>10.829544</v>
      </c>
      <c r="J1841" t="s">
        <v>69</v>
      </c>
      <c r="K1841">
        <v>433.584</v>
      </c>
      <c r="L1841" s="3">
        <f t="shared" si="99"/>
        <v>422.754456</v>
      </c>
      <c r="N1841" s="3">
        <f t="shared" si="100"/>
        <v>9.6165440000000011</v>
      </c>
    </row>
    <row r="1842" spans="1:14" x14ac:dyDescent="0.2">
      <c r="A1842" s="1" t="s">
        <v>34</v>
      </c>
      <c r="B1842" s="7">
        <v>38440</v>
      </c>
      <c r="C1842" s="16" t="s">
        <v>176</v>
      </c>
      <c r="F1842" s="5">
        <v>35.619999999999997</v>
      </c>
      <c r="G1842" s="3">
        <f t="shared" si="98"/>
        <v>10.856976</v>
      </c>
      <c r="J1842" t="s">
        <v>69</v>
      </c>
      <c r="K1842">
        <v>433.584</v>
      </c>
      <c r="L1842" s="3">
        <f t="shared" si="99"/>
        <v>422.72702400000003</v>
      </c>
      <c r="N1842" s="3">
        <f t="shared" si="100"/>
        <v>9.6439759999999985</v>
      </c>
    </row>
    <row r="1843" spans="1:14" x14ac:dyDescent="0.2">
      <c r="A1843" s="1" t="s">
        <v>34</v>
      </c>
      <c r="B1843" s="7">
        <v>38467</v>
      </c>
      <c r="C1843" s="16" t="s">
        <v>176</v>
      </c>
      <c r="F1843" s="5">
        <v>35.380000000000003</v>
      </c>
      <c r="G1843" s="3">
        <f t="shared" si="98"/>
        <v>10.783824000000001</v>
      </c>
      <c r="J1843" t="s">
        <v>69</v>
      </c>
      <c r="K1843">
        <v>433.584</v>
      </c>
      <c r="L1843" s="3">
        <f t="shared" si="99"/>
        <v>422.80017600000002</v>
      </c>
      <c r="N1843" s="3">
        <f t="shared" si="100"/>
        <v>9.5708240000000018</v>
      </c>
    </row>
    <row r="1844" spans="1:14" x14ac:dyDescent="0.2">
      <c r="A1844" s="1" t="s">
        <v>34</v>
      </c>
      <c r="B1844" s="7">
        <v>38496</v>
      </c>
      <c r="C1844" s="16" t="str">
        <f>IF(ISBLANK(D1844),"V","S")</f>
        <v>V</v>
      </c>
      <c r="F1844" s="5">
        <v>35.33</v>
      </c>
      <c r="G1844" s="3">
        <f t="shared" si="98"/>
        <v>10.768584000000001</v>
      </c>
      <c r="J1844" t="s">
        <v>79</v>
      </c>
      <c r="K1844">
        <v>433.584</v>
      </c>
      <c r="L1844" s="3">
        <f t="shared" si="99"/>
        <v>422.81541600000003</v>
      </c>
      <c r="N1844" s="3">
        <f t="shared" si="100"/>
        <v>9.5555839999999996</v>
      </c>
    </row>
    <row r="1845" spans="1:14" x14ac:dyDescent="0.2">
      <c r="A1845" s="1" t="s">
        <v>34</v>
      </c>
      <c r="B1845" s="7">
        <v>38526</v>
      </c>
      <c r="C1845" s="16" t="s">
        <v>176</v>
      </c>
      <c r="F1845" s="5">
        <v>34.630000000000003</v>
      </c>
      <c r="G1845" s="3">
        <f t="shared" si="98"/>
        <v>10.555224000000001</v>
      </c>
      <c r="J1845" t="s">
        <v>69</v>
      </c>
      <c r="K1845">
        <v>433.584</v>
      </c>
      <c r="L1845" s="3">
        <f t="shared" si="99"/>
        <v>423.02877599999999</v>
      </c>
      <c r="N1845" s="3">
        <f t="shared" si="100"/>
        <v>9.3422240000000016</v>
      </c>
    </row>
    <row r="1846" spans="1:14" x14ac:dyDescent="0.2">
      <c r="A1846" s="1" t="s">
        <v>34</v>
      </c>
      <c r="B1846" s="7">
        <v>38558</v>
      </c>
      <c r="C1846" s="16" t="s">
        <v>176</v>
      </c>
      <c r="F1846" s="5">
        <v>34.67</v>
      </c>
      <c r="G1846" s="3">
        <f t="shared" si="98"/>
        <v>10.567416000000001</v>
      </c>
      <c r="J1846" t="s">
        <v>69</v>
      </c>
      <c r="K1846">
        <v>433.584</v>
      </c>
      <c r="L1846" s="3">
        <f t="shared" si="99"/>
        <v>423.01658400000002</v>
      </c>
      <c r="N1846" s="3">
        <f t="shared" si="100"/>
        <v>9.3544160000000005</v>
      </c>
    </row>
    <row r="1847" spans="1:14" x14ac:dyDescent="0.2">
      <c r="A1847" s="1" t="s">
        <v>34</v>
      </c>
      <c r="B1847" s="7">
        <v>38586</v>
      </c>
      <c r="C1847" s="16" t="s">
        <v>176</v>
      </c>
      <c r="F1847" s="5">
        <v>34.93</v>
      </c>
      <c r="G1847" s="3">
        <f t="shared" si="98"/>
        <v>10.646664000000001</v>
      </c>
      <c r="J1847" t="s">
        <v>69</v>
      </c>
      <c r="K1847">
        <v>433.584</v>
      </c>
      <c r="L1847" s="3">
        <f t="shared" si="99"/>
        <v>422.93733600000002</v>
      </c>
      <c r="N1847" s="3">
        <f t="shared" si="100"/>
        <v>9.4336640000000003</v>
      </c>
    </row>
    <row r="1848" spans="1:14" x14ac:dyDescent="0.2">
      <c r="A1848" s="1" t="s">
        <v>34</v>
      </c>
      <c r="B1848" s="7">
        <v>38618</v>
      </c>
      <c r="C1848" s="16" t="s">
        <v>176</v>
      </c>
      <c r="F1848" s="5">
        <v>35.130000000000003</v>
      </c>
      <c r="G1848" s="3">
        <f t="shared" si="98"/>
        <v>10.707624000000001</v>
      </c>
      <c r="J1848" t="s">
        <v>69</v>
      </c>
      <c r="K1848">
        <v>433.584</v>
      </c>
      <c r="L1848" s="3">
        <f t="shared" si="99"/>
        <v>422.87637599999999</v>
      </c>
      <c r="N1848" s="3">
        <f t="shared" si="100"/>
        <v>9.4946240000000017</v>
      </c>
    </row>
    <row r="1849" spans="1:14" x14ac:dyDescent="0.2">
      <c r="A1849" s="1" t="s">
        <v>34</v>
      </c>
      <c r="B1849" s="7">
        <v>38649</v>
      </c>
      <c r="C1849" s="16" t="s">
        <v>176</v>
      </c>
      <c r="F1849" s="5">
        <v>35.229999999999997</v>
      </c>
      <c r="G1849" s="3">
        <f t="shared" si="98"/>
        <v>10.738104</v>
      </c>
      <c r="J1849" t="s">
        <v>69</v>
      </c>
      <c r="K1849">
        <v>433.584</v>
      </c>
      <c r="L1849" s="3">
        <f t="shared" si="99"/>
        <v>422.84589599999998</v>
      </c>
      <c r="N1849" s="3">
        <f t="shared" si="100"/>
        <v>9.5251039999999989</v>
      </c>
    </row>
    <row r="1850" spans="1:14" x14ac:dyDescent="0.2">
      <c r="A1850" s="1" t="s">
        <v>34</v>
      </c>
      <c r="B1850" s="7">
        <v>38677</v>
      </c>
      <c r="C1850" s="16" t="s">
        <v>176</v>
      </c>
      <c r="F1850" s="5">
        <v>35.19</v>
      </c>
      <c r="G1850" s="3">
        <f t="shared" si="98"/>
        <v>10.725911999999999</v>
      </c>
      <c r="J1850" t="s">
        <v>69</v>
      </c>
      <c r="K1850">
        <v>433.584</v>
      </c>
      <c r="L1850" s="3">
        <f t="shared" si="99"/>
        <v>422.85808800000001</v>
      </c>
      <c r="N1850" s="3">
        <f t="shared" si="100"/>
        <v>9.512912</v>
      </c>
    </row>
    <row r="1851" spans="1:14" x14ac:dyDescent="0.2">
      <c r="A1851" s="1" t="s">
        <v>34</v>
      </c>
      <c r="B1851" s="7">
        <v>38707</v>
      </c>
      <c r="C1851" s="16" t="str">
        <f>IF(ISBLANK(D1851),"V","S")</f>
        <v>V</v>
      </c>
      <c r="F1851" s="5">
        <v>35.26</v>
      </c>
      <c r="G1851" s="3">
        <f t="shared" si="98"/>
        <v>10.747248000000001</v>
      </c>
      <c r="J1851" t="s">
        <v>79</v>
      </c>
      <c r="K1851">
        <v>433.584</v>
      </c>
      <c r="L1851" s="3">
        <f t="shared" si="99"/>
        <v>422.83675199999999</v>
      </c>
      <c r="N1851" s="3">
        <f t="shared" si="100"/>
        <v>9.5342480000000016</v>
      </c>
    </row>
    <row r="1852" spans="1:14" x14ac:dyDescent="0.2">
      <c r="A1852" s="1" t="s">
        <v>34</v>
      </c>
      <c r="B1852" s="7">
        <v>38743</v>
      </c>
      <c r="C1852" s="16" t="s">
        <v>176</v>
      </c>
      <c r="F1852" s="5">
        <v>35.33</v>
      </c>
      <c r="G1852" s="3">
        <f t="shared" si="98"/>
        <v>10.768584000000001</v>
      </c>
      <c r="J1852" t="s">
        <v>69</v>
      </c>
      <c r="K1852">
        <v>433.584</v>
      </c>
      <c r="L1852" s="3">
        <f t="shared" si="99"/>
        <v>422.81541600000003</v>
      </c>
      <c r="N1852" s="3">
        <f t="shared" si="100"/>
        <v>9.5555839999999996</v>
      </c>
    </row>
    <row r="1853" spans="1:14" x14ac:dyDescent="0.2">
      <c r="A1853" s="1" t="s">
        <v>34</v>
      </c>
      <c r="B1853" s="7">
        <v>38776</v>
      </c>
      <c r="C1853" s="16" t="s">
        <v>176</v>
      </c>
      <c r="F1853" s="5">
        <v>35.44</v>
      </c>
      <c r="G1853" s="3">
        <f t="shared" si="98"/>
        <v>10.802111999999999</v>
      </c>
      <c r="J1853" t="s">
        <v>69</v>
      </c>
      <c r="K1853">
        <v>433.584</v>
      </c>
      <c r="L1853" s="3">
        <f t="shared" si="99"/>
        <v>422.78188799999998</v>
      </c>
      <c r="N1853" s="3">
        <f t="shared" si="100"/>
        <v>9.5891120000000001</v>
      </c>
    </row>
    <row r="1854" spans="1:14" x14ac:dyDescent="0.2">
      <c r="A1854" s="1" t="s">
        <v>34</v>
      </c>
      <c r="B1854" s="7">
        <v>38803</v>
      </c>
      <c r="C1854" s="16" t="s">
        <v>176</v>
      </c>
      <c r="F1854" s="5">
        <v>35.47</v>
      </c>
      <c r="G1854" s="3">
        <f t="shared" si="98"/>
        <v>10.811256</v>
      </c>
      <c r="J1854" t="s">
        <v>69</v>
      </c>
      <c r="K1854">
        <v>433.584</v>
      </c>
      <c r="L1854" s="3">
        <f t="shared" si="99"/>
        <v>422.77274399999999</v>
      </c>
      <c r="N1854" s="3">
        <f t="shared" si="100"/>
        <v>9.5982559999999992</v>
      </c>
    </row>
    <row r="1855" spans="1:14" x14ac:dyDescent="0.2">
      <c r="A1855" s="1" t="s">
        <v>34</v>
      </c>
      <c r="B1855" s="7">
        <v>38835</v>
      </c>
      <c r="C1855" s="16" t="s">
        <v>176</v>
      </c>
      <c r="F1855" s="5">
        <v>34.96</v>
      </c>
      <c r="G1855" s="3">
        <f t="shared" si="98"/>
        <v>10.655808</v>
      </c>
      <c r="J1855" t="s">
        <v>69</v>
      </c>
      <c r="K1855">
        <v>433.584</v>
      </c>
      <c r="L1855" s="3">
        <f t="shared" si="99"/>
        <v>422.92819200000002</v>
      </c>
      <c r="N1855" s="3">
        <f t="shared" si="100"/>
        <v>9.4428079999999994</v>
      </c>
    </row>
    <row r="1856" spans="1:14" x14ac:dyDescent="0.2">
      <c r="A1856" s="1" t="s">
        <v>34</v>
      </c>
      <c r="B1856" s="7">
        <v>38856</v>
      </c>
      <c r="C1856" s="16" t="s">
        <v>176</v>
      </c>
      <c r="F1856" s="5">
        <v>34.840000000000003</v>
      </c>
      <c r="G1856" s="3">
        <f t="shared" si="98"/>
        <v>10.619232000000002</v>
      </c>
      <c r="J1856" t="s">
        <v>69</v>
      </c>
      <c r="K1856">
        <v>433.584</v>
      </c>
      <c r="L1856" s="3">
        <f t="shared" si="99"/>
        <v>422.96476799999999</v>
      </c>
      <c r="N1856" s="3">
        <f t="shared" si="100"/>
        <v>9.4062320000000028</v>
      </c>
    </row>
    <row r="1857" spans="1:14" x14ac:dyDescent="0.2">
      <c r="A1857" s="1" t="s">
        <v>34</v>
      </c>
      <c r="B1857" s="7">
        <v>38895</v>
      </c>
      <c r="C1857" s="16" t="s">
        <v>176</v>
      </c>
      <c r="F1857" s="5">
        <v>34.97</v>
      </c>
      <c r="G1857" s="3">
        <f t="shared" si="98"/>
        <v>10.658856</v>
      </c>
      <c r="J1857" t="s">
        <v>69</v>
      </c>
      <c r="K1857">
        <v>433.584</v>
      </c>
      <c r="L1857" s="3">
        <f t="shared" si="99"/>
        <v>422.92514399999999</v>
      </c>
      <c r="N1857" s="3">
        <f t="shared" si="100"/>
        <v>9.4458559999999991</v>
      </c>
    </row>
    <row r="1858" spans="1:14" x14ac:dyDescent="0.2">
      <c r="A1858" s="1" t="s">
        <v>34</v>
      </c>
      <c r="B1858" s="7">
        <v>38925</v>
      </c>
      <c r="C1858" s="16" t="s">
        <v>176</v>
      </c>
      <c r="F1858" s="5">
        <v>35.28</v>
      </c>
      <c r="G1858" s="3">
        <f t="shared" si="98"/>
        <v>10.753344</v>
      </c>
      <c r="J1858" t="s">
        <v>69</v>
      </c>
      <c r="K1858">
        <v>433.584</v>
      </c>
      <c r="L1858" s="3">
        <f t="shared" si="99"/>
        <v>422.83065599999998</v>
      </c>
      <c r="N1858" s="3">
        <f t="shared" si="100"/>
        <v>9.540344000000001</v>
      </c>
    </row>
    <row r="1859" spans="1:14" x14ac:dyDescent="0.2">
      <c r="A1859" s="1" t="s">
        <v>34</v>
      </c>
      <c r="B1859" s="7">
        <v>38958</v>
      </c>
      <c r="C1859" s="16" t="s">
        <v>176</v>
      </c>
      <c r="F1859" s="5">
        <v>35.57</v>
      </c>
      <c r="G1859" s="3">
        <f t="shared" si="98"/>
        <v>10.841736000000001</v>
      </c>
      <c r="J1859" t="s">
        <v>69</v>
      </c>
      <c r="K1859">
        <v>433.584</v>
      </c>
      <c r="L1859" s="3">
        <f t="shared" si="99"/>
        <v>422.74226399999998</v>
      </c>
      <c r="N1859" s="3">
        <f t="shared" si="100"/>
        <v>9.628736</v>
      </c>
    </row>
    <row r="1860" spans="1:14" x14ac:dyDescent="0.2">
      <c r="A1860" s="1" t="s">
        <v>34</v>
      </c>
      <c r="B1860" s="7">
        <v>38986</v>
      </c>
      <c r="C1860" s="16" t="s">
        <v>176</v>
      </c>
      <c r="F1860" s="5">
        <v>35.69</v>
      </c>
      <c r="G1860" s="3">
        <f t="shared" si="98"/>
        <v>10.878311999999999</v>
      </c>
      <c r="J1860" t="s">
        <v>69</v>
      </c>
      <c r="K1860">
        <v>433.584</v>
      </c>
      <c r="L1860" s="3">
        <f t="shared" si="99"/>
        <v>422.70568800000001</v>
      </c>
      <c r="N1860" s="3">
        <f t="shared" si="100"/>
        <v>9.6653120000000001</v>
      </c>
    </row>
    <row r="1861" spans="1:14" x14ac:dyDescent="0.2">
      <c r="A1861" s="1" t="s">
        <v>34</v>
      </c>
      <c r="B1861" s="7">
        <v>39014</v>
      </c>
      <c r="C1861" s="16" t="str">
        <f>IF(ISBLANK(D1861),"V","S")</f>
        <v>V</v>
      </c>
      <c r="F1861" s="5">
        <v>35.72</v>
      </c>
      <c r="G1861" s="3">
        <f t="shared" si="98"/>
        <v>10.887456</v>
      </c>
      <c r="J1861" t="s">
        <v>80</v>
      </c>
      <c r="K1861">
        <v>433.584</v>
      </c>
      <c r="L1861" s="3">
        <f t="shared" si="99"/>
        <v>422.69654400000002</v>
      </c>
      <c r="N1861" s="3">
        <f t="shared" si="100"/>
        <v>9.6744559999999993</v>
      </c>
    </row>
    <row r="1862" spans="1:14" x14ac:dyDescent="0.2">
      <c r="A1862" s="1" t="s">
        <v>34</v>
      </c>
      <c r="B1862" s="7">
        <v>39050</v>
      </c>
      <c r="C1862" s="16" t="str">
        <f>IF(ISBLANK(D1862),"V","S")</f>
        <v>V</v>
      </c>
      <c r="F1862" s="5">
        <v>35.78</v>
      </c>
      <c r="G1862" s="3">
        <f t="shared" si="98"/>
        <v>10.905744</v>
      </c>
      <c r="J1862" t="s">
        <v>80</v>
      </c>
      <c r="K1862">
        <v>433.584</v>
      </c>
      <c r="L1862" s="3">
        <f t="shared" si="99"/>
        <v>422.67825599999998</v>
      </c>
      <c r="N1862" s="3">
        <f t="shared" si="100"/>
        <v>9.6927440000000011</v>
      </c>
    </row>
    <row r="1863" spans="1:14" x14ac:dyDescent="0.2">
      <c r="A1863" s="1" t="s">
        <v>34</v>
      </c>
      <c r="B1863" s="7">
        <v>39077</v>
      </c>
      <c r="C1863" s="16" t="s">
        <v>176</v>
      </c>
      <c r="F1863" s="5">
        <v>35.83</v>
      </c>
      <c r="G1863" s="3">
        <f t="shared" si="98"/>
        <v>10.920984000000001</v>
      </c>
      <c r="J1863" t="s">
        <v>69</v>
      </c>
      <c r="K1863">
        <v>433.584</v>
      </c>
      <c r="L1863" s="3">
        <f t="shared" si="99"/>
        <v>422.66301600000003</v>
      </c>
      <c r="N1863" s="3">
        <f t="shared" si="100"/>
        <v>9.7079839999999997</v>
      </c>
    </row>
    <row r="1864" spans="1:14" x14ac:dyDescent="0.2">
      <c r="A1864" s="1" t="s">
        <v>34</v>
      </c>
      <c r="B1864" s="7">
        <v>39114</v>
      </c>
      <c r="C1864" s="16" t="str">
        <f>IF(ISBLANK(D1864),"V","S")</f>
        <v>V</v>
      </c>
      <c r="F1864" s="5">
        <v>35.93</v>
      </c>
      <c r="G1864" s="3">
        <f t="shared" si="98"/>
        <v>10.951464</v>
      </c>
      <c r="J1864" t="s">
        <v>80</v>
      </c>
      <c r="K1864">
        <v>433.584</v>
      </c>
      <c r="L1864" s="3">
        <f t="shared" si="99"/>
        <v>422.63253600000002</v>
      </c>
      <c r="N1864" s="3">
        <f t="shared" si="100"/>
        <v>9.7384640000000005</v>
      </c>
    </row>
    <row r="1865" spans="1:14" x14ac:dyDescent="0.2">
      <c r="A1865" s="1" t="s">
        <v>34</v>
      </c>
      <c r="B1865" s="7">
        <v>39136</v>
      </c>
      <c r="C1865" s="16" t="str">
        <f>IF(ISBLANK(D1865),"V","S")</f>
        <v>V</v>
      </c>
      <c r="F1865" s="5">
        <v>36.01</v>
      </c>
      <c r="G1865" s="3">
        <f t="shared" si="98"/>
        <v>10.975847999999999</v>
      </c>
      <c r="J1865" t="s">
        <v>80</v>
      </c>
      <c r="K1865">
        <v>433.584</v>
      </c>
      <c r="L1865" s="3">
        <f t="shared" si="99"/>
        <v>422.60815200000002</v>
      </c>
      <c r="N1865" s="3">
        <f t="shared" si="100"/>
        <v>9.7628479999999982</v>
      </c>
    </row>
    <row r="1866" spans="1:14" x14ac:dyDescent="0.2">
      <c r="A1866" s="1" t="s">
        <v>34</v>
      </c>
      <c r="B1866" s="7">
        <v>39167</v>
      </c>
      <c r="C1866" s="16" t="s">
        <v>176</v>
      </c>
      <c r="F1866" s="5">
        <v>35.97</v>
      </c>
      <c r="G1866" s="3">
        <f t="shared" si="98"/>
        <v>10.963656</v>
      </c>
      <c r="J1866" t="s">
        <v>69</v>
      </c>
      <c r="K1866">
        <v>433.584</v>
      </c>
      <c r="L1866" s="3">
        <f t="shared" si="99"/>
        <v>422.62034399999999</v>
      </c>
      <c r="N1866" s="3">
        <f t="shared" si="100"/>
        <v>9.7506559999999993</v>
      </c>
    </row>
    <row r="1867" spans="1:14" x14ac:dyDescent="0.2">
      <c r="A1867" s="1" t="s">
        <v>34</v>
      </c>
      <c r="B1867" s="7">
        <v>39198</v>
      </c>
      <c r="C1867" s="16" t="s">
        <v>176</v>
      </c>
      <c r="F1867" s="5">
        <v>35.71</v>
      </c>
      <c r="G1867" s="3">
        <f t="shared" si="98"/>
        <v>10.884408000000001</v>
      </c>
      <c r="J1867" t="s">
        <v>69</v>
      </c>
      <c r="K1867">
        <v>433.584</v>
      </c>
      <c r="L1867" s="3">
        <f t="shared" si="99"/>
        <v>422.699592</v>
      </c>
      <c r="N1867" s="3">
        <f t="shared" si="100"/>
        <v>9.6714079999999996</v>
      </c>
    </row>
    <row r="1868" spans="1:14" x14ac:dyDescent="0.2">
      <c r="A1868" s="1" t="s">
        <v>34</v>
      </c>
      <c r="B1868" s="7">
        <v>39220</v>
      </c>
      <c r="C1868" s="16" t="s">
        <v>176</v>
      </c>
      <c r="F1868" s="5">
        <v>35.54</v>
      </c>
      <c r="G1868" s="3">
        <f t="shared" si="98"/>
        <v>10.832592</v>
      </c>
      <c r="J1868" t="s">
        <v>69</v>
      </c>
      <c r="K1868">
        <v>433.584</v>
      </c>
      <c r="L1868" s="3">
        <f t="shared" si="99"/>
        <v>422.75140800000003</v>
      </c>
      <c r="N1868" s="3">
        <f t="shared" si="100"/>
        <v>9.6195920000000008</v>
      </c>
    </row>
    <row r="1869" spans="1:14" x14ac:dyDescent="0.2">
      <c r="A1869" s="1" t="s">
        <v>34</v>
      </c>
      <c r="B1869" s="7">
        <v>39258</v>
      </c>
      <c r="C1869" s="16" t="s">
        <v>176</v>
      </c>
      <c r="F1869" s="5">
        <v>35.39</v>
      </c>
      <c r="G1869" s="3">
        <f t="shared" si="98"/>
        <v>10.786872000000001</v>
      </c>
      <c r="J1869" t="s">
        <v>69</v>
      </c>
      <c r="K1869">
        <v>433.584</v>
      </c>
      <c r="L1869" s="3">
        <f t="shared" si="99"/>
        <v>422.79712799999999</v>
      </c>
      <c r="N1869" s="3">
        <f t="shared" si="100"/>
        <v>9.5738720000000015</v>
      </c>
    </row>
    <row r="1870" spans="1:14" x14ac:dyDescent="0.2">
      <c r="A1870" s="1" t="s">
        <v>34</v>
      </c>
      <c r="B1870" s="7">
        <v>39317</v>
      </c>
      <c r="C1870" s="16" t="s">
        <v>176</v>
      </c>
      <c r="F1870" s="5">
        <v>35.76</v>
      </c>
      <c r="G1870" s="3">
        <f t="shared" si="98"/>
        <v>10.899647999999999</v>
      </c>
      <c r="J1870" t="s">
        <v>69</v>
      </c>
      <c r="K1870">
        <v>433.584</v>
      </c>
      <c r="L1870" s="3">
        <f t="shared" si="99"/>
        <v>422.68435199999999</v>
      </c>
      <c r="N1870" s="3">
        <f t="shared" si="100"/>
        <v>9.6866479999999981</v>
      </c>
    </row>
    <row r="1871" spans="1:14" x14ac:dyDescent="0.2">
      <c r="A1871" s="1" t="s">
        <v>34</v>
      </c>
      <c r="B1871" s="7">
        <v>39356</v>
      </c>
      <c r="C1871" s="16" t="s">
        <v>176</v>
      </c>
      <c r="F1871" s="5">
        <v>35.83</v>
      </c>
      <c r="G1871" s="3">
        <f t="shared" si="98"/>
        <v>10.920984000000001</v>
      </c>
      <c r="J1871" t="s">
        <v>69</v>
      </c>
      <c r="K1871">
        <v>433.584</v>
      </c>
      <c r="L1871" s="3">
        <f t="shared" si="99"/>
        <v>422.66301600000003</v>
      </c>
      <c r="N1871" s="3">
        <f t="shared" si="100"/>
        <v>9.7079839999999997</v>
      </c>
    </row>
    <row r="1872" spans="1:14" x14ac:dyDescent="0.2">
      <c r="A1872" s="1" t="s">
        <v>34</v>
      </c>
      <c r="B1872" s="7">
        <v>39373</v>
      </c>
      <c r="C1872" s="16" t="str">
        <f t="shared" ref="C1872:C1882" si="101">IF(ISBLANK(D1872),"V","S")</f>
        <v>V</v>
      </c>
      <c r="F1872" s="5">
        <v>35.729999999999997</v>
      </c>
      <c r="G1872" s="3">
        <f t="shared" si="98"/>
        <v>10.890504</v>
      </c>
      <c r="J1872" t="s">
        <v>112</v>
      </c>
      <c r="K1872">
        <v>433.584</v>
      </c>
      <c r="L1872" s="3">
        <f t="shared" si="99"/>
        <v>422.69349599999998</v>
      </c>
      <c r="N1872" s="3">
        <f t="shared" si="100"/>
        <v>9.677503999999999</v>
      </c>
    </row>
    <row r="1873" spans="1:14" x14ac:dyDescent="0.2">
      <c r="A1873" s="1" t="s">
        <v>34</v>
      </c>
      <c r="B1873" s="7">
        <v>39413</v>
      </c>
      <c r="C1873" s="16" t="str">
        <f t="shared" si="101"/>
        <v>V</v>
      </c>
      <c r="F1873" s="5">
        <v>35.520000000000003</v>
      </c>
      <c r="G1873" s="3">
        <f t="shared" si="98"/>
        <v>10.826496000000002</v>
      </c>
      <c r="J1873" t="s">
        <v>112</v>
      </c>
      <c r="K1873">
        <v>433.584</v>
      </c>
      <c r="L1873" s="3">
        <f t="shared" si="99"/>
        <v>422.75750399999998</v>
      </c>
      <c r="N1873" s="3">
        <f t="shared" si="100"/>
        <v>9.6134960000000014</v>
      </c>
    </row>
    <row r="1874" spans="1:14" x14ac:dyDescent="0.2">
      <c r="A1874" s="1" t="s">
        <v>34</v>
      </c>
      <c r="B1874" s="7">
        <v>39443</v>
      </c>
      <c r="C1874" s="16" t="str">
        <f t="shared" si="101"/>
        <v>V</v>
      </c>
      <c r="F1874" s="5">
        <v>35.53</v>
      </c>
      <c r="G1874" s="3">
        <f t="shared" si="98"/>
        <v>10.829544</v>
      </c>
      <c r="J1874" t="s">
        <v>118</v>
      </c>
      <c r="K1874">
        <v>433.584</v>
      </c>
      <c r="L1874" s="3">
        <f t="shared" si="99"/>
        <v>422.754456</v>
      </c>
      <c r="N1874" s="3">
        <f t="shared" si="100"/>
        <v>9.6165440000000011</v>
      </c>
    </row>
    <row r="1875" spans="1:14" x14ac:dyDescent="0.2">
      <c r="A1875" s="1" t="s">
        <v>34</v>
      </c>
      <c r="B1875" s="7">
        <v>39472</v>
      </c>
      <c r="C1875" s="16" t="str">
        <f t="shared" si="101"/>
        <v>V</v>
      </c>
      <c r="F1875" s="5">
        <v>35.630000000000003</v>
      </c>
      <c r="G1875" s="3">
        <f t="shared" si="98"/>
        <v>10.860024000000001</v>
      </c>
      <c r="J1875" t="s">
        <v>118</v>
      </c>
      <c r="K1875">
        <v>433.584</v>
      </c>
      <c r="L1875" s="3">
        <f t="shared" si="99"/>
        <v>422.72397599999999</v>
      </c>
      <c r="N1875" s="3">
        <f t="shared" si="100"/>
        <v>9.6470240000000018</v>
      </c>
    </row>
    <row r="1876" spans="1:14" x14ac:dyDescent="0.2">
      <c r="A1876" s="1" t="s">
        <v>34</v>
      </c>
      <c r="B1876" s="7">
        <v>39507</v>
      </c>
      <c r="C1876" s="16" t="str">
        <f t="shared" si="101"/>
        <v>V</v>
      </c>
      <c r="F1876" s="5">
        <v>35.82</v>
      </c>
      <c r="G1876" s="3">
        <f t="shared" si="98"/>
        <v>10.917936000000001</v>
      </c>
      <c r="J1876" t="s">
        <v>80</v>
      </c>
      <c r="K1876">
        <v>433.584</v>
      </c>
      <c r="L1876" s="3">
        <f t="shared" si="99"/>
        <v>422.66606400000001</v>
      </c>
      <c r="N1876" s="3">
        <f t="shared" si="100"/>
        <v>9.704936</v>
      </c>
    </row>
    <row r="1877" spans="1:14" x14ac:dyDescent="0.2">
      <c r="A1877" s="1" t="s">
        <v>34</v>
      </c>
      <c r="B1877" s="7">
        <v>39536</v>
      </c>
      <c r="C1877" s="16" t="str">
        <f t="shared" si="101"/>
        <v>V</v>
      </c>
      <c r="F1877" s="5">
        <v>35.880000000000003</v>
      </c>
      <c r="G1877" s="3">
        <f t="shared" si="98"/>
        <v>10.936224000000001</v>
      </c>
      <c r="J1877" t="s">
        <v>112</v>
      </c>
      <c r="K1877">
        <v>433.584</v>
      </c>
      <c r="L1877" s="3">
        <f t="shared" si="99"/>
        <v>422.64777600000002</v>
      </c>
      <c r="N1877" s="3">
        <f t="shared" si="100"/>
        <v>9.7232240000000019</v>
      </c>
    </row>
    <row r="1878" spans="1:14" x14ac:dyDescent="0.2">
      <c r="A1878" s="1" t="s">
        <v>34</v>
      </c>
      <c r="B1878" s="7">
        <v>39563</v>
      </c>
      <c r="C1878" s="16" t="str">
        <f t="shared" si="101"/>
        <v>V</v>
      </c>
      <c r="F1878" s="5">
        <v>35.700000000000003</v>
      </c>
      <c r="G1878" s="3">
        <f t="shared" si="98"/>
        <v>10.881360000000001</v>
      </c>
      <c r="J1878" t="s">
        <v>112</v>
      </c>
      <c r="K1878">
        <v>433.584</v>
      </c>
      <c r="L1878" s="3">
        <f t="shared" si="99"/>
        <v>422.70263999999997</v>
      </c>
      <c r="N1878" s="3">
        <f t="shared" si="100"/>
        <v>9.6683599999999998</v>
      </c>
    </row>
    <row r="1879" spans="1:14" x14ac:dyDescent="0.2">
      <c r="A1879" s="1" t="s">
        <v>34</v>
      </c>
      <c r="B1879" s="7">
        <v>39580</v>
      </c>
      <c r="C1879" s="16" t="str">
        <f t="shared" si="101"/>
        <v>V</v>
      </c>
      <c r="F1879" s="5">
        <v>35.33</v>
      </c>
      <c r="G1879" s="3">
        <f t="shared" si="98"/>
        <v>10.768584000000001</v>
      </c>
      <c r="J1879" t="s">
        <v>118</v>
      </c>
      <c r="K1879">
        <v>433.584</v>
      </c>
      <c r="L1879" s="3">
        <f t="shared" si="99"/>
        <v>422.81541600000003</v>
      </c>
      <c r="N1879" s="3">
        <f t="shared" si="100"/>
        <v>9.5555839999999996</v>
      </c>
    </row>
    <row r="1880" spans="1:14" x14ac:dyDescent="0.2">
      <c r="A1880" s="1" t="s">
        <v>34</v>
      </c>
      <c r="B1880" s="7">
        <v>39674</v>
      </c>
      <c r="C1880" s="16" t="str">
        <f t="shared" si="101"/>
        <v>V</v>
      </c>
      <c r="F1880" s="5">
        <v>35.049999999999997</v>
      </c>
      <c r="G1880" s="3">
        <f t="shared" si="98"/>
        <v>10.68324</v>
      </c>
      <c r="J1880" t="s">
        <v>80</v>
      </c>
      <c r="K1880">
        <v>433.584</v>
      </c>
      <c r="L1880" s="3">
        <f t="shared" si="99"/>
        <v>422.90075999999999</v>
      </c>
      <c r="N1880" s="3">
        <f t="shared" si="100"/>
        <v>9.4702400000000004</v>
      </c>
    </row>
    <row r="1881" spans="1:14" x14ac:dyDescent="0.2">
      <c r="A1881" s="1" t="s">
        <v>34</v>
      </c>
      <c r="B1881" s="7">
        <v>39767</v>
      </c>
      <c r="C1881" s="16" t="str">
        <f t="shared" si="101"/>
        <v>V</v>
      </c>
      <c r="F1881" s="5">
        <v>34.89</v>
      </c>
      <c r="G1881" s="3">
        <f t="shared" si="98"/>
        <v>10.634472000000001</v>
      </c>
      <c r="J1881" t="s">
        <v>118</v>
      </c>
      <c r="K1881">
        <v>433.584</v>
      </c>
      <c r="L1881" s="3">
        <f t="shared" ref="L1881:L1886" si="102">K1881-G1881</f>
        <v>422.94952799999999</v>
      </c>
      <c r="N1881" s="3">
        <f t="shared" si="100"/>
        <v>9.4214720000000014</v>
      </c>
    </row>
    <row r="1882" spans="1:14" x14ac:dyDescent="0.2">
      <c r="A1882" s="1" t="s">
        <v>34</v>
      </c>
      <c r="B1882" s="7">
        <v>39795</v>
      </c>
      <c r="C1882" s="16" t="str">
        <f t="shared" si="101"/>
        <v>V</v>
      </c>
      <c r="F1882" s="5">
        <v>34.770000000000003</v>
      </c>
      <c r="G1882" s="3">
        <f t="shared" si="98"/>
        <v>10.597896000000002</v>
      </c>
      <c r="J1882" t="s">
        <v>118</v>
      </c>
      <c r="K1882">
        <v>433.584</v>
      </c>
      <c r="L1882" s="3">
        <f t="shared" si="102"/>
        <v>422.98610400000001</v>
      </c>
      <c r="N1882" s="3">
        <f t="shared" si="100"/>
        <v>9.3848960000000012</v>
      </c>
    </row>
    <row r="1883" spans="1:14" x14ac:dyDescent="0.2">
      <c r="A1883" s="1" t="s">
        <v>34</v>
      </c>
      <c r="B1883" s="7">
        <v>39833</v>
      </c>
      <c r="C1883" s="16" t="s">
        <v>176</v>
      </c>
      <c r="D1883" s="5">
        <v>35</v>
      </c>
      <c r="E1883">
        <v>0.19</v>
      </c>
      <c r="F1883" s="5">
        <v>34.81</v>
      </c>
      <c r="G1883" s="3">
        <f t="shared" si="98"/>
        <v>10.610088000000001</v>
      </c>
      <c r="J1883" t="s">
        <v>69</v>
      </c>
      <c r="K1883">
        <v>433.584</v>
      </c>
      <c r="L1883" s="3">
        <f t="shared" si="102"/>
        <v>422.97391199999998</v>
      </c>
      <c r="N1883" s="3">
        <f t="shared" si="100"/>
        <v>9.3970880000000001</v>
      </c>
    </row>
    <row r="1884" spans="1:14" x14ac:dyDescent="0.2">
      <c r="A1884" s="1" t="s">
        <v>34</v>
      </c>
      <c r="B1884" s="7">
        <v>39866</v>
      </c>
      <c r="C1884" s="16" t="str">
        <f t="shared" ref="C1884:C1893" si="103">IF(ISBLANK(D1884),"V","S")</f>
        <v>V</v>
      </c>
      <c r="F1884" s="5">
        <v>34.97</v>
      </c>
      <c r="G1884" s="3">
        <f t="shared" si="98"/>
        <v>10.658856</v>
      </c>
      <c r="J1884" t="s">
        <v>148</v>
      </c>
      <c r="K1884">
        <v>433.584</v>
      </c>
      <c r="L1884" s="3">
        <f t="shared" si="102"/>
        <v>422.92514399999999</v>
      </c>
      <c r="N1884" s="3">
        <f t="shared" si="100"/>
        <v>9.4458559999999991</v>
      </c>
    </row>
    <row r="1885" spans="1:14" x14ac:dyDescent="0.2">
      <c r="A1885" s="1" t="s">
        <v>34</v>
      </c>
      <c r="B1885" s="7">
        <v>39898</v>
      </c>
      <c r="C1885" s="16" t="str">
        <f t="shared" si="103"/>
        <v>V</v>
      </c>
      <c r="F1885" s="5">
        <v>34.82</v>
      </c>
      <c r="G1885" s="3">
        <f t="shared" si="98"/>
        <v>10.613136000000001</v>
      </c>
      <c r="J1885" t="s">
        <v>148</v>
      </c>
      <c r="K1885">
        <v>433.584</v>
      </c>
      <c r="L1885" s="3">
        <f t="shared" si="102"/>
        <v>422.97086400000001</v>
      </c>
      <c r="N1885" s="3">
        <f t="shared" si="100"/>
        <v>9.4001359999999998</v>
      </c>
    </row>
    <row r="1886" spans="1:14" x14ac:dyDescent="0.2">
      <c r="A1886" s="1" t="s">
        <v>34</v>
      </c>
      <c r="B1886" s="7">
        <v>39928</v>
      </c>
      <c r="C1886" s="16" t="str">
        <f t="shared" si="103"/>
        <v>V</v>
      </c>
      <c r="F1886" s="5">
        <v>34.409999999999997</v>
      </c>
      <c r="G1886" s="3">
        <f t="shared" si="98"/>
        <v>10.488168</v>
      </c>
      <c r="J1886" t="s">
        <v>148</v>
      </c>
      <c r="K1886">
        <v>433.584</v>
      </c>
      <c r="L1886" s="3">
        <f t="shared" si="102"/>
        <v>423.09583200000003</v>
      </c>
      <c r="N1886" s="3">
        <f t="shared" si="100"/>
        <v>9.2751680000000007</v>
      </c>
    </row>
    <row r="1887" spans="1:14" x14ac:dyDescent="0.2">
      <c r="A1887" s="1" t="s">
        <v>34</v>
      </c>
      <c r="B1887" s="7">
        <v>39966</v>
      </c>
      <c r="C1887" s="16" t="str">
        <f t="shared" si="103"/>
        <v>V</v>
      </c>
      <c r="F1887" s="5">
        <v>34.15</v>
      </c>
      <c r="G1887" s="3">
        <f t="shared" si="98"/>
        <v>10.40892</v>
      </c>
      <c r="J1887" t="s">
        <v>148</v>
      </c>
      <c r="K1887">
        <v>433.584</v>
      </c>
      <c r="L1887" s="3">
        <f t="shared" ref="L1887:L1893" si="104">K1887-G1887</f>
        <v>423.17507999999998</v>
      </c>
      <c r="N1887" s="3">
        <f t="shared" si="100"/>
        <v>9.195920000000001</v>
      </c>
    </row>
    <row r="1888" spans="1:14" x14ac:dyDescent="0.2">
      <c r="A1888" s="1" t="s">
        <v>34</v>
      </c>
      <c r="B1888" s="7">
        <v>40004</v>
      </c>
      <c r="C1888" s="16" t="str">
        <f t="shared" si="103"/>
        <v>V</v>
      </c>
      <c r="F1888" s="5">
        <v>34.200000000000003</v>
      </c>
      <c r="G1888" s="3">
        <f t="shared" si="98"/>
        <v>10.424160000000001</v>
      </c>
      <c r="J1888" t="s">
        <v>157</v>
      </c>
      <c r="K1888">
        <v>433.584</v>
      </c>
      <c r="L1888" s="3">
        <f t="shared" si="104"/>
        <v>423.15984000000003</v>
      </c>
      <c r="N1888" s="3">
        <f t="shared" si="100"/>
        <v>9.2111599999999996</v>
      </c>
    </row>
    <row r="1889" spans="1:14" x14ac:dyDescent="0.2">
      <c r="A1889" s="1" t="s">
        <v>34</v>
      </c>
      <c r="B1889" s="7">
        <v>40045</v>
      </c>
      <c r="C1889" s="16" t="str">
        <f t="shared" si="103"/>
        <v>V</v>
      </c>
      <c r="F1889" s="5">
        <v>34.51</v>
      </c>
      <c r="G1889" s="3">
        <f t="shared" si="98"/>
        <v>10.518648000000001</v>
      </c>
      <c r="J1889" t="s">
        <v>157</v>
      </c>
      <c r="K1889">
        <v>433.584</v>
      </c>
      <c r="L1889" s="3">
        <f t="shared" si="104"/>
        <v>423.06535200000002</v>
      </c>
      <c r="N1889" s="3">
        <f t="shared" si="100"/>
        <v>9.3056480000000015</v>
      </c>
    </row>
    <row r="1890" spans="1:14" x14ac:dyDescent="0.2">
      <c r="A1890" s="1" t="s">
        <v>34</v>
      </c>
      <c r="B1890" s="7">
        <v>40074</v>
      </c>
      <c r="C1890" s="16" t="str">
        <f t="shared" si="103"/>
        <v>V</v>
      </c>
      <c r="F1890" s="5">
        <v>34.76</v>
      </c>
      <c r="G1890" s="3">
        <f t="shared" si="98"/>
        <v>10.594848000000001</v>
      </c>
      <c r="J1890" t="s">
        <v>157</v>
      </c>
      <c r="K1890">
        <v>433.584</v>
      </c>
      <c r="L1890" s="3">
        <f t="shared" si="104"/>
        <v>422.98915199999999</v>
      </c>
      <c r="N1890" s="3">
        <f t="shared" si="100"/>
        <v>9.3818480000000015</v>
      </c>
    </row>
    <row r="1891" spans="1:14" x14ac:dyDescent="0.2">
      <c r="A1891" s="1" t="s">
        <v>34</v>
      </c>
      <c r="B1891" s="7">
        <v>40102</v>
      </c>
      <c r="C1891" s="16" t="str">
        <f t="shared" si="103"/>
        <v>V</v>
      </c>
      <c r="F1891" s="5">
        <v>34.94</v>
      </c>
      <c r="G1891" s="3">
        <f t="shared" si="98"/>
        <v>10.649711999999999</v>
      </c>
      <c r="J1891" t="s">
        <v>148</v>
      </c>
      <c r="K1891">
        <v>433.584</v>
      </c>
      <c r="L1891" s="3">
        <f t="shared" si="104"/>
        <v>422.93428799999998</v>
      </c>
      <c r="N1891" s="3">
        <f t="shared" si="100"/>
        <v>9.436712</v>
      </c>
    </row>
    <row r="1892" spans="1:14" x14ac:dyDescent="0.2">
      <c r="A1892" s="1" t="s">
        <v>34</v>
      </c>
      <c r="B1892" s="7">
        <v>40128</v>
      </c>
      <c r="C1892" s="16" t="str">
        <f t="shared" si="103"/>
        <v>V</v>
      </c>
      <c r="F1892" s="5">
        <v>35.07</v>
      </c>
      <c r="G1892" s="3">
        <f t="shared" si="98"/>
        <v>10.689336000000001</v>
      </c>
      <c r="J1892" t="s">
        <v>157</v>
      </c>
      <c r="K1892">
        <v>433.584</v>
      </c>
      <c r="L1892" s="3">
        <f t="shared" si="104"/>
        <v>422.89466399999998</v>
      </c>
      <c r="N1892" s="3">
        <f t="shared" si="100"/>
        <v>9.4763359999999999</v>
      </c>
    </row>
    <row r="1893" spans="1:14" x14ac:dyDescent="0.2">
      <c r="A1893" s="1" t="s">
        <v>34</v>
      </c>
      <c r="B1893" s="7">
        <v>40162</v>
      </c>
      <c r="C1893" s="16" t="str">
        <f t="shared" si="103"/>
        <v>V</v>
      </c>
      <c r="F1893" s="5">
        <v>35.19</v>
      </c>
      <c r="G1893" s="3">
        <f t="shared" si="98"/>
        <v>10.725911999999999</v>
      </c>
      <c r="J1893" t="s">
        <v>148</v>
      </c>
      <c r="K1893">
        <v>433.584</v>
      </c>
      <c r="L1893" s="3">
        <f t="shared" si="104"/>
        <v>422.85808800000001</v>
      </c>
      <c r="N1893" s="3">
        <f t="shared" si="100"/>
        <v>9.512912</v>
      </c>
    </row>
    <row r="1894" spans="1:14" x14ac:dyDescent="0.2">
      <c r="A1894" s="1" t="s">
        <v>34</v>
      </c>
      <c r="B1894" s="7">
        <v>40191</v>
      </c>
      <c r="C1894" s="16" t="s">
        <v>177</v>
      </c>
      <c r="F1894" s="5">
        <v>35.28</v>
      </c>
      <c r="G1894" s="3">
        <f t="shared" si="98"/>
        <v>10.753344</v>
      </c>
      <c r="J1894" t="s">
        <v>179</v>
      </c>
      <c r="K1894">
        <v>433.584</v>
      </c>
      <c r="L1894" s="3">
        <f t="shared" ref="L1894:L1899" si="105">K1894-G1894</f>
        <v>422.83065599999998</v>
      </c>
      <c r="N1894" s="3">
        <f t="shared" si="100"/>
        <v>9.540344000000001</v>
      </c>
    </row>
    <row r="1895" spans="1:14" x14ac:dyDescent="0.2">
      <c r="A1895" s="1" t="s">
        <v>34</v>
      </c>
      <c r="B1895" s="7">
        <v>40222</v>
      </c>
      <c r="C1895" s="16" t="s">
        <v>177</v>
      </c>
      <c r="F1895" s="5">
        <v>35.380000000000003</v>
      </c>
      <c r="G1895" s="3">
        <f t="shared" si="98"/>
        <v>10.783824000000001</v>
      </c>
      <c r="J1895" t="s">
        <v>179</v>
      </c>
      <c r="K1895">
        <v>433.584</v>
      </c>
      <c r="L1895" s="3">
        <f t="shared" si="105"/>
        <v>422.80017600000002</v>
      </c>
      <c r="N1895" s="3">
        <f t="shared" si="100"/>
        <v>9.5708240000000018</v>
      </c>
    </row>
    <row r="1896" spans="1:14" x14ac:dyDescent="0.2">
      <c r="A1896" s="1" t="s">
        <v>34</v>
      </c>
      <c r="B1896" s="7">
        <v>40247</v>
      </c>
      <c r="C1896" s="16" t="s">
        <v>177</v>
      </c>
      <c r="F1896" s="5">
        <v>35.47</v>
      </c>
      <c r="G1896" s="3">
        <f t="shared" si="98"/>
        <v>10.811256</v>
      </c>
      <c r="J1896" t="s">
        <v>180</v>
      </c>
      <c r="K1896">
        <v>433.584</v>
      </c>
      <c r="L1896" s="3">
        <f t="shared" si="105"/>
        <v>422.77274399999999</v>
      </c>
      <c r="N1896" s="3">
        <f t="shared" si="100"/>
        <v>9.5982559999999992</v>
      </c>
    </row>
    <row r="1897" spans="1:14" x14ac:dyDescent="0.2">
      <c r="A1897" s="1" t="s">
        <v>34</v>
      </c>
      <c r="B1897" s="7">
        <v>40275</v>
      </c>
      <c r="C1897" s="16" t="s">
        <v>177</v>
      </c>
      <c r="F1897" s="5">
        <v>35.33</v>
      </c>
      <c r="G1897" s="3">
        <f t="shared" si="98"/>
        <v>10.768584000000001</v>
      </c>
      <c r="J1897" t="s">
        <v>157</v>
      </c>
      <c r="K1897">
        <v>433.584</v>
      </c>
      <c r="L1897" s="3">
        <f t="shared" si="105"/>
        <v>422.81541600000003</v>
      </c>
      <c r="N1897" s="3">
        <f t="shared" si="100"/>
        <v>9.5555839999999996</v>
      </c>
    </row>
    <row r="1898" spans="1:14" x14ac:dyDescent="0.2">
      <c r="A1898" s="1" t="s">
        <v>34</v>
      </c>
      <c r="B1898" s="7">
        <v>40302</v>
      </c>
      <c r="C1898" s="16" t="s">
        <v>176</v>
      </c>
      <c r="D1898" s="5">
        <v>36</v>
      </c>
      <c r="E1898">
        <v>0.72</v>
      </c>
      <c r="F1898" s="5">
        <v>35.28</v>
      </c>
      <c r="G1898" s="3">
        <f t="shared" si="98"/>
        <v>10.753344</v>
      </c>
      <c r="J1898" t="s">
        <v>157</v>
      </c>
      <c r="K1898">
        <v>433.584</v>
      </c>
      <c r="L1898" s="3">
        <f t="shared" si="105"/>
        <v>422.83065599999998</v>
      </c>
      <c r="N1898" s="3">
        <f t="shared" si="100"/>
        <v>9.540344000000001</v>
      </c>
    </row>
    <row r="1899" spans="1:14" x14ac:dyDescent="0.2">
      <c r="A1899" s="1" t="s">
        <v>34</v>
      </c>
      <c r="B1899" s="7">
        <v>40331</v>
      </c>
      <c r="C1899" s="16" t="s">
        <v>177</v>
      </c>
      <c r="F1899" s="5">
        <v>34.909999999999997</v>
      </c>
      <c r="G1899" s="3">
        <f t="shared" si="98"/>
        <v>10.640568</v>
      </c>
      <c r="J1899" t="s">
        <v>157</v>
      </c>
      <c r="K1899">
        <v>433.584</v>
      </c>
      <c r="L1899" s="3">
        <f t="shared" si="105"/>
        <v>422.94343200000003</v>
      </c>
      <c r="N1899" s="3">
        <f t="shared" si="100"/>
        <v>9.4275680000000008</v>
      </c>
    </row>
    <row r="1900" spans="1:14" x14ac:dyDescent="0.2">
      <c r="C1900" s="16"/>
    </row>
    <row r="1901" spans="1:14" s="11" customFormat="1" x14ac:dyDescent="0.2">
      <c r="A1901" s="9" t="s">
        <v>37</v>
      </c>
      <c r="B1901" s="10">
        <v>30739</v>
      </c>
      <c r="C1901" s="16" t="str">
        <f>IF(ISBLANK(D1901),"V","S")</f>
        <v>S</v>
      </c>
      <c r="D1901" s="13">
        <v>32</v>
      </c>
      <c r="E1901" s="13">
        <v>0.75</v>
      </c>
      <c r="F1901" s="13">
        <v>31.25</v>
      </c>
      <c r="G1901" s="11">
        <v>9.5250000000000004</v>
      </c>
      <c r="H1901" s="13"/>
      <c r="L1901" s="11">
        <v>422.863</v>
      </c>
      <c r="N1901" s="11">
        <v>8.4090000000000007</v>
      </c>
    </row>
    <row r="1902" spans="1:14" x14ac:dyDescent="0.2">
      <c r="A1902" s="1" t="s">
        <v>37</v>
      </c>
      <c r="B1902" s="7">
        <v>30778</v>
      </c>
      <c r="C1902" s="16" t="str">
        <f t="shared" ref="C1902:C1965" si="106">IF(ISBLANK(D1902),"V","S")</f>
        <v>S</v>
      </c>
      <c r="D1902" s="5">
        <v>33</v>
      </c>
      <c r="E1902" s="5">
        <v>1.73</v>
      </c>
      <c r="F1902" s="5">
        <v>31.27</v>
      </c>
      <c r="G1902">
        <v>9.5310000000000006</v>
      </c>
      <c r="L1902">
        <v>422.85700000000003</v>
      </c>
      <c r="N1902">
        <v>8.4149999999999991</v>
      </c>
    </row>
    <row r="1903" spans="1:14" x14ac:dyDescent="0.2">
      <c r="A1903" s="1" t="s">
        <v>37</v>
      </c>
      <c r="B1903" s="7">
        <v>30785</v>
      </c>
      <c r="C1903" s="16" t="str">
        <f t="shared" si="106"/>
        <v>S</v>
      </c>
      <c r="D1903" s="5">
        <v>34</v>
      </c>
      <c r="E1903" s="5">
        <v>2.83</v>
      </c>
      <c r="F1903" s="5">
        <v>31.17</v>
      </c>
      <c r="G1903">
        <v>9.5009999999999994</v>
      </c>
      <c r="L1903">
        <v>422.887</v>
      </c>
      <c r="N1903">
        <v>8.3849999999999998</v>
      </c>
    </row>
    <row r="1904" spans="1:14" x14ac:dyDescent="0.2">
      <c r="A1904" s="1" t="s">
        <v>37</v>
      </c>
      <c r="B1904" s="7">
        <v>30799</v>
      </c>
      <c r="C1904" s="16" t="str">
        <f t="shared" si="106"/>
        <v>S</v>
      </c>
      <c r="D1904" s="5">
        <v>34</v>
      </c>
      <c r="E1904" s="5">
        <v>2.89</v>
      </c>
      <c r="F1904" s="5">
        <v>31.11</v>
      </c>
      <c r="G1904">
        <v>9.4819999999999993</v>
      </c>
      <c r="L1904">
        <v>422.90600000000001</v>
      </c>
      <c r="N1904">
        <v>8.3659999999999997</v>
      </c>
    </row>
    <row r="1905" spans="1:14" x14ac:dyDescent="0.2">
      <c r="A1905" s="1" t="s">
        <v>37</v>
      </c>
      <c r="B1905" s="7">
        <v>30806</v>
      </c>
      <c r="C1905" s="16" t="str">
        <f t="shared" si="106"/>
        <v>S</v>
      </c>
      <c r="D1905" s="5">
        <v>37</v>
      </c>
      <c r="E1905" s="5">
        <v>6</v>
      </c>
      <c r="F1905" s="5">
        <v>31</v>
      </c>
      <c r="G1905">
        <v>9.4489999999999998</v>
      </c>
      <c r="L1905">
        <v>422.93900000000002</v>
      </c>
      <c r="N1905">
        <v>8.3330000000000002</v>
      </c>
    </row>
    <row r="1906" spans="1:14" x14ac:dyDescent="0.2">
      <c r="A1906" s="1" t="s">
        <v>37</v>
      </c>
      <c r="B1906" s="7">
        <v>30830</v>
      </c>
      <c r="C1906" s="16" t="str">
        <f t="shared" si="106"/>
        <v>S</v>
      </c>
      <c r="D1906" s="5">
        <v>37</v>
      </c>
      <c r="E1906" s="5">
        <v>5.97</v>
      </c>
      <c r="F1906" s="5">
        <v>31.03</v>
      </c>
      <c r="G1906">
        <v>9.4580000000000002</v>
      </c>
      <c r="L1906">
        <v>422.93</v>
      </c>
      <c r="N1906">
        <v>8.3420000000000005</v>
      </c>
    </row>
    <row r="1907" spans="1:14" x14ac:dyDescent="0.2">
      <c r="A1907" s="1" t="s">
        <v>37</v>
      </c>
      <c r="B1907" s="7">
        <v>30839</v>
      </c>
      <c r="C1907" s="16" t="str">
        <f t="shared" si="106"/>
        <v>S</v>
      </c>
      <c r="D1907" s="5">
        <v>35</v>
      </c>
      <c r="E1907" s="5">
        <v>4</v>
      </c>
      <c r="F1907" s="5">
        <v>31</v>
      </c>
      <c r="G1907">
        <v>9.4489999999999998</v>
      </c>
      <c r="L1907">
        <v>422.93900000000002</v>
      </c>
      <c r="N1907">
        <v>8.3330000000000002</v>
      </c>
    </row>
    <row r="1908" spans="1:14" x14ac:dyDescent="0.2">
      <c r="A1908" s="1" t="s">
        <v>37</v>
      </c>
      <c r="B1908" s="7">
        <v>30848</v>
      </c>
      <c r="C1908" s="16" t="str">
        <f t="shared" si="106"/>
        <v>S</v>
      </c>
      <c r="D1908" s="5">
        <v>35</v>
      </c>
      <c r="E1908" s="5">
        <v>4.17</v>
      </c>
      <c r="F1908" s="5">
        <v>30.83</v>
      </c>
      <c r="G1908">
        <v>9.3970000000000002</v>
      </c>
      <c r="L1908">
        <v>422.99099999999999</v>
      </c>
      <c r="N1908">
        <v>8.2810000000000006</v>
      </c>
    </row>
    <row r="1909" spans="1:14" x14ac:dyDescent="0.2">
      <c r="A1909" s="1" t="s">
        <v>37</v>
      </c>
      <c r="B1909" s="7">
        <v>30854</v>
      </c>
      <c r="C1909" s="16" t="str">
        <f t="shared" si="106"/>
        <v>S</v>
      </c>
      <c r="D1909" s="5">
        <v>33</v>
      </c>
      <c r="E1909" s="5">
        <v>2.34</v>
      </c>
      <c r="F1909" s="5">
        <v>30.66</v>
      </c>
      <c r="G1909">
        <v>9.3450000000000006</v>
      </c>
      <c r="L1909">
        <v>423.04300000000001</v>
      </c>
      <c r="N1909">
        <v>8.2289999999999992</v>
      </c>
    </row>
    <row r="1910" spans="1:14" x14ac:dyDescent="0.2">
      <c r="A1910" s="1" t="s">
        <v>37</v>
      </c>
      <c r="B1910" s="7">
        <v>30861</v>
      </c>
      <c r="C1910" s="16" t="str">
        <f t="shared" si="106"/>
        <v>S</v>
      </c>
      <c r="D1910" s="5">
        <v>33</v>
      </c>
      <c r="E1910" s="5">
        <v>2.69</v>
      </c>
      <c r="F1910" s="5">
        <v>30.31</v>
      </c>
      <c r="G1910">
        <v>9.2390000000000008</v>
      </c>
      <c r="L1910">
        <v>423.149</v>
      </c>
      <c r="N1910">
        <v>8.1229999999999993</v>
      </c>
    </row>
    <row r="1911" spans="1:14" x14ac:dyDescent="0.2">
      <c r="A1911" s="1" t="s">
        <v>37</v>
      </c>
      <c r="B1911" s="7">
        <v>30869</v>
      </c>
      <c r="C1911" s="16" t="str">
        <f t="shared" si="106"/>
        <v>S</v>
      </c>
      <c r="D1911" s="5">
        <v>32</v>
      </c>
      <c r="E1911" s="5">
        <v>1.38</v>
      </c>
      <c r="F1911" s="5">
        <v>30.62</v>
      </c>
      <c r="G1911">
        <v>9.3330000000000002</v>
      </c>
      <c r="L1911">
        <v>423.05500000000001</v>
      </c>
      <c r="N1911">
        <v>8.2170000000000005</v>
      </c>
    </row>
    <row r="1912" spans="1:14" x14ac:dyDescent="0.2">
      <c r="A1912" s="1" t="s">
        <v>37</v>
      </c>
      <c r="B1912" s="7">
        <v>30881</v>
      </c>
      <c r="C1912" s="16" t="str">
        <f t="shared" si="106"/>
        <v>S</v>
      </c>
      <c r="D1912" s="5">
        <v>32</v>
      </c>
      <c r="E1912" s="5">
        <v>1.28</v>
      </c>
      <c r="F1912" s="5">
        <v>30.72</v>
      </c>
      <c r="G1912">
        <v>9.3640000000000008</v>
      </c>
      <c r="L1912">
        <v>423.024</v>
      </c>
      <c r="N1912">
        <v>8.2479999999999993</v>
      </c>
    </row>
    <row r="1913" spans="1:14" x14ac:dyDescent="0.2">
      <c r="A1913" s="1" t="s">
        <v>37</v>
      </c>
      <c r="B1913" s="7">
        <v>30888</v>
      </c>
      <c r="C1913" s="16" t="str">
        <f t="shared" si="106"/>
        <v>S</v>
      </c>
      <c r="D1913" s="5">
        <v>32</v>
      </c>
      <c r="E1913" s="5">
        <v>1.17</v>
      </c>
      <c r="F1913" s="5">
        <v>30.83</v>
      </c>
      <c r="G1913">
        <v>9.3970000000000002</v>
      </c>
      <c r="L1913">
        <v>422.99099999999999</v>
      </c>
      <c r="N1913">
        <v>8.2810000000000006</v>
      </c>
    </row>
    <row r="1914" spans="1:14" x14ac:dyDescent="0.2">
      <c r="A1914" s="1" t="s">
        <v>37</v>
      </c>
      <c r="B1914" s="7">
        <v>30897</v>
      </c>
      <c r="C1914" s="16" t="str">
        <f t="shared" si="106"/>
        <v>S</v>
      </c>
      <c r="D1914" s="5">
        <v>31</v>
      </c>
      <c r="E1914" s="5">
        <v>0.1</v>
      </c>
      <c r="F1914" s="5">
        <v>30.9</v>
      </c>
      <c r="G1914">
        <v>9.4179999999999993</v>
      </c>
      <c r="L1914">
        <v>422.97</v>
      </c>
      <c r="N1914">
        <v>8.3019999999999996</v>
      </c>
    </row>
    <row r="1915" spans="1:14" x14ac:dyDescent="0.2">
      <c r="A1915" s="1" t="s">
        <v>37</v>
      </c>
      <c r="B1915" s="7">
        <v>30904</v>
      </c>
      <c r="C1915" s="16" t="str">
        <f t="shared" si="106"/>
        <v>S</v>
      </c>
      <c r="D1915" s="5">
        <v>31</v>
      </c>
      <c r="E1915" s="5">
        <v>0.06</v>
      </c>
      <c r="F1915" s="5">
        <v>30.94</v>
      </c>
      <c r="G1915">
        <v>9.4309999999999992</v>
      </c>
      <c r="L1915">
        <v>422.95699999999999</v>
      </c>
      <c r="N1915">
        <v>8.3149999999999995</v>
      </c>
    </row>
    <row r="1916" spans="1:14" x14ac:dyDescent="0.2">
      <c r="A1916" s="1" t="s">
        <v>37</v>
      </c>
      <c r="B1916" s="7">
        <v>30911</v>
      </c>
      <c r="C1916" s="16" t="str">
        <f t="shared" si="106"/>
        <v>S</v>
      </c>
      <c r="D1916" s="5">
        <v>31</v>
      </c>
      <c r="E1916" s="5">
        <v>0.01</v>
      </c>
      <c r="F1916" s="5">
        <v>30.99</v>
      </c>
      <c r="G1916">
        <v>9.4459999999999997</v>
      </c>
      <c r="L1916">
        <v>422.94200000000001</v>
      </c>
      <c r="N1916">
        <v>8.33</v>
      </c>
    </row>
    <row r="1917" spans="1:14" x14ac:dyDescent="0.2">
      <c r="A1917" s="1" t="s">
        <v>37</v>
      </c>
      <c r="B1917" s="7">
        <v>30917</v>
      </c>
      <c r="C1917" s="16" t="str">
        <f t="shared" si="106"/>
        <v>S</v>
      </c>
      <c r="D1917" s="5">
        <v>32</v>
      </c>
      <c r="E1917" s="5">
        <v>1</v>
      </c>
      <c r="F1917" s="5">
        <v>31</v>
      </c>
      <c r="G1917">
        <v>9.4489999999999998</v>
      </c>
      <c r="L1917">
        <v>422.93900000000002</v>
      </c>
      <c r="N1917">
        <v>8.3330000000000002</v>
      </c>
    </row>
    <row r="1918" spans="1:14" x14ac:dyDescent="0.2">
      <c r="A1918" s="1" t="s">
        <v>37</v>
      </c>
      <c r="B1918" s="7">
        <v>30925</v>
      </c>
      <c r="C1918" s="16" t="str">
        <f t="shared" si="106"/>
        <v>S</v>
      </c>
      <c r="D1918" s="5">
        <v>32</v>
      </c>
      <c r="E1918" s="5">
        <v>0.94</v>
      </c>
      <c r="F1918" s="5">
        <v>31.06</v>
      </c>
      <c r="G1918">
        <v>9.4670000000000005</v>
      </c>
      <c r="L1918">
        <v>422.92099999999999</v>
      </c>
      <c r="N1918">
        <v>8.3510000000000009</v>
      </c>
    </row>
    <row r="1919" spans="1:14" x14ac:dyDescent="0.2">
      <c r="A1919" s="1" t="s">
        <v>37</v>
      </c>
      <c r="B1919" s="7">
        <v>30934</v>
      </c>
      <c r="C1919" s="16" t="str">
        <f t="shared" si="106"/>
        <v>S</v>
      </c>
      <c r="D1919" s="5">
        <v>33</v>
      </c>
      <c r="E1919" s="5">
        <v>1.9</v>
      </c>
      <c r="F1919" s="5">
        <v>31.1</v>
      </c>
      <c r="G1919">
        <v>9.4789999999999992</v>
      </c>
      <c r="L1919">
        <v>422.90899999999999</v>
      </c>
      <c r="N1919">
        <v>8.3629999999999995</v>
      </c>
    </row>
    <row r="1920" spans="1:14" x14ac:dyDescent="0.2">
      <c r="A1920" s="1" t="s">
        <v>37</v>
      </c>
      <c r="B1920" s="7">
        <v>30945</v>
      </c>
      <c r="C1920" s="16" t="str">
        <f t="shared" si="106"/>
        <v>S</v>
      </c>
      <c r="D1920" s="5">
        <v>32</v>
      </c>
      <c r="E1920" s="5">
        <v>0.82</v>
      </c>
      <c r="F1920" s="5">
        <v>31.18</v>
      </c>
      <c r="G1920">
        <v>9.5039999999999996</v>
      </c>
      <c r="L1920">
        <v>422.88400000000001</v>
      </c>
      <c r="N1920">
        <v>8.3879999999999999</v>
      </c>
    </row>
    <row r="1921" spans="1:14" x14ac:dyDescent="0.2">
      <c r="A1921" s="1" t="s">
        <v>37</v>
      </c>
      <c r="B1921" s="7">
        <v>30970</v>
      </c>
      <c r="C1921" s="16" t="str">
        <f t="shared" si="106"/>
        <v>S</v>
      </c>
      <c r="D1921" s="5">
        <v>32</v>
      </c>
      <c r="E1921" s="5">
        <v>0.8</v>
      </c>
      <c r="F1921" s="5">
        <v>31.2</v>
      </c>
      <c r="G1921">
        <v>9.51</v>
      </c>
      <c r="L1921">
        <v>422.87799999999999</v>
      </c>
      <c r="N1921">
        <v>8.3940000000000001</v>
      </c>
    </row>
    <row r="1922" spans="1:14" x14ac:dyDescent="0.2">
      <c r="A1922" s="1" t="s">
        <v>37</v>
      </c>
      <c r="B1922" s="7">
        <v>30979</v>
      </c>
      <c r="C1922" s="16" t="str">
        <f t="shared" si="106"/>
        <v>S</v>
      </c>
      <c r="D1922" s="5">
        <v>32</v>
      </c>
      <c r="E1922" s="5">
        <v>1.03</v>
      </c>
      <c r="F1922" s="5">
        <v>30.97</v>
      </c>
      <c r="G1922">
        <v>9.44</v>
      </c>
      <c r="L1922">
        <v>422.94799999999998</v>
      </c>
      <c r="N1922">
        <v>8.3239999999999998</v>
      </c>
    </row>
    <row r="1923" spans="1:14" x14ac:dyDescent="0.2">
      <c r="A1923" s="1" t="s">
        <v>37</v>
      </c>
      <c r="B1923" s="7">
        <v>30986</v>
      </c>
      <c r="C1923" s="16" t="str">
        <f t="shared" si="106"/>
        <v>S</v>
      </c>
      <c r="D1923" s="5">
        <v>33</v>
      </c>
      <c r="E1923" s="5">
        <v>2.1</v>
      </c>
      <c r="F1923" s="5">
        <v>30.9</v>
      </c>
      <c r="G1923">
        <v>9.4179999999999993</v>
      </c>
      <c r="L1923">
        <v>422.97</v>
      </c>
      <c r="N1923">
        <v>8.3019999999999996</v>
      </c>
    </row>
    <row r="1924" spans="1:14" x14ac:dyDescent="0.2">
      <c r="A1924" s="1" t="s">
        <v>37</v>
      </c>
      <c r="B1924" s="7">
        <v>30993</v>
      </c>
      <c r="C1924" s="16" t="str">
        <f t="shared" si="106"/>
        <v>S</v>
      </c>
      <c r="D1924" s="5">
        <v>32</v>
      </c>
      <c r="E1924" s="5">
        <v>1.1200000000000001</v>
      </c>
      <c r="F1924" s="5">
        <v>30.88</v>
      </c>
      <c r="G1924">
        <v>9.4120000000000008</v>
      </c>
      <c r="L1924">
        <v>422.976</v>
      </c>
      <c r="N1924">
        <v>8.2959999999999994</v>
      </c>
    </row>
    <row r="1925" spans="1:14" x14ac:dyDescent="0.2">
      <c r="A1925" s="1" t="s">
        <v>37</v>
      </c>
      <c r="B1925" s="7">
        <v>31002</v>
      </c>
      <c r="C1925" s="16" t="str">
        <f t="shared" si="106"/>
        <v>S</v>
      </c>
      <c r="D1925" s="5">
        <v>32</v>
      </c>
      <c r="E1925" s="5">
        <v>1.19</v>
      </c>
      <c r="F1925" s="5">
        <v>30.81</v>
      </c>
      <c r="G1925">
        <v>9.391</v>
      </c>
      <c r="L1925">
        <v>422.99700000000001</v>
      </c>
      <c r="N1925">
        <v>8.2750000000000004</v>
      </c>
    </row>
    <row r="1926" spans="1:14" x14ac:dyDescent="0.2">
      <c r="A1926" s="1" t="s">
        <v>37</v>
      </c>
      <c r="B1926" s="7">
        <v>31007</v>
      </c>
      <c r="C1926" s="16" t="str">
        <f t="shared" si="106"/>
        <v>S</v>
      </c>
      <c r="D1926" s="5">
        <v>32</v>
      </c>
      <c r="E1926" s="5">
        <v>1.1399999999999999</v>
      </c>
      <c r="F1926" s="5">
        <v>30.86</v>
      </c>
      <c r="G1926">
        <v>9.4060000000000006</v>
      </c>
      <c r="L1926">
        <v>422.98200000000003</v>
      </c>
      <c r="N1926">
        <v>8.2899999999999991</v>
      </c>
    </row>
    <row r="1927" spans="1:14" x14ac:dyDescent="0.2">
      <c r="A1927" s="1" t="s">
        <v>37</v>
      </c>
      <c r="B1927" s="7">
        <v>31016</v>
      </c>
      <c r="C1927" s="16" t="str">
        <f t="shared" si="106"/>
        <v>S</v>
      </c>
      <c r="D1927" s="5">
        <v>32</v>
      </c>
      <c r="E1927" s="5">
        <v>1.1100000000000001</v>
      </c>
      <c r="F1927" s="5">
        <v>30.89</v>
      </c>
      <c r="G1927">
        <v>9.4149999999999991</v>
      </c>
      <c r="L1927">
        <v>422.97300000000001</v>
      </c>
      <c r="N1927">
        <v>8.2989999999999995</v>
      </c>
    </row>
    <row r="1928" spans="1:14" x14ac:dyDescent="0.2">
      <c r="A1928" s="1" t="s">
        <v>37</v>
      </c>
      <c r="B1928" s="7">
        <v>31021</v>
      </c>
      <c r="C1928" s="16" t="str">
        <f t="shared" si="106"/>
        <v>S</v>
      </c>
      <c r="D1928" s="5">
        <v>36</v>
      </c>
      <c r="E1928" s="5">
        <v>1.5</v>
      </c>
      <c r="F1928" s="5">
        <v>34.5</v>
      </c>
      <c r="G1928">
        <v>10.516</v>
      </c>
      <c r="L1928">
        <v>422.94</v>
      </c>
      <c r="N1928">
        <v>9.4</v>
      </c>
    </row>
    <row r="1929" spans="1:14" x14ac:dyDescent="0.2">
      <c r="A1929" s="1" t="s">
        <v>37</v>
      </c>
      <c r="B1929" s="7">
        <v>31029</v>
      </c>
      <c r="C1929" s="16" t="str">
        <f t="shared" si="106"/>
        <v>S</v>
      </c>
      <c r="D1929" s="5">
        <v>36</v>
      </c>
      <c r="E1929" s="5">
        <v>1.45</v>
      </c>
      <c r="F1929" s="5">
        <v>34.549999999999997</v>
      </c>
      <c r="G1929">
        <v>10.531000000000001</v>
      </c>
      <c r="L1929">
        <v>422.92399999999998</v>
      </c>
      <c r="N1929">
        <v>9.4149999999999991</v>
      </c>
    </row>
    <row r="1930" spans="1:14" x14ac:dyDescent="0.2">
      <c r="A1930" s="1" t="s">
        <v>37</v>
      </c>
      <c r="B1930" s="7">
        <v>31179</v>
      </c>
      <c r="C1930" s="16" t="str">
        <f t="shared" si="106"/>
        <v>S</v>
      </c>
      <c r="D1930" s="5">
        <v>36</v>
      </c>
      <c r="E1930" s="5">
        <v>1.7</v>
      </c>
      <c r="F1930" s="5">
        <v>34.299999999999997</v>
      </c>
      <c r="G1930">
        <v>10.455</v>
      </c>
      <c r="L1930">
        <v>423</v>
      </c>
      <c r="N1930">
        <v>9.3390000000000004</v>
      </c>
    </row>
    <row r="1931" spans="1:14" x14ac:dyDescent="0.2">
      <c r="A1931" s="1" t="s">
        <v>37</v>
      </c>
      <c r="B1931" s="7">
        <v>31186</v>
      </c>
      <c r="C1931" s="16" t="str">
        <f t="shared" si="106"/>
        <v>S</v>
      </c>
      <c r="D1931" s="5">
        <v>36</v>
      </c>
      <c r="E1931" s="5">
        <v>1.74</v>
      </c>
      <c r="F1931" s="5">
        <v>34.26</v>
      </c>
      <c r="G1931">
        <v>10.443</v>
      </c>
      <c r="L1931">
        <v>423.01299999999998</v>
      </c>
      <c r="N1931">
        <v>9.327</v>
      </c>
    </row>
    <row r="1932" spans="1:14" x14ac:dyDescent="0.2">
      <c r="A1932" s="1" t="s">
        <v>37</v>
      </c>
      <c r="B1932" s="7">
        <v>31190</v>
      </c>
      <c r="C1932" s="16" t="str">
        <f t="shared" si="106"/>
        <v>S</v>
      </c>
      <c r="D1932" s="5">
        <v>36</v>
      </c>
      <c r="E1932" s="5">
        <v>1.81</v>
      </c>
      <c r="F1932" s="5">
        <v>34.19</v>
      </c>
      <c r="G1932">
        <v>10.420999999999999</v>
      </c>
      <c r="L1932">
        <v>423.03399999999999</v>
      </c>
      <c r="N1932">
        <v>9.3049999999999997</v>
      </c>
    </row>
    <row r="1933" spans="1:14" x14ac:dyDescent="0.2">
      <c r="A1933" s="1" t="s">
        <v>37</v>
      </c>
      <c r="B1933" s="7">
        <v>31200</v>
      </c>
      <c r="C1933" s="16" t="str">
        <f t="shared" si="106"/>
        <v>S</v>
      </c>
      <c r="D1933" s="5">
        <v>36</v>
      </c>
      <c r="E1933" s="5">
        <v>1.88</v>
      </c>
      <c r="F1933" s="5">
        <v>34.119999999999997</v>
      </c>
      <c r="G1933">
        <v>10.4</v>
      </c>
      <c r="L1933">
        <v>423.05500000000001</v>
      </c>
      <c r="N1933">
        <v>9.2840000000000007</v>
      </c>
    </row>
    <row r="1934" spans="1:14" x14ac:dyDescent="0.2">
      <c r="A1934" s="1" t="s">
        <v>37</v>
      </c>
      <c r="B1934" s="7">
        <v>31207</v>
      </c>
      <c r="C1934" s="16" t="str">
        <f t="shared" si="106"/>
        <v>S</v>
      </c>
      <c r="D1934" s="5">
        <v>36</v>
      </c>
      <c r="E1934" s="5">
        <v>1.89</v>
      </c>
      <c r="F1934" s="5">
        <v>34.11</v>
      </c>
      <c r="G1934">
        <v>10.397</v>
      </c>
      <c r="L1934">
        <v>423.05799999999999</v>
      </c>
      <c r="N1934">
        <v>9.2810000000000006</v>
      </c>
    </row>
    <row r="1935" spans="1:14" x14ac:dyDescent="0.2">
      <c r="A1935" s="1" t="s">
        <v>37</v>
      </c>
      <c r="B1935" s="7">
        <v>31214</v>
      </c>
      <c r="C1935" s="16" t="str">
        <f t="shared" si="106"/>
        <v>S</v>
      </c>
      <c r="D1935" s="5">
        <v>36</v>
      </c>
      <c r="E1935" s="5">
        <v>1.91</v>
      </c>
      <c r="F1935" s="5">
        <v>34.090000000000003</v>
      </c>
      <c r="G1935">
        <v>10.391</v>
      </c>
      <c r="L1935">
        <v>423.06400000000002</v>
      </c>
      <c r="N1935">
        <v>9.2750000000000004</v>
      </c>
    </row>
    <row r="1936" spans="1:14" x14ac:dyDescent="0.2">
      <c r="A1936" s="1" t="s">
        <v>37</v>
      </c>
      <c r="B1936" s="7">
        <v>31228</v>
      </c>
      <c r="C1936" s="16" t="str">
        <f t="shared" si="106"/>
        <v>S</v>
      </c>
      <c r="D1936" s="5">
        <v>36</v>
      </c>
      <c r="E1936" s="5">
        <v>1.92</v>
      </c>
      <c r="F1936" s="5">
        <v>34.08</v>
      </c>
      <c r="G1936">
        <v>10.388</v>
      </c>
      <c r="L1936">
        <v>423.06799999999998</v>
      </c>
      <c r="N1936">
        <v>9.2720000000000002</v>
      </c>
    </row>
    <row r="1937" spans="1:14" x14ac:dyDescent="0.2">
      <c r="A1937" s="1" t="s">
        <v>37</v>
      </c>
      <c r="B1937" s="7">
        <v>31235</v>
      </c>
      <c r="C1937" s="16" t="str">
        <f t="shared" si="106"/>
        <v>S</v>
      </c>
      <c r="D1937" s="5">
        <v>36</v>
      </c>
      <c r="E1937" s="5">
        <v>1.9</v>
      </c>
      <c r="F1937" s="5">
        <v>34.1</v>
      </c>
      <c r="G1937">
        <v>10.394</v>
      </c>
      <c r="L1937">
        <v>423.06099999999998</v>
      </c>
      <c r="N1937">
        <v>9.2780000000000005</v>
      </c>
    </row>
    <row r="1938" spans="1:14" x14ac:dyDescent="0.2">
      <c r="A1938" s="1" t="s">
        <v>37</v>
      </c>
      <c r="B1938" s="7">
        <v>31242</v>
      </c>
      <c r="C1938" s="16" t="str">
        <f t="shared" si="106"/>
        <v>S</v>
      </c>
      <c r="D1938" s="5">
        <v>36</v>
      </c>
      <c r="E1938" s="5">
        <v>1.91</v>
      </c>
      <c r="F1938" s="5">
        <v>34.090000000000003</v>
      </c>
      <c r="G1938">
        <v>10.391</v>
      </c>
      <c r="L1938">
        <v>423.06400000000002</v>
      </c>
      <c r="N1938">
        <v>9.2750000000000004</v>
      </c>
    </row>
    <row r="1939" spans="1:14" x14ac:dyDescent="0.2">
      <c r="A1939" s="1" t="s">
        <v>37</v>
      </c>
      <c r="B1939" s="7">
        <v>31249</v>
      </c>
      <c r="C1939" s="16" t="str">
        <f t="shared" si="106"/>
        <v>S</v>
      </c>
      <c r="D1939" s="5">
        <v>36</v>
      </c>
      <c r="E1939" s="5">
        <v>1.91</v>
      </c>
      <c r="F1939" s="5">
        <v>34.090000000000003</v>
      </c>
      <c r="G1939">
        <v>10.391</v>
      </c>
      <c r="L1939">
        <v>423.06400000000002</v>
      </c>
      <c r="N1939">
        <v>9.2750000000000004</v>
      </c>
    </row>
    <row r="1940" spans="1:14" x14ac:dyDescent="0.2">
      <c r="A1940" s="1" t="s">
        <v>37</v>
      </c>
      <c r="B1940" s="7">
        <v>31256</v>
      </c>
      <c r="C1940" s="16" t="str">
        <f t="shared" si="106"/>
        <v>S</v>
      </c>
      <c r="D1940" s="5">
        <v>36</v>
      </c>
      <c r="E1940" s="5">
        <v>1.92</v>
      </c>
      <c r="F1940" s="5">
        <v>34.08</v>
      </c>
      <c r="G1940">
        <v>10.388</v>
      </c>
      <c r="L1940">
        <v>423.06799999999998</v>
      </c>
      <c r="N1940">
        <v>9.2720000000000002</v>
      </c>
    </row>
    <row r="1941" spans="1:14" x14ac:dyDescent="0.2">
      <c r="A1941" s="1" t="s">
        <v>37</v>
      </c>
      <c r="B1941" s="7">
        <v>31263</v>
      </c>
      <c r="C1941" s="16" t="str">
        <f t="shared" si="106"/>
        <v>S</v>
      </c>
      <c r="D1941" s="5">
        <v>36</v>
      </c>
      <c r="E1941" s="5">
        <v>1.91</v>
      </c>
      <c r="F1941" s="5">
        <v>34.090000000000003</v>
      </c>
      <c r="G1941">
        <v>10.391</v>
      </c>
      <c r="L1941">
        <v>423.06400000000002</v>
      </c>
      <c r="N1941">
        <v>9.2750000000000004</v>
      </c>
    </row>
    <row r="1942" spans="1:14" x14ac:dyDescent="0.2">
      <c r="A1942" s="1" t="s">
        <v>37</v>
      </c>
      <c r="B1942" s="7">
        <v>31270</v>
      </c>
      <c r="C1942" s="16" t="str">
        <f t="shared" si="106"/>
        <v>S</v>
      </c>
      <c r="D1942" s="5">
        <v>36</v>
      </c>
      <c r="E1942" s="5">
        <v>1.92</v>
      </c>
      <c r="F1942" s="5">
        <v>34.08</v>
      </c>
      <c r="G1942">
        <v>10.388</v>
      </c>
      <c r="L1942">
        <v>423.06799999999998</v>
      </c>
      <c r="N1942">
        <v>9.2720000000000002</v>
      </c>
    </row>
    <row r="1943" spans="1:14" x14ac:dyDescent="0.2">
      <c r="A1943" s="1" t="s">
        <v>37</v>
      </c>
      <c r="B1943" s="7">
        <v>31272</v>
      </c>
      <c r="C1943" s="16" t="str">
        <f t="shared" si="106"/>
        <v>S</v>
      </c>
      <c r="D1943" s="5">
        <v>36</v>
      </c>
      <c r="E1943" s="5">
        <v>1.92</v>
      </c>
      <c r="F1943" s="5">
        <v>34.08</v>
      </c>
      <c r="G1943">
        <v>10.388</v>
      </c>
      <c r="L1943">
        <v>423.06799999999998</v>
      </c>
      <c r="N1943">
        <v>9.2720000000000002</v>
      </c>
    </row>
    <row r="1944" spans="1:14" x14ac:dyDescent="0.2">
      <c r="A1944" s="1" t="s">
        <v>37</v>
      </c>
      <c r="B1944" s="7">
        <v>31277</v>
      </c>
      <c r="C1944" s="16" t="str">
        <f t="shared" si="106"/>
        <v>S</v>
      </c>
      <c r="D1944" s="5">
        <v>36</v>
      </c>
      <c r="E1944" s="5">
        <v>1.94</v>
      </c>
      <c r="F1944" s="5">
        <v>34.06</v>
      </c>
      <c r="G1944">
        <v>10.382</v>
      </c>
      <c r="L1944">
        <v>423.07400000000001</v>
      </c>
      <c r="N1944">
        <v>9.266</v>
      </c>
    </row>
    <row r="1945" spans="1:14" x14ac:dyDescent="0.2">
      <c r="A1945" s="1" t="s">
        <v>37</v>
      </c>
      <c r="B1945" s="7">
        <v>31284</v>
      </c>
      <c r="C1945" s="16" t="str">
        <f t="shared" si="106"/>
        <v>S</v>
      </c>
      <c r="D1945" s="5">
        <v>36</v>
      </c>
      <c r="E1945" s="5">
        <v>1.93</v>
      </c>
      <c r="F1945" s="5">
        <v>34.07</v>
      </c>
      <c r="G1945">
        <v>10.385</v>
      </c>
      <c r="L1945">
        <v>423.07100000000003</v>
      </c>
      <c r="N1945">
        <v>9.2690000000000001</v>
      </c>
    </row>
    <row r="1946" spans="1:14" x14ac:dyDescent="0.2">
      <c r="A1946" s="1" t="s">
        <v>37</v>
      </c>
      <c r="B1946" s="7">
        <v>31291</v>
      </c>
      <c r="C1946" s="16" t="str">
        <f t="shared" si="106"/>
        <v>S</v>
      </c>
      <c r="D1946" s="5">
        <v>36</v>
      </c>
      <c r="E1946" s="5">
        <v>1.96</v>
      </c>
      <c r="F1946" s="5">
        <v>34.04</v>
      </c>
      <c r="G1946">
        <v>10.375999999999999</v>
      </c>
      <c r="L1946">
        <v>423.08</v>
      </c>
      <c r="N1946">
        <v>9.26</v>
      </c>
    </row>
    <row r="1947" spans="1:14" x14ac:dyDescent="0.2">
      <c r="A1947" s="1" t="s">
        <v>37</v>
      </c>
      <c r="B1947" s="7">
        <v>31298</v>
      </c>
      <c r="C1947" s="16" t="str">
        <f t="shared" si="106"/>
        <v>S</v>
      </c>
      <c r="D1947" s="5">
        <v>36</v>
      </c>
      <c r="E1947" s="5">
        <v>1.99</v>
      </c>
      <c r="F1947" s="5">
        <v>34.01</v>
      </c>
      <c r="G1947">
        <v>10.366</v>
      </c>
      <c r="L1947">
        <v>423.089</v>
      </c>
      <c r="N1947">
        <v>9.25</v>
      </c>
    </row>
    <row r="1948" spans="1:14" x14ac:dyDescent="0.2">
      <c r="A1948" s="1" t="s">
        <v>37</v>
      </c>
      <c r="B1948" s="7">
        <v>31305</v>
      </c>
      <c r="C1948" s="16" t="str">
        <f t="shared" si="106"/>
        <v>S</v>
      </c>
      <c r="D1948" s="5">
        <v>36</v>
      </c>
      <c r="E1948" s="5">
        <v>2.0099999999999998</v>
      </c>
      <c r="F1948" s="5">
        <v>33.99</v>
      </c>
      <c r="G1948">
        <v>10.36</v>
      </c>
      <c r="L1948">
        <v>423.09500000000003</v>
      </c>
      <c r="N1948">
        <v>9.2439999999999998</v>
      </c>
    </row>
    <row r="1949" spans="1:14" x14ac:dyDescent="0.2">
      <c r="A1949" s="1" t="s">
        <v>37</v>
      </c>
      <c r="B1949" s="7">
        <v>31312</v>
      </c>
      <c r="C1949" s="16" t="str">
        <f t="shared" si="106"/>
        <v>S</v>
      </c>
      <c r="D1949" s="5">
        <v>36</v>
      </c>
      <c r="E1949" s="5">
        <v>2</v>
      </c>
      <c r="F1949" s="5">
        <v>34</v>
      </c>
      <c r="G1949">
        <v>10.363</v>
      </c>
      <c r="L1949">
        <v>423.09199999999998</v>
      </c>
      <c r="N1949">
        <v>9.2469999999999999</v>
      </c>
    </row>
    <row r="1950" spans="1:14" x14ac:dyDescent="0.2">
      <c r="A1950" s="1" t="s">
        <v>37</v>
      </c>
      <c r="B1950" s="7">
        <v>31319</v>
      </c>
      <c r="C1950" s="16" t="str">
        <f t="shared" si="106"/>
        <v>S</v>
      </c>
      <c r="D1950" s="5">
        <v>36</v>
      </c>
      <c r="E1950" s="5">
        <v>1.98</v>
      </c>
      <c r="F1950" s="5">
        <v>34.020000000000003</v>
      </c>
      <c r="G1950">
        <v>10.369</v>
      </c>
      <c r="L1950">
        <v>423.08600000000001</v>
      </c>
      <c r="N1950">
        <v>9.2530000000000001</v>
      </c>
    </row>
    <row r="1951" spans="1:14" x14ac:dyDescent="0.2">
      <c r="A1951" s="1" t="s">
        <v>37</v>
      </c>
      <c r="B1951" s="7">
        <v>31326</v>
      </c>
      <c r="C1951" s="16" t="str">
        <f t="shared" si="106"/>
        <v>S</v>
      </c>
      <c r="D1951" s="5">
        <v>36</v>
      </c>
      <c r="E1951" s="5">
        <v>1.99</v>
      </c>
      <c r="F1951" s="5">
        <v>34.01</v>
      </c>
      <c r="G1951">
        <v>10.366</v>
      </c>
      <c r="L1951">
        <v>423.089</v>
      </c>
      <c r="N1951">
        <v>9.25</v>
      </c>
    </row>
    <row r="1952" spans="1:14" x14ac:dyDescent="0.2">
      <c r="A1952" s="1" t="s">
        <v>37</v>
      </c>
      <c r="B1952" s="7">
        <v>31333</v>
      </c>
      <c r="C1952" s="16" t="str">
        <f t="shared" si="106"/>
        <v>S</v>
      </c>
      <c r="D1952" s="5">
        <v>36</v>
      </c>
      <c r="E1952" s="5">
        <v>1.95</v>
      </c>
      <c r="F1952" s="5">
        <v>34.049999999999997</v>
      </c>
      <c r="G1952">
        <v>10.379</v>
      </c>
      <c r="L1952">
        <v>423.077</v>
      </c>
      <c r="N1952">
        <v>9.2629999999999999</v>
      </c>
    </row>
    <row r="1953" spans="1:14" x14ac:dyDescent="0.2">
      <c r="A1953" s="1" t="s">
        <v>37</v>
      </c>
      <c r="B1953" s="7">
        <v>31340</v>
      </c>
      <c r="C1953" s="16" t="str">
        <f t="shared" si="106"/>
        <v>S</v>
      </c>
      <c r="D1953" s="5">
        <v>36</v>
      </c>
      <c r="E1953" s="5">
        <v>1.91</v>
      </c>
      <c r="F1953" s="5">
        <v>34.090000000000003</v>
      </c>
      <c r="G1953">
        <v>10.391</v>
      </c>
      <c r="L1953">
        <v>423.06400000000002</v>
      </c>
      <c r="N1953">
        <v>9.2750000000000004</v>
      </c>
    </row>
    <row r="1954" spans="1:14" x14ac:dyDescent="0.2">
      <c r="A1954" s="1" t="s">
        <v>37</v>
      </c>
      <c r="B1954" s="7">
        <v>31347</v>
      </c>
      <c r="C1954" s="16" t="str">
        <f t="shared" si="106"/>
        <v>S</v>
      </c>
      <c r="D1954" s="5">
        <v>36</v>
      </c>
      <c r="E1954" s="5">
        <v>1.88</v>
      </c>
      <c r="F1954" s="5">
        <v>34.119999999999997</v>
      </c>
      <c r="G1954">
        <v>10.4</v>
      </c>
      <c r="L1954">
        <v>423.05500000000001</v>
      </c>
      <c r="N1954">
        <v>9.2840000000000007</v>
      </c>
    </row>
    <row r="1955" spans="1:14" x14ac:dyDescent="0.2">
      <c r="A1955" s="1" t="s">
        <v>37</v>
      </c>
      <c r="B1955" s="7">
        <v>31437</v>
      </c>
      <c r="C1955" s="16" t="str">
        <f t="shared" si="106"/>
        <v>S</v>
      </c>
      <c r="D1955" s="5">
        <v>36</v>
      </c>
      <c r="E1955" s="5">
        <v>1.74</v>
      </c>
      <c r="F1955" s="5">
        <v>34.26</v>
      </c>
      <c r="G1955">
        <v>10.443</v>
      </c>
      <c r="L1955">
        <v>423.01299999999998</v>
      </c>
      <c r="N1955">
        <v>9.327</v>
      </c>
    </row>
    <row r="1956" spans="1:14" x14ac:dyDescent="0.2">
      <c r="A1956" s="1" t="s">
        <v>37</v>
      </c>
      <c r="B1956" s="7">
        <v>31445</v>
      </c>
      <c r="C1956" s="16" t="str">
        <f t="shared" si="106"/>
        <v>S</v>
      </c>
      <c r="D1956" s="5">
        <v>36</v>
      </c>
      <c r="E1956" s="5">
        <v>1.7</v>
      </c>
      <c r="F1956" s="5">
        <v>34.299999999999997</v>
      </c>
      <c r="G1956">
        <v>10.455</v>
      </c>
      <c r="L1956">
        <v>423</v>
      </c>
      <c r="N1956">
        <v>9.3390000000000004</v>
      </c>
    </row>
    <row r="1957" spans="1:14" x14ac:dyDescent="0.2">
      <c r="A1957" s="1" t="s">
        <v>37</v>
      </c>
      <c r="B1957" s="7">
        <v>31451</v>
      </c>
      <c r="C1957" s="16" t="str">
        <f t="shared" si="106"/>
        <v>S</v>
      </c>
      <c r="D1957" s="5">
        <v>36</v>
      </c>
      <c r="E1957" s="5">
        <v>1.63</v>
      </c>
      <c r="F1957" s="5">
        <v>34.369999999999997</v>
      </c>
      <c r="G1957">
        <v>10.476000000000001</v>
      </c>
      <c r="L1957">
        <v>422.97899999999998</v>
      </c>
      <c r="N1957">
        <v>9.36</v>
      </c>
    </row>
    <row r="1958" spans="1:14" x14ac:dyDescent="0.2">
      <c r="A1958" s="1" t="s">
        <v>37</v>
      </c>
      <c r="B1958" s="7">
        <v>31458</v>
      </c>
      <c r="C1958" s="16" t="str">
        <f t="shared" si="106"/>
        <v>S</v>
      </c>
      <c r="D1958" s="5">
        <v>36</v>
      </c>
      <c r="E1958" s="5">
        <v>1.67</v>
      </c>
      <c r="F1958" s="5">
        <v>34.33</v>
      </c>
      <c r="G1958">
        <v>10.464</v>
      </c>
      <c r="L1958">
        <v>422.99099999999999</v>
      </c>
      <c r="N1958">
        <v>9.3480000000000008</v>
      </c>
    </row>
    <row r="1959" spans="1:14" x14ac:dyDescent="0.2">
      <c r="A1959" s="1" t="s">
        <v>37</v>
      </c>
      <c r="B1959" s="7">
        <v>31465</v>
      </c>
      <c r="C1959" s="16" t="str">
        <f t="shared" si="106"/>
        <v>S</v>
      </c>
      <c r="D1959" s="5">
        <v>36</v>
      </c>
      <c r="E1959" s="5">
        <v>1.61</v>
      </c>
      <c r="F1959" s="5">
        <v>34.39</v>
      </c>
      <c r="G1959">
        <v>10.481999999999999</v>
      </c>
      <c r="L1959">
        <v>422.97300000000001</v>
      </c>
      <c r="N1959">
        <v>9.3659999999999997</v>
      </c>
    </row>
    <row r="1960" spans="1:14" x14ac:dyDescent="0.2">
      <c r="A1960" s="1" t="s">
        <v>37</v>
      </c>
      <c r="B1960" s="7">
        <v>31473</v>
      </c>
      <c r="C1960" s="16" t="str">
        <f t="shared" si="106"/>
        <v>S</v>
      </c>
      <c r="D1960" s="5">
        <v>36</v>
      </c>
      <c r="E1960" s="5">
        <v>1.61</v>
      </c>
      <c r="F1960" s="5">
        <v>34.39</v>
      </c>
      <c r="G1960">
        <v>10.481999999999999</v>
      </c>
      <c r="L1960">
        <v>422.97300000000001</v>
      </c>
      <c r="N1960">
        <v>9.3659999999999997</v>
      </c>
    </row>
    <row r="1961" spans="1:14" x14ac:dyDescent="0.2">
      <c r="A1961" s="1" t="s">
        <v>37</v>
      </c>
      <c r="B1961" s="7">
        <v>31480</v>
      </c>
      <c r="C1961" s="16" t="str">
        <f t="shared" si="106"/>
        <v>S</v>
      </c>
      <c r="D1961" s="5">
        <v>36</v>
      </c>
      <c r="E1961" s="5">
        <v>1.6</v>
      </c>
      <c r="F1961" s="5">
        <v>34.4</v>
      </c>
      <c r="G1961">
        <v>10.484999999999999</v>
      </c>
      <c r="L1961">
        <v>422.97</v>
      </c>
      <c r="N1961">
        <v>9.3689999999999998</v>
      </c>
    </row>
    <row r="1962" spans="1:14" x14ac:dyDescent="0.2">
      <c r="A1962" s="1" t="s">
        <v>37</v>
      </c>
      <c r="B1962" s="7">
        <v>31482</v>
      </c>
      <c r="C1962" s="16" t="str">
        <f t="shared" si="106"/>
        <v>S</v>
      </c>
      <c r="D1962" s="5">
        <v>35</v>
      </c>
      <c r="E1962" s="5">
        <v>0.41</v>
      </c>
      <c r="F1962" s="5">
        <v>34.590000000000003</v>
      </c>
      <c r="G1962">
        <v>10.542999999999999</v>
      </c>
      <c r="L1962">
        <v>422.91199999999998</v>
      </c>
      <c r="N1962">
        <v>9.4269999999999996</v>
      </c>
    </row>
    <row r="1963" spans="1:14" x14ac:dyDescent="0.2">
      <c r="A1963" s="1" t="s">
        <v>37</v>
      </c>
      <c r="B1963" s="7">
        <v>31487</v>
      </c>
      <c r="C1963" s="16" t="str">
        <f t="shared" si="106"/>
        <v>S</v>
      </c>
      <c r="D1963" s="5">
        <v>36</v>
      </c>
      <c r="E1963" s="5">
        <v>1.58</v>
      </c>
      <c r="F1963" s="5">
        <v>34.42</v>
      </c>
      <c r="G1963">
        <v>10.491</v>
      </c>
      <c r="L1963">
        <v>422.964</v>
      </c>
      <c r="N1963">
        <v>9.375</v>
      </c>
    </row>
    <row r="1964" spans="1:14" x14ac:dyDescent="0.2">
      <c r="A1964" s="1" t="s">
        <v>37</v>
      </c>
      <c r="B1964" s="7">
        <v>31493</v>
      </c>
      <c r="C1964" s="16" t="str">
        <f t="shared" si="106"/>
        <v>S</v>
      </c>
      <c r="D1964" s="5">
        <v>36</v>
      </c>
      <c r="E1964" s="5">
        <v>1.57</v>
      </c>
      <c r="F1964" s="5">
        <v>34.43</v>
      </c>
      <c r="G1964">
        <v>10.494</v>
      </c>
      <c r="L1964">
        <v>422.96100000000001</v>
      </c>
      <c r="N1964">
        <v>9.3780000000000001</v>
      </c>
    </row>
    <row r="1965" spans="1:14" x14ac:dyDescent="0.2">
      <c r="A1965" s="1" t="s">
        <v>37</v>
      </c>
      <c r="B1965" s="7">
        <v>31500</v>
      </c>
      <c r="C1965" s="16" t="str">
        <f t="shared" si="106"/>
        <v>S</v>
      </c>
      <c r="D1965" s="5">
        <v>36</v>
      </c>
      <c r="E1965" s="5">
        <v>1.71</v>
      </c>
      <c r="F1965" s="5">
        <v>34.29</v>
      </c>
      <c r="G1965">
        <v>10.452</v>
      </c>
      <c r="L1965">
        <v>423.00400000000002</v>
      </c>
      <c r="N1965">
        <v>9.3360000000000003</v>
      </c>
    </row>
    <row r="1966" spans="1:14" x14ac:dyDescent="0.2">
      <c r="A1966" s="1" t="s">
        <v>37</v>
      </c>
      <c r="B1966" s="7">
        <v>31507</v>
      </c>
      <c r="C1966" s="16" t="str">
        <f t="shared" ref="C1966:C2029" si="107">IF(ISBLANK(D1966),"V","S")</f>
        <v>S</v>
      </c>
      <c r="D1966" s="5">
        <v>36</v>
      </c>
      <c r="E1966" s="5">
        <v>1.72</v>
      </c>
      <c r="F1966" s="5">
        <v>34.28</v>
      </c>
      <c r="G1966">
        <v>10.449</v>
      </c>
      <c r="L1966">
        <v>423.00700000000001</v>
      </c>
      <c r="N1966">
        <v>9.3330000000000002</v>
      </c>
    </row>
    <row r="1967" spans="1:14" x14ac:dyDescent="0.2">
      <c r="A1967" s="1" t="s">
        <v>37</v>
      </c>
      <c r="B1967" s="7">
        <v>31515</v>
      </c>
      <c r="C1967" s="16" t="str">
        <f t="shared" si="107"/>
        <v>S</v>
      </c>
      <c r="D1967" s="5">
        <v>36</v>
      </c>
      <c r="E1967" s="5">
        <v>1.8</v>
      </c>
      <c r="F1967" s="5">
        <v>34.200000000000003</v>
      </c>
      <c r="G1967">
        <v>10.423999999999999</v>
      </c>
      <c r="L1967">
        <v>423.03100000000001</v>
      </c>
      <c r="N1967">
        <v>9.3079999999999998</v>
      </c>
    </row>
    <row r="1968" spans="1:14" x14ac:dyDescent="0.2">
      <c r="A1968" s="1" t="s">
        <v>37</v>
      </c>
      <c r="B1968" s="7">
        <v>31522</v>
      </c>
      <c r="C1968" s="16" t="str">
        <f t="shared" si="107"/>
        <v>S</v>
      </c>
      <c r="D1968" s="5">
        <v>36</v>
      </c>
      <c r="E1968" s="5">
        <v>1.84</v>
      </c>
      <c r="F1968" s="5">
        <v>34.159999999999997</v>
      </c>
      <c r="G1968">
        <v>10.412000000000001</v>
      </c>
      <c r="L1968">
        <v>423.04300000000001</v>
      </c>
      <c r="N1968">
        <v>9.2959999999999994</v>
      </c>
    </row>
    <row r="1969" spans="1:14" x14ac:dyDescent="0.2">
      <c r="A1969" s="1" t="s">
        <v>37</v>
      </c>
      <c r="B1969" s="7">
        <v>31529</v>
      </c>
      <c r="C1969" s="16" t="str">
        <f t="shared" si="107"/>
        <v>S</v>
      </c>
      <c r="D1969" s="5">
        <v>36</v>
      </c>
      <c r="E1969" s="5">
        <v>2.1</v>
      </c>
      <c r="F1969" s="5">
        <v>33.9</v>
      </c>
      <c r="G1969">
        <v>10.333</v>
      </c>
      <c r="L1969">
        <v>423.12200000000001</v>
      </c>
      <c r="N1969">
        <v>9.2170000000000005</v>
      </c>
    </row>
    <row r="1970" spans="1:14" x14ac:dyDescent="0.2">
      <c r="A1970" s="1" t="s">
        <v>37</v>
      </c>
      <c r="B1970" s="7">
        <v>31537</v>
      </c>
      <c r="C1970" s="16" t="str">
        <f t="shared" si="107"/>
        <v>S</v>
      </c>
      <c r="D1970" s="5">
        <v>36</v>
      </c>
      <c r="E1970" s="5">
        <v>2</v>
      </c>
      <c r="F1970" s="5">
        <v>34</v>
      </c>
      <c r="G1970">
        <v>10.363</v>
      </c>
      <c r="L1970">
        <v>423.09199999999998</v>
      </c>
      <c r="N1970">
        <v>9.2469999999999999</v>
      </c>
    </row>
    <row r="1971" spans="1:14" x14ac:dyDescent="0.2">
      <c r="A1971" s="1" t="s">
        <v>37</v>
      </c>
      <c r="B1971" s="7">
        <v>31543</v>
      </c>
      <c r="C1971" s="16" t="str">
        <f t="shared" si="107"/>
        <v>S</v>
      </c>
      <c r="D1971" s="5">
        <v>36</v>
      </c>
      <c r="E1971" s="5">
        <v>2.0699999999999998</v>
      </c>
      <c r="F1971" s="5">
        <v>33.93</v>
      </c>
      <c r="G1971">
        <v>10.342000000000001</v>
      </c>
      <c r="L1971">
        <v>423.113</v>
      </c>
      <c r="N1971">
        <v>9.2260000000000009</v>
      </c>
    </row>
    <row r="1972" spans="1:14" x14ac:dyDescent="0.2">
      <c r="A1972" s="1" t="s">
        <v>37</v>
      </c>
      <c r="B1972" s="7">
        <v>31551</v>
      </c>
      <c r="C1972" s="16" t="str">
        <f t="shared" si="107"/>
        <v>S</v>
      </c>
      <c r="D1972" s="5">
        <v>36</v>
      </c>
      <c r="E1972" s="5">
        <v>2.1800000000000002</v>
      </c>
      <c r="F1972" s="5">
        <v>33.82</v>
      </c>
      <c r="G1972">
        <v>10.308</v>
      </c>
      <c r="L1972">
        <v>423.14699999999999</v>
      </c>
      <c r="N1972">
        <v>9.1920000000000002</v>
      </c>
    </row>
    <row r="1973" spans="1:14" x14ac:dyDescent="0.2">
      <c r="A1973" s="1" t="s">
        <v>37</v>
      </c>
      <c r="B1973" s="7">
        <v>31578</v>
      </c>
      <c r="C1973" s="16" t="str">
        <f t="shared" si="107"/>
        <v>S</v>
      </c>
      <c r="D1973" s="5">
        <v>36</v>
      </c>
      <c r="E1973" s="5">
        <v>2</v>
      </c>
      <c r="F1973" s="5">
        <v>34</v>
      </c>
      <c r="G1973">
        <v>10.363</v>
      </c>
      <c r="J1973" t="s">
        <v>24</v>
      </c>
      <c r="L1973">
        <v>423.09199999999998</v>
      </c>
      <c r="N1973">
        <v>9.2469999999999999</v>
      </c>
    </row>
    <row r="1974" spans="1:14" x14ac:dyDescent="0.2">
      <c r="A1974" s="1" t="s">
        <v>37</v>
      </c>
      <c r="B1974" s="7">
        <v>31592</v>
      </c>
      <c r="C1974" s="16" t="str">
        <f t="shared" si="107"/>
        <v>S</v>
      </c>
      <c r="D1974" s="5">
        <v>36</v>
      </c>
      <c r="E1974" s="5">
        <v>2.0099999999999998</v>
      </c>
      <c r="F1974" s="5">
        <v>33.99</v>
      </c>
      <c r="G1974">
        <v>10.36</v>
      </c>
      <c r="L1974">
        <v>423.09500000000003</v>
      </c>
      <c r="N1974">
        <v>9.2439999999999998</v>
      </c>
    </row>
    <row r="1975" spans="1:14" x14ac:dyDescent="0.2">
      <c r="A1975" s="1" t="s">
        <v>37</v>
      </c>
      <c r="B1975" s="7">
        <v>31602</v>
      </c>
      <c r="C1975" s="16" t="str">
        <f t="shared" si="107"/>
        <v>S</v>
      </c>
      <c r="D1975" s="5">
        <v>36</v>
      </c>
      <c r="E1975" s="5">
        <v>1.93</v>
      </c>
      <c r="F1975" s="5">
        <v>34.07</v>
      </c>
      <c r="G1975">
        <v>10.385</v>
      </c>
      <c r="L1975">
        <v>423.07100000000003</v>
      </c>
      <c r="N1975">
        <v>9.2690000000000001</v>
      </c>
    </row>
    <row r="1976" spans="1:14" x14ac:dyDescent="0.2">
      <c r="A1976" s="1" t="s">
        <v>37</v>
      </c>
      <c r="B1976" s="7">
        <v>31606</v>
      </c>
      <c r="C1976" s="16" t="str">
        <f t="shared" si="107"/>
        <v>S</v>
      </c>
      <c r="D1976" s="5">
        <v>36</v>
      </c>
      <c r="E1976" s="5">
        <v>1.95</v>
      </c>
      <c r="F1976" s="5">
        <v>34.049999999999997</v>
      </c>
      <c r="G1976">
        <v>10.379</v>
      </c>
      <c r="L1976">
        <v>423.077</v>
      </c>
      <c r="N1976">
        <v>9.2629999999999999</v>
      </c>
    </row>
    <row r="1977" spans="1:14" x14ac:dyDescent="0.2">
      <c r="A1977" s="1" t="s">
        <v>37</v>
      </c>
      <c r="B1977" s="7">
        <v>31614</v>
      </c>
      <c r="C1977" s="16" t="str">
        <f t="shared" si="107"/>
        <v>S</v>
      </c>
      <c r="D1977" s="5">
        <v>36</v>
      </c>
      <c r="E1977" s="5">
        <v>1.52</v>
      </c>
      <c r="F1977" s="5">
        <v>34.479999999999997</v>
      </c>
      <c r="G1977">
        <v>10.51</v>
      </c>
      <c r="L1977">
        <v>422.94600000000003</v>
      </c>
      <c r="N1977">
        <v>9.3940000000000001</v>
      </c>
    </row>
    <row r="1978" spans="1:14" x14ac:dyDescent="0.2">
      <c r="A1978" s="1" t="s">
        <v>37</v>
      </c>
      <c r="B1978" s="7">
        <v>31719</v>
      </c>
      <c r="C1978" s="16" t="str">
        <f t="shared" si="107"/>
        <v>S</v>
      </c>
      <c r="D1978" s="5">
        <v>36</v>
      </c>
      <c r="E1978" s="5">
        <v>1.66</v>
      </c>
      <c r="F1978" s="5">
        <v>34.340000000000003</v>
      </c>
      <c r="G1978">
        <v>10.467000000000001</v>
      </c>
      <c r="L1978">
        <v>422.988</v>
      </c>
      <c r="N1978">
        <v>9.3510000000000009</v>
      </c>
    </row>
    <row r="1979" spans="1:14" x14ac:dyDescent="0.2">
      <c r="A1979" s="1" t="s">
        <v>37</v>
      </c>
      <c r="B1979" s="7">
        <v>31760</v>
      </c>
      <c r="C1979" s="16" t="str">
        <f t="shared" si="107"/>
        <v>S</v>
      </c>
      <c r="D1979" s="5">
        <v>36</v>
      </c>
      <c r="E1979" s="5">
        <v>1.65</v>
      </c>
      <c r="F1979" s="5">
        <v>34.35</v>
      </c>
      <c r="G1979">
        <v>10.47</v>
      </c>
      <c r="L1979">
        <v>422.98500000000001</v>
      </c>
      <c r="N1979">
        <v>9.3539999999999992</v>
      </c>
    </row>
    <row r="1980" spans="1:14" x14ac:dyDescent="0.2">
      <c r="A1980" s="1" t="s">
        <v>37</v>
      </c>
      <c r="B1980" s="7">
        <v>31774</v>
      </c>
      <c r="C1980" s="16" t="str">
        <f t="shared" si="107"/>
        <v>S</v>
      </c>
      <c r="D1980" s="5">
        <v>36</v>
      </c>
      <c r="E1980" s="5">
        <v>1.56</v>
      </c>
      <c r="F1980" s="5">
        <v>34.44</v>
      </c>
      <c r="G1980">
        <v>10.497</v>
      </c>
      <c r="L1980">
        <v>422.95800000000003</v>
      </c>
      <c r="N1980">
        <v>9.3810000000000002</v>
      </c>
    </row>
    <row r="1981" spans="1:14" x14ac:dyDescent="0.2">
      <c r="A1981" s="1" t="s">
        <v>37</v>
      </c>
      <c r="B1981" s="7">
        <v>31780</v>
      </c>
      <c r="C1981" s="16" t="str">
        <f t="shared" si="107"/>
        <v>S</v>
      </c>
      <c r="D1981" s="5">
        <v>36</v>
      </c>
      <c r="E1981" s="5">
        <v>1.57</v>
      </c>
      <c r="F1981" s="5">
        <v>34.43</v>
      </c>
      <c r="G1981">
        <v>10.494</v>
      </c>
      <c r="L1981">
        <v>422.96100000000001</v>
      </c>
      <c r="N1981">
        <v>9.3780000000000001</v>
      </c>
    </row>
    <row r="1982" spans="1:14" x14ac:dyDescent="0.2">
      <c r="A1982" s="1" t="s">
        <v>37</v>
      </c>
      <c r="B1982" s="7">
        <v>31788</v>
      </c>
      <c r="C1982" s="16" t="str">
        <f t="shared" si="107"/>
        <v>S</v>
      </c>
      <c r="D1982" s="5">
        <v>36</v>
      </c>
      <c r="E1982" s="5">
        <v>1.5</v>
      </c>
      <c r="F1982" s="5">
        <v>34.5</v>
      </c>
      <c r="G1982">
        <v>10.516</v>
      </c>
      <c r="L1982">
        <v>422.94</v>
      </c>
      <c r="N1982">
        <v>9.4</v>
      </c>
    </row>
    <row r="1983" spans="1:14" x14ac:dyDescent="0.2">
      <c r="A1983" s="1" t="s">
        <v>37</v>
      </c>
      <c r="B1983" s="7">
        <v>31901</v>
      </c>
      <c r="C1983" s="16" t="str">
        <f t="shared" si="107"/>
        <v>S</v>
      </c>
      <c r="D1983" s="5">
        <v>36</v>
      </c>
      <c r="E1983" s="5">
        <v>1.4</v>
      </c>
      <c r="F1983" s="5">
        <v>34.6</v>
      </c>
      <c r="G1983">
        <v>10.545999999999999</v>
      </c>
      <c r="L1983">
        <v>422.90899999999999</v>
      </c>
      <c r="N1983">
        <v>9.43</v>
      </c>
    </row>
    <row r="1984" spans="1:14" x14ac:dyDescent="0.2">
      <c r="A1984" s="1" t="s">
        <v>37</v>
      </c>
      <c r="B1984" s="7">
        <v>32235</v>
      </c>
      <c r="C1984" s="16" t="str">
        <f t="shared" si="107"/>
        <v>S</v>
      </c>
      <c r="D1984" s="5">
        <v>36</v>
      </c>
      <c r="E1984" s="5">
        <v>1.45</v>
      </c>
      <c r="F1984" s="5">
        <v>34.549999999999997</v>
      </c>
      <c r="G1984">
        <v>10.531000000000001</v>
      </c>
      <c r="L1984">
        <v>422.92399999999998</v>
      </c>
      <c r="N1984">
        <v>9.4149999999999991</v>
      </c>
    </row>
    <row r="1985" spans="1:14" x14ac:dyDescent="0.2">
      <c r="A1985" s="1" t="s">
        <v>37</v>
      </c>
      <c r="B1985" s="7">
        <v>32235</v>
      </c>
      <c r="C1985" s="16" t="str">
        <f t="shared" si="107"/>
        <v>S</v>
      </c>
      <c r="D1985" s="5">
        <v>36</v>
      </c>
      <c r="E1985" s="5">
        <v>1.4550000000000001</v>
      </c>
      <c r="F1985" s="5">
        <v>34.545000000000002</v>
      </c>
      <c r="G1985">
        <v>10.529</v>
      </c>
      <c r="L1985">
        <v>422.92599999999999</v>
      </c>
      <c r="N1985">
        <v>9.4130000000000003</v>
      </c>
    </row>
    <row r="1986" spans="1:14" x14ac:dyDescent="0.2">
      <c r="A1986" s="1" t="s">
        <v>37</v>
      </c>
      <c r="B1986" s="7">
        <v>32238</v>
      </c>
      <c r="C1986" s="16" t="str">
        <f t="shared" si="107"/>
        <v>S</v>
      </c>
      <c r="D1986" s="5">
        <v>36</v>
      </c>
      <c r="E1986" s="5">
        <v>1.58</v>
      </c>
      <c r="F1986" s="5">
        <v>34.42</v>
      </c>
      <c r="G1986">
        <v>10.491</v>
      </c>
      <c r="L1986">
        <v>422.964</v>
      </c>
      <c r="N1986">
        <v>9.375</v>
      </c>
    </row>
    <row r="1987" spans="1:14" x14ac:dyDescent="0.2">
      <c r="A1987" s="1" t="s">
        <v>37</v>
      </c>
      <c r="B1987" s="7">
        <v>32242</v>
      </c>
      <c r="C1987" s="16" t="str">
        <f t="shared" si="107"/>
        <v>S</v>
      </c>
      <c r="D1987" s="5">
        <v>36</v>
      </c>
      <c r="E1987" s="5">
        <v>1.74</v>
      </c>
      <c r="F1987" s="5">
        <v>34.26</v>
      </c>
      <c r="G1987">
        <v>10.443</v>
      </c>
      <c r="L1987">
        <v>423.01299999999998</v>
      </c>
      <c r="N1987">
        <v>9.327</v>
      </c>
    </row>
    <row r="1988" spans="1:14" x14ac:dyDescent="0.2">
      <c r="A1988" s="1" t="s">
        <v>37</v>
      </c>
      <c r="B1988" s="7">
        <v>32245</v>
      </c>
      <c r="C1988" s="16" t="str">
        <f t="shared" si="107"/>
        <v>S</v>
      </c>
      <c r="D1988" s="5">
        <v>36</v>
      </c>
      <c r="E1988" s="5">
        <v>1.67</v>
      </c>
      <c r="F1988" s="5">
        <v>34.33</v>
      </c>
      <c r="G1988">
        <v>10.464</v>
      </c>
      <c r="L1988">
        <v>422.99099999999999</v>
      </c>
      <c r="N1988">
        <v>9.3480000000000008</v>
      </c>
    </row>
    <row r="1989" spans="1:14" x14ac:dyDescent="0.2">
      <c r="A1989" s="1" t="s">
        <v>37</v>
      </c>
      <c r="B1989" s="7">
        <v>32263</v>
      </c>
      <c r="C1989" s="16" t="str">
        <f t="shared" si="107"/>
        <v>S</v>
      </c>
      <c r="D1989" s="5">
        <v>36</v>
      </c>
      <c r="E1989" s="5">
        <v>1.72</v>
      </c>
      <c r="F1989" s="5">
        <v>34.28</v>
      </c>
      <c r="G1989">
        <v>10.449</v>
      </c>
      <c r="L1989">
        <v>423.00700000000001</v>
      </c>
      <c r="N1989">
        <v>9.3330000000000002</v>
      </c>
    </row>
    <row r="1990" spans="1:14" x14ac:dyDescent="0.2">
      <c r="A1990" s="1" t="s">
        <v>37</v>
      </c>
      <c r="B1990" s="7">
        <v>32313</v>
      </c>
      <c r="C1990" s="16" t="str">
        <f t="shared" si="107"/>
        <v>S</v>
      </c>
      <c r="D1990" s="5">
        <v>36</v>
      </c>
      <c r="E1990" s="5">
        <v>1.46</v>
      </c>
      <c r="F1990" s="5">
        <v>34.54</v>
      </c>
      <c r="G1990">
        <v>10.528</v>
      </c>
      <c r="L1990">
        <v>422.92700000000002</v>
      </c>
      <c r="N1990">
        <v>9.4120000000000008</v>
      </c>
    </row>
    <row r="1991" spans="1:14" x14ac:dyDescent="0.2">
      <c r="A1991" s="1" t="s">
        <v>37</v>
      </c>
      <c r="B1991" s="7">
        <v>32320</v>
      </c>
      <c r="C1991" s="16" t="str">
        <f t="shared" si="107"/>
        <v>S</v>
      </c>
      <c r="D1991" s="5">
        <v>36</v>
      </c>
      <c r="E1991" s="5">
        <v>1.48</v>
      </c>
      <c r="F1991" s="5">
        <v>34.520000000000003</v>
      </c>
      <c r="G1991">
        <v>10.522</v>
      </c>
      <c r="L1991">
        <v>422.93299999999999</v>
      </c>
      <c r="N1991">
        <v>9.4060000000000006</v>
      </c>
    </row>
    <row r="1992" spans="1:14" x14ac:dyDescent="0.2">
      <c r="A1992" s="1" t="s">
        <v>37</v>
      </c>
      <c r="B1992" s="7">
        <v>32351</v>
      </c>
      <c r="C1992" s="16" t="str">
        <f t="shared" si="107"/>
        <v>S</v>
      </c>
      <c r="D1992" s="5">
        <v>36</v>
      </c>
      <c r="E1992" s="5">
        <v>1.26</v>
      </c>
      <c r="F1992" s="5">
        <v>34.74</v>
      </c>
      <c r="G1992">
        <v>10.589</v>
      </c>
      <c r="L1992">
        <v>422.86599999999999</v>
      </c>
      <c r="N1992">
        <v>9.4730000000000008</v>
      </c>
    </row>
    <row r="1993" spans="1:14" x14ac:dyDescent="0.2">
      <c r="A1993" s="1" t="s">
        <v>37</v>
      </c>
      <c r="B1993" s="7">
        <v>32381</v>
      </c>
      <c r="C1993" s="16" t="str">
        <f t="shared" si="107"/>
        <v>S</v>
      </c>
      <c r="D1993" s="5">
        <v>36</v>
      </c>
      <c r="E1993" s="5">
        <v>1.2</v>
      </c>
      <c r="F1993" s="5">
        <v>34.799999999999997</v>
      </c>
      <c r="G1993">
        <v>10.606999999999999</v>
      </c>
      <c r="L1993">
        <v>422.84800000000001</v>
      </c>
      <c r="N1993">
        <v>9.4909999999999997</v>
      </c>
    </row>
    <row r="1994" spans="1:14" x14ac:dyDescent="0.2">
      <c r="A1994" s="1" t="s">
        <v>37</v>
      </c>
      <c r="B1994" s="7">
        <v>32397</v>
      </c>
      <c r="C1994" s="16" t="str">
        <f t="shared" si="107"/>
        <v>S</v>
      </c>
      <c r="D1994" s="5">
        <v>36</v>
      </c>
      <c r="E1994" s="5">
        <v>1.1599999999999999</v>
      </c>
      <c r="F1994" s="5">
        <v>34.840000000000003</v>
      </c>
      <c r="G1994">
        <v>10.619</v>
      </c>
      <c r="L1994">
        <v>422.83600000000001</v>
      </c>
      <c r="N1994">
        <v>9.5030000000000001</v>
      </c>
    </row>
    <row r="1995" spans="1:14" x14ac:dyDescent="0.2">
      <c r="A1995" s="1" t="s">
        <v>37</v>
      </c>
      <c r="B1995" s="7">
        <v>32410</v>
      </c>
      <c r="C1995" s="16" t="str">
        <f t="shared" si="107"/>
        <v>S</v>
      </c>
      <c r="D1995" s="5">
        <v>36</v>
      </c>
      <c r="E1995" s="5">
        <v>1.1399999999999999</v>
      </c>
      <c r="F1995" s="5">
        <v>34.86</v>
      </c>
      <c r="G1995">
        <v>10.625</v>
      </c>
      <c r="L1995">
        <v>422.83</v>
      </c>
      <c r="N1995">
        <v>9.5090000000000003</v>
      </c>
    </row>
    <row r="1996" spans="1:14" x14ac:dyDescent="0.2">
      <c r="A1996" s="1" t="s">
        <v>37</v>
      </c>
      <c r="B1996" s="7">
        <v>32411</v>
      </c>
      <c r="C1996" s="16" t="str">
        <f t="shared" si="107"/>
        <v>S</v>
      </c>
      <c r="D1996" s="5">
        <v>36</v>
      </c>
      <c r="E1996" s="5">
        <v>1.1100000000000001</v>
      </c>
      <c r="F1996" s="5">
        <v>34.89</v>
      </c>
      <c r="G1996">
        <v>10.635</v>
      </c>
      <c r="L1996">
        <v>422.82100000000003</v>
      </c>
      <c r="N1996">
        <v>9.5190000000000001</v>
      </c>
    </row>
    <row r="1997" spans="1:14" x14ac:dyDescent="0.2">
      <c r="A1997" s="1" t="s">
        <v>37</v>
      </c>
      <c r="B1997" s="7">
        <v>32605</v>
      </c>
      <c r="C1997" s="16" t="str">
        <f t="shared" si="107"/>
        <v>V</v>
      </c>
      <c r="D1997" s="5"/>
      <c r="E1997" s="5"/>
      <c r="F1997" s="5">
        <v>34.99</v>
      </c>
      <c r="G1997">
        <v>10.688000000000001</v>
      </c>
      <c r="L1997">
        <v>422.767</v>
      </c>
      <c r="N1997">
        <v>9.5719999999999992</v>
      </c>
    </row>
    <row r="1998" spans="1:14" x14ac:dyDescent="0.2">
      <c r="A1998" s="1" t="s">
        <v>37</v>
      </c>
      <c r="B1998" s="7">
        <v>32613</v>
      </c>
      <c r="C1998" s="16" t="str">
        <f t="shared" si="107"/>
        <v>V</v>
      </c>
      <c r="D1998" s="5"/>
      <c r="E1998" s="5"/>
      <c r="F1998" s="5">
        <v>34.889000000000003</v>
      </c>
      <c r="G1998">
        <v>10.637</v>
      </c>
      <c r="L1998">
        <v>422.81799999999998</v>
      </c>
      <c r="N1998">
        <v>9.5210000000000008</v>
      </c>
    </row>
    <row r="1999" spans="1:14" x14ac:dyDescent="0.2">
      <c r="A1999" s="1" t="s">
        <v>37</v>
      </c>
      <c r="B1999" s="7">
        <v>32638</v>
      </c>
      <c r="C1999" s="16" t="str">
        <f t="shared" si="107"/>
        <v>S</v>
      </c>
      <c r="D1999" s="5">
        <v>36</v>
      </c>
      <c r="E1999" s="5">
        <v>1.415</v>
      </c>
      <c r="F1999" s="5">
        <v>34.585000000000001</v>
      </c>
      <c r="G1999">
        <v>10.542</v>
      </c>
      <c r="L1999">
        <v>422.91399999999999</v>
      </c>
      <c r="N1999">
        <v>9.4260000000000002</v>
      </c>
    </row>
    <row r="2000" spans="1:14" x14ac:dyDescent="0.2">
      <c r="A2000" s="1" t="s">
        <v>37</v>
      </c>
      <c r="B2000" s="7">
        <v>32660</v>
      </c>
      <c r="C2000" s="16" t="str">
        <f t="shared" si="107"/>
        <v>V</v>
      </c>
      <c r="F2000" s="5">
        <f>G2000*3.281</f>
        <v>34.506276999999997</v>
      </c>
      <c r="G2000">
        <v>10.516999999999999</v>
      </c>
      <c r="L2000">
        <v>422.93799999999999</v>
      </c>
      <c r="N2000">
        <v>9.4009999999999998</v>
      </c>
    </row>
    <row r="2001" spans="1:14" x14ac:dyDescent="0.2">
      <c r="A2001" s="1" t="s">
        <v>37</v>
      </c>
      <c r="B2001" s="7">
        <v>32723</v>
      </c>
      <c r="C2001" s="16" t="str">
        <f t="shared" si="107"/>
        <v>V</v>
      </c>
      <c r="F2001" s="5">
        <f t="shared" ref="F2001:F2016" si="108">G2001*3.281</f>
        <v>34.791724000000002</v>
      </c>
      <c r="G2001">
        <v>10.603999999999999</v>
      </c>
      <c r="L2001">
        <v>422.851</v>
      </c>
      <c r="N2001">
        <v>9.4879999999999995</v>
      </c>
    </row>
    <row r="2002" spans="1:14" x14ac:dyDescent="0.2">
      <c r="A2002" s="1" t="s">
        <v>37</v>
      </c>
      <c r="B2002" s="7">
        <v>32743</v>
      </c>
      <c r="C2002" s="16" t="str">
        <f t="shared" si="107"/>
        <v>V</v>
      </c>
      <c r="F2002" s="5">
        <f t="shared" si="108"/>
        <v>34.936087999999998</v>
      </c>
      <c r="G2002">
        <v>10.648</v>
      </c>
      <c r="L2002">
        <v>422.80700000000002</v>
      </c>
      <c r="N2002">
        <v>9.532</v>
      </c>
    </row>
    <row r="2003" spans="1:14" x14ac:dyDescent="0.2">
      <c r="A2003" s="1" t="s">
        <v>37</v>
      </c>
      <c r="B2003" s="7">
        <v>32781</v>
      </c>
      <c r="C2003" s="16" t="str">
        <f t="shared" si="107"/>
        <v>V</v>
      </c>
      <c r="F2003" s="5">
        <f t="shared" si="108"/>
        <v>34.929526000000003</v>
      </c>
      <c r="G2003">
        <v>10.646000000000001</v>
      </c>
      <c r="L2003">
        <v>422.80900000000003</v>
      </c>
      <c r="N2003">
        <v>9.5299999999999994</v>
      </c>
    </row>
    <row r="2004" spans="1:14" x14ac:dyDescent="0.2">
      <c r="A2004" s="1" t="s">
        <v>37</v>
      </c>
      <c r="B2004" s="7">
        <v>32802</v>
      </c>
      <c r="C2004" s="16" t="str">
        <f t="shared" si="107"/>
        <v>V</v>
      </c>
      <c r="F2004" s="5">
        <f t="shared" si="108"/>
        <v>34.952493000000004</v>
      </c>
      <c r="G2004">
        <v>10.653</v>
      </c>
      <c r="L2004">
        <v>422.80200000000002</v>
      </c>
      <c r="N2004">
        <v>9.5370000000000008</v>
      </c>
    </row>
    <row r="2005" spans="1:14" x14ac:dyDescent="0.2">
      <c r="A2005" s="1" t="s">
        <v>37</v>
      </c>
      <c r="B2005" s="7">
        <v>32808</v>
      </c>
      <c r="C2005" s="16" t="str">
        <f t="shared" si="107"/>
        <v>V</v>
      </c>
      <c r="F2005" s="5">
        <f t="shared" si="108"/>
        <v>34.978740999999999</v>
      </c>
      <c r="G2005">
        <v>10.661</v>
      </c>
      <c r="L2005">
        <v>422.79399999999998</v>
      </c>
      <c r="N2005">
        <v>9.5449999999999999</v>
      </c>
    </row>
    <row r="2006" spans="1:14" x14ac:dyDescent="0.2">
      <c r="A2006" s="1" t="s">
        <v>37</v>
      </c>
      <c r="B2006" s="7">
        <v>32821</v>
      </c>
      <c r="C2006" s="16" t="str">
        <f t="shared" si="107"/>
        <v>V</v>
      </c>
      <c r="F2006" s="5">
        <f t="shared" si="108"/>
        <v>35.060766000000001</v>
      </c>
      <c r="G2006">
        <v>10.686</v>
      </c>
      <c r="L2006">
        <v>422.76900000000001</v>
      </c>
      <c r="N2006">
        <v>9.57</v>
      </c>
    </row>
    <row r="2007" spans="1:14" x14ac:dyDescent="0.2">
      <c r="A2007" s="1" t="s">
        <v>37</v>
      </c>
      <c r="B2007" s="7">
        <v>33313</v>
      </c>
      <c r="C2007" s="16" t="str">
        <f t="shared" si="107"/>
        <v>V</v>
      </c>
      <c r="F2007" s="5">
        <f t="shared" si="108"/>
        <v>35.598849999999999</v>
      </c>
      <c r="G2007">
        <v>10.85</v>
      </c>
      <c r="L2007">
        <v>422.60500000000002</v>
      </c>
      <c r="N2007">
        <v>9.734</v>
      </c>
    </row>
    <row r="2008" spans="1:14" x14ac:dyDescent="0.2">
      <c r="A2008" s="1" t="s">
        <v>37</v>
      </c>
      <c r="B2008" s="7">
        <v>33323</v>
      </c>
      <c r="C2008" s="16" t="str">
        <f t="shared" si="107"/>
        <v>V</v>
      </c>
      <c r="F2008" s="5">
        <f t="shared" si="108"/>
        <v>35.533230000000003</v>
      </c>
      <c r="G2008">
        <v>10.83</v>
      </c>
      <c r="L2008">
        <v>422.625</v>
      </c>
      <c r="N2008">
        <v>9.7140000000000004</v>
      </c>
    </row>
    <row r="2009" spans="1:14" x14ac:dyDescent="0.2">
      <c r="A2009" s="1" t="s">
        <v>37</v>
      </c>
      <c r="B2009" s="7">
        <v>33653</v>
      </c>
      <c r="C2009" s="16" t="str">
        <f t="shared" si="107"/>
        <v>V</v>
      </c>
      <c r="F2009" s="5">
        <f t="shared" si="108"/>
        <v>35.257626000000002</v>
      </c>
      <c r="G2009">
        <v>10.746</v>
      </c>
      <c r="L2009">
        <v>422.71</v>
      </c>
      <c r="N2009">
        <v>9.6300000000000008</v>
      </c>
    </row>
    <row r="2010" spans="1:14" x14ac:dyDescent="0.2">
      <c r="A2010" s="1" t="s">
        <v>37</v>
      </c>
      <c r="B2010" s="7">
        <v>33679</v>
      </c>
      <c r="C2010" s="16" t="str">
        <f t="shared" si="107"/>
        <v>V</v>
      </c>
      <c r="F2010" s="5">
        <f t="shared" si="108"/>
        <v>35.169038999999998</v>
      </c>
      <c r="G2010">
        <v>10.718999999999999</v>
      </c>
      <c r="L2010">
        <v>422.74</v>
      </c>
      <c r="N2010">
        <v>9.6</v>
      </c>
    </row>
    <row r="2011" spans="1:14" x14ac:dyDescent="0.2">
      <c r="A2011" s="1" t="s">
        <v>37</v>
      </c>
      <c r="B2011" s="7">
        <v>33686</v>
      </c>
      <c r="C2011" s="16" t="str">
        <f t="shared" si="107"/>
        <v>V</v>
      </c>
      <c r="F2011" s="5">
        <f t="shared" si="108"/>
        <v>35.178882000000002</v>
      </c>
      <c r="G2011">
        <v>10.722</v>
      </c>
      <c r="L2011">
        <v>422.73</v>
      </c>
      <c r="N2011">
        <v>9.61</v>
      </c>
    </row>
    <row r="2012" spans="1:14" x14ac:dyDescent="0.2">
      <c r="A2012" s="1" t="s">
        <v>37</v>
      </c>
      <c r="B2012" s="7">
        <v>33688</v>
      </c>
      <c r="C2012" s="16" t="str">
        <f t="shared" si="107"/>
        <v>V</v>
      </c>
      <c r="F2012" s="5">
        <f t="shared" si="108"/>
        <v>35.165758000000004</v>
      </c>
      <c r="G2012">
        <v>10.718</v>
      </c>
      <c r="L2012">
        <v>422.74</v>
      </c>
      <c r="N2012">
        <v>9.6</v>
      </c>
    </row>
    <row r="2013" spans="1:14" x14ac:dyDescent="0.2">
      <c r="A2013" s="1" t="s">
        <v>37</v>
      </c>
      <c r="B2013" s="7">
        <v>33690</v>
      </c>
      <c r="C2013" s="16" t="str">
        <f t="shared" si="107"/>
        <v>V</v>
      </c>
      <c r="F2013" s="5">
        <f t="shared" si="108"/>
        <v>35.169038999999998</v>
      </c>
      <c r="G2013">
        <v>10.718999999999999</v>
      </c>
      <c r="L2013">
        <v>422.74</v>
      </c>
      <c r="N2013">
        <v>9.6</v>
      </c>
    </row>
    <row r="2014" spans="1:14" x14ac:dyDescent="0.2">
      <c r="A2014" s="1" t="s">
        <v>37</v>
      </c>
      <c r="B2014" s="7">
        <v>33693</v>
      </c>
      <c r="C2014" s="16" t="str">
        <f t="shared" si="107"/>
        <v>V</v>
      </c>
      <c r="F2014" s="5">
        <f t="shared" si="108"/>
        <v>35.159196000000001</v>
      </c>
      <c r="G2014">
        <v>10.715999999999999</v>
      </c>
      <c r="L2014">
        <v>422.74</v>
      </c>
      <c r="N2014">
        <v>9.6</v>
      </c>
    </row>
    <row r="2015" spans="1:14" x14ac:dyDescent="0.2">
      <c r="A2015" s="1" t="s">
        <v>37</v>
      </c>
      <c r="B2015" s="7">
        <v>33695</v>
      </c>
      <c r="C2015" s="16" t="str">
        <f t="shared" si="107"/>
        <v>V</v>
      </c>
      <c r="F2015" s="5">
        <f t="shared" si="108"/>
        <v>35.159196000000001</v>
      </c>
      <c r="G2015">
        <v>10.715999999999999</v>
      </c>
      <c r="L2015">
        <v>422.74</v>
      </c>
      <c r="N2015">
        <v>9.6</v>
      </c>
    </row>
    <row r="2016" spans="1:14" x14ac:dyDescent="0.2">
      <c r="A2016" s="1" t="s">
        <v>37</v>
      </c>
      <c r="B2016" s="7">
        <v>33699</v>
      </c>
      <c r="C2016" s="16" t="str">
        <f t="shared" si="107"/>
        <v>V</v>
      </c>
      <c r="F2016" s="5">
        <f t="shared" si="108"/>
        <v>35.142791000000003</v>
      </c>
      <c r="G2016">
        <v>10.711</v>
      </c>
      <c r="L2016">
        <v>422.74</v>
      </c>
      <c r="N2016">
        <v>9.6</v>
      </c>
    </row>
    <row r="2017" spans="1:15" x14ac:dyDescent="0.2">
      <c r="A2017" s="1" t="s">
        <v>37</v>
      </c>
      <c r="B2017" s="7">
        <v>33700</v>
      </c>
      <c r="C2017" s="16" t="str">
        <f t="shared" si="107"/>
        <v>V</v>
      </c>
      <c r="F2017" s="5">
        <f t="shared" ref="F2017:F2027" si="109">G2017*3.281</f>
        <v>35.136229</v>
      </c>
      <c r="G2017">
        <v>10.709</v>
      </c>
      <c r="L2017">
        <v>422.75</v>
      </c>
      <c r="N2017">
        <v>9.59</v>
      </c>
    </row>
    <row r="2018" spans="1:15" x14ac:dyDescent="0.2">
      <c r="A2018" s="1" t="s">
        <v>37</v>
      </c>
      <c r="B2018" s="7">
        <v>33702</v>
      </c>
      <c r="C2018" s="16" t="str">
        <f t="shared" si="107"/>
        <v>V</v>
      </c>
      <c r="F2018" s="5">
        <f t="shared" si="109"/>
        <v>35.136229</v>
      </c>
      <c r="G2018">
        <v>10.709</v>
      </c>
      <c r="L2018">
        <v>422.75</v>
      </c>
      <c r="N2018">
        <v>9.59</v>
      </c>
    </row>
    <row r="2019" spans="1:15" x14ac:dyDescent="0.2">
      <c r="A2019" s="1" t="s">
        <v>37</v>
      </c>
      <c r="B2019" s="7">
        <v>33707</v>
      </c>
      <c r="C2019" s="16" t="str">
        <f t="shared" si="107"/>
        <v>V</v>
      </c>
      <c r="F2019" s="5">
        <f t="shared" si="109"/>
        <v>35.126385999999997</v>
      </c>
      <c r="G2019">
        <v>10.706</v>
      </c>
      <c r="L2019">
        <v>422.75</v>
      </c>
      <c r="N2019">
        <v>9.59</v>
      </c>
    </row>
    <row r="2020" spans="1:15" x14ac:dyDescent="0.2">
      <c r="A2020" s="1" t="s">
        <v>37</v>
      </c>
      <c r="B2020" s="7">
        <v>33709</v>
      </c>
      <c r="C2020" s="16" t="str">
        <f t="shared" si="107"/>
        <v>V</v>
      </c>
      <c r="F2020" s="5">
        <f t="shared" si="109"/>
        <v>35.106699999999996</v>
      </c>
      <c r="G2020">
        <v>10.7</v>
      </c>
      <c r="L2020">
        <v>422.76</v>
      </c>
      <c r="N2020">
        <v>9.58</v>
      </c>
    </row>
    <row r="2021" spans="1:15" x14ac:dyDescent="0.2">
      <c r="A2021" s="1" t="s">
        <v>37</v>
      </c>
      <c r="B2021" s="7">
        <v>33711</v>
      </c>
      <c r="C2021" s="16" t="str">
        <f t="shared" si="107"/>
        <v>V</v>
      </c>
      <c r="F2021" s="5">
        <f t="shared" si="109"/>
        <v>35.096857</v>
      </c>
      <c r="G2021">
        <v>10.696999999999999</v>
      </c>
      <c r="L2021">
        <v>422.76</v>
      </c>
      <c r="N2021">
        <v>9.58</v>
      </c>
    </row>
    <row r="2022" spans="1:15" x14ac:dyDescent="0.2">
      <c r="A2022" s="1" t="s">
        <v>37</v>
      </c>
      <c r="B2022" s="7">
        <v>33714</v>
      </c>
      <c r="C2022" s="16" t="str">
        <f t="shared" si="107"/>
        <v>V</v>
      </c>
      <c r="F2022" s="5">
        <f t="shared" si="109"/>
        <v>35.080452000000001</v>
      </c>
      <c r="G2022">
        <v>10.692</v>
      </c>
      <c r="L2022">
        <v>422.76</v>
      </c>
      <c r="N2022">
        <v>9.58</v>
      </c>
    </row>
    <row r="2023" spans="1:15" x14ac:dyDescent="0.2">
      <c r="A2023" s="1" t="s">
        <v>37</v>
      </c>
      <c r="B2023" s="7">
        <v>33716</v>
      </c>
      <c r="C2023" s="16" t="str">
        <f t="shared" si="107"/>
        <v>V</v>
      </c>
      <c r="F2023" s="5">
        <f t="shared" si="109"/>
        <v>35.070609000000005</v>
      </c>
      <c r="G2023">
        <v>10.689</v>
      </c>
      <c r="L2023">
        <v>422.77</v>
      </c>
      <c r="N2023">
        <v>9.57</v>
      </c>
    </row>
    <row r="2024" spans="1:15" x14ac:dyDescent="0.2">
      <c r="A2024" s="1" t="s">
        <v>37</v>
      </c>
      <c r="B2024" s="7">
        <v>33718</v>
      </c>
      <c r="C2024" s="16" t="str">
        <f t="shared" si="107"/>
        <v>V</v>
      </c>
      <c r="F2024" s="5">
        <f t="shared" si="109"/>
        <v>35.047642000000003</v>
      </c>
      <c r="G2024">
        <v>10.682</v>
      </c>
      <c r="L2024">
        <v>422.77</v>
      </c>
      <c r="N2024">
        <v>9.57</v>
      </c>
    </row>
    <row r="2025" spans="1:15" x14ac:dyDescent="0.2">
      <c r="A2025" s="1" t="s">
        <v>37</v>
      </c>
      <c r="B2025" s="7">
        <v>33771</v>
      </c>
      <c r="C2025" s="16" t="str">
        <f t="shared" si="107"/>
        <v>V</v>
      </c>
      <c r="F2025" s="5">
        <f t="shared" si="109"/>
        <v>34.860624999999999</v>
      </c>
      <c r="G2025">
        <v>10.625</v>
      </c>
      <c r="L2025">
        <v>422.83</v>
      </c>
      <c r="N2025">
        <v>9.51</v>
      </c>
    </row>
    <row r="2026" spans="1:15" x14ac:dyDescent="0.2">
      <c r="A2026" s="1" t="s">
        <v>37</v>
      </c>
      <c r="B2026" s="7">
        <v>34110</v>
      </c>
      <c r="C2026" s="16" t="str">
        <f t="shared" si="107"/>
        <v>V</v>
      </c>
      <c r="F2026" s="5">
        <f t="shared" si="109"/>
        <v>34.506276999999997</v>
      </c>
      <c r="G2026">
        <v>10.516999999999999</v>
      </c>
      <c r="L2026">
        <v>422.94</v>
      </c>
      <c r="N2026">
        <v>9.4009999999999998</v>
      </c>
    </row>
    <row r="2027" spans="1:15" x14ac:dyDescent="0.2">
      <c r="A2027" s="1" t="s">
        <v>37</v>
      </c>
      <c r="B2027" s="7">
        <v>34129</v>
      </c>
      <c r="C2027" s="16" t="str">
        <f t="shared" si="107"/>
        <v>V</v>
      </c>
      <c r="F2027" s="5">
        <f t="shared" si="109"/>
        <v>34.493153</v>
      </c>
      <c r="G2027">
        <v>10.513</v>
      </c>
      <c r="L2027">
        <v>422.94</v>
      </c>
      <c r="N2027">
        <v>9.3970000000000002</v>
      </c>
    </row>
    <row r="2028" spans="1:15" x14ac:dyDescent="0.2">
      <c r="A2028" s="1" t="s">
        <v>37</v>
      </c>
      <c r="B2028" s="7">
        <v>36859</v>
      </c>
      <c r="C2028" s="16" t="str">
        <f t="shared" si="107"/>
        <v>V</v>
      </c>
      <c r="F2028" s="5">
        <v>33.700000000000003</v>
      </c>
      <c r="G2028">
        <v>10.272</v>
      </c>
      <c r="K2028">
        <v>433.45299999999997</v>
      </c>
      <c r="L2028">
        <v>423.18099999999998</v>
      </c>
      <c r="N2028">
        <v>9.1560000000000006</v>
      </c>
      <c r="O2028" t="s">
        <v>54</v>
      </c>
    </row>
    <row r="2029" spans="1:15" x14ac:dyDescent="0.2">
      <c r="A2029" s="1" t="s">
        <v>37</v>
      </c>
      <c r="B2029" s="7">
        <v>36888</v>
      </c>
      <c r="C2029" s="16" t="str">
        <f t="shared" si="107"/>
        <v>V</v>
      </c>
      <c r="F2029" s="5">
        <v>33.67</v>
      </c>
      <c r="G2029">
        <v>10.263</v>
      </c>
      <c r="K2029">
        <v>433.45299999999997</v>
      </c>
      <c r="L2029">
        <v>423.19</v>
      </c>
      <c r="N2029">
        <v>9.1470000000000002</v>
      </c>
      <c r="O2029" t="s">
        <v>53</v>
      </c>
    </row>
    <row r="2030" spans="1:15" x14ac:dyDescent="0.2">
      <c r="A2030" s="1" t="s">
        <v>37</v>
      </c>
      <c r="B2030" s="7">
        <v>36914</v>
      </c>
      <c r="C2030" s="16" t="str">
        <f t="shared" ref="C2030:C2089" si="110">IF(ISBLANK(D2030),"V","S")</f>
        <v>V</v>
      </c>
      <c r="F2030" s="5">
        <v>33.79</v>
      </c>
      <c r="G2030">
        <v>10.298999999999999</v>
      </c>
      <c r="K2030">
        <v>433.45299999999997</v>
      </c>
      <c r="L2030">
        <v>423.154</v>
      </c>
      <c r="N2030">
        <v>9.1829999999999998</v>
      </c>
      <c r="O2030" t="s">
        <v>53</v>
      </c>
    </row>
    <row r="2031" spans="1:15" x14ac:dyDescent="0.2">
      <c r="A2031" s="1" t="s">
        <v>37</v>
      </c>
      <c r="B2031" s="7">
        <v>36941</v>
      </c>
      <c r="C2031" s="16" t="str">
        <f t="shared" si="110"/>
        <v>V</v>
      </c>
      <c r="F2031" s="5">
        <v>33.89</v>
      </c>
      <c r="G2031">
        <v>10.33</v>
      </c>
      <c r="K2031">
        <v>433.45299999999997</v>
      </c>
      <c r="L2031">
        <v>423.12299999999999</v>
      </c>
      <c r="N2031">
        <v>9.2140000000000004</v>
      </c>
      <c r="O2031" t="s">
        <v>53</v>
      </c>
    </row>
    <row r="2032" spans="1:15" x14ac:dyDescent="0.2">
      <c r="A2032" s="1" t="s">
        <v>55</v>
      </c>
      <c r="B2032" s="7">
        <v>36965</v>
      </c>
      <c r="C2032" s="16" t="str">
        <f t="shared" si="110"/>
        <v>V</v>
      </c>
      <c r="F2032" s="5">
        <v>33.97</v>
      </c>
      <c r="G2032">
        <v>10.353999999999999</v>
      </c>
      <c r="K2032">
        <v>433.45299999999997</v>
      </c>
      <c r="L2032">
        <v>423.09899999999999</v>
      </c>
      <c r="N2032">
        <v>9.2379999999999995</v>
      </c>
      <c r="O2032" t="s">
        <v>53</v>
      </c>
    </row>
    <row r="2033" spans="1:15" x14ac:dyDescent="0.2">
      <c r="A2033" s="1" t="s">
        <v>37</v>
      </c>
      <c r="B2033" s="7">
        <v>37011</v>
      </c>
      <c r="C2033" s="16" t="str">
        <f t="shared" si="110"/>
        <v>V</v>
      </c>
      <c r="F2033" s="5">
        <v>33.57</v>
      </c>
      <c r="G2033">
        <v>10.231999999999999</v>
      </c>
      <c r="K2033">
        <v>433.45299999999997</v>
      </c>
      <c r="L2033">
        <v>423.221</v>
      </c>
      <c r="N2033">
        <v>9.1159999999999997</v>
      </c>
      <c r="O2033" t="s">
        <v>53</v>
      </c>
    </row>
    <row r="2034" spans="1:15" x14ac:dyDescent="0.2">
      <c r="A2034" s="1" t="s">
        <v>37</v>
      </c>
      <c r="B2034" s="7">
        <v>37041</v>
      </c>
      <c r="C2034" s="16" t="str">
        <f t="shared" si="110"/>
        <v>V</v>
      </c>
      <c r="F2034" s="5">
        <v>32.94</v>
      </c>
      <c r="G2034">
        <v>10.039999999999999</v>
      </c>
      <c r="K2034">
        <v>433.45299999999997</v>
      </c>
      <c r="L2034">
        <v>423.41300000000001</v>
      </c>
      <c r="N2034">
        <v>8.9239999999999995</v>
      </c>
      <c r="O2034" t="s">
        <v>53</v>
      </c>
    </row>
    <row r="2035" spans="1:15" x14ac:dyDescent="0.2">
      <c r="A2035" s="1" t="s">
        <v>37</v>
      </c>
      <c r="B2035" s="7">
        <v>37063</v>
      </c>
      <c r="C2035" s="16" t="str">
        <f t="shared" si="110"/>
        <v>V</v>
      </c>
      <c r="F2035" s="5">
        <v>32.65</v>
      </c>
      <c r="G2035">
        <v>9.952</v>
      </c>
      <c r="K2035">
        <v>433.45299999999997</v>
      </c>
      <c r="L2035">
        <v>423.50099999999998</v>
      </c>
      <c r="N2035">
        <v>8.8360000000000003</v>
      </c>
      <c r="O2035" t="s">
        <v>53</v>
      </c>
    </row>
    <row r="2036" spans="1:15" x14ac:dyDescent="0.2">
      <c r="A2036" s="1" t="s">
        <v>37</v>
      </c>
      <c r="B2036" s="7">
        <v>37102</v>
      </c>
      <c r="C2036" s="16" t="str">
        <f t="shared" si="110"/>
        <v>V</v>
      </c>
      <c r="F2036" s="5">
        <v>33.17</v>
      </c>
      <c r="G2036">
        <v>10.11</v>
      </c>
      <c r="K2036">
        <v>433.45299999999997</v>
      </c>
      <c r="L2036">
        <v>423.34300000000002</v>
      </c>
      <c r="N2036">
        <v>8.9939999999999998</v>
      </c>
      <c r="O2036" t="s">
        <v>53</v>
      </c>
    </row>
    <row r="2037" spans="1:15" x14ac:dyDescent="0.2">
      <c r="A2037" s="1" t="s">
        <v>37</v>
      </c>
      <c r="B2037" s="7">
        <v>37130</v>
      </c>
      <c r="C2037" s="16" t="str">
        <f t="shared" si="110"/>
        <v>V</v>
      </c>
      <c r="F2037" s="5">
        <v>33.340000000000003</v>
      </c>
      <c r="G2037">
        <v>10.162000000000001</v>
      </c>
      <c r="K2037">
        <v>433.45299999999997</v>
      </c>
      <c r="L2037">
        <v>423.291</v>
      </c>
      <c r="N2037">
        <v>9.0459999999999994</v>
      </c>
      <c r="O2037" t="s">
        <v>53</v>
      </c>
    </row>
    <row r="2038" spans="1:15" x14ac:dyDescent="0.2">
      <c r="A2038" s="1" t="s">
        <v>37</v>
      </c>
      <c r="B2038" s="7">
        <v>37159</v>
      </c>
      <c r="C2038" s="16" t="str">
        <f t="shared" si="110"/>
        <v>V</v>
      </c>
      <c r="F2038" s="5">
        <v>33.54</v>
      </c>
      <c r="G2038">
        <v>10.223000000000001</v>
      </c>
      <c r="K2038">
        <v>433.45299999999997</v>
      </c>
      <c r="L2038">
        <v>423.23</v>
      </c>
      <c r="N2038">
        <v>9.1069999999999993</v>
      </c>
      <c r="O2038" t="s">
        <v>53</v>
      </c>
    </row>
    <row r="2039" spans="1:15" x14ac:dyDescent="0.2">
      <c r="A2039" s="1" t="s">
        <v>37</v>
      </c>
      <c r="B2039" s="7">
        <v>37193</v>
      </c>
      <c r="C2039" s="16" t="str">
        <f t="shared" si="110"/>
        <v>V</v>
      </c>
      <c r="F2039" s="5">
        <v>33.630000000000003</v>
      </c>
      <c r="G2039">
        <v>10.25</v>
      </c>
      <c r="K2039">
        <v>433.45299999999997</v>
      </c>
      <c r="L2039">
        <v>423.20299999999997</v>
      </c>
      <c r="N2039">
        <v>9.1340000000000003</v>
      </c>
      <c r="O2039" t="s">
        <v>53</v>
      </c>
    </row>
    <row r="2040" spans="1:15" x14ac:dyDescent="0.2">
      <c r="A2040" s="1" t="s">
        <v>37</v>
      </c>
      <c r="B2040" s="7">
        <v>37223</v>
      </c>
      <c r="C2040" s="16" t="str">
        <f t="shared" si="110"/>
        <v>V</v>
      </c>
      <c r="F2040" s="5">
        <v>33.72</v>
      </c>
      <c r="G2040">
        <v>10.279</v>
      </c>
      <c r="K2040">
        <v>433.45299999999997</v>
      </c>
      <c r="L2040">
        <v>423.17399999999998</v>
      </c>
      <c r="N2040">
        <v>9.1630000000000003</v>
      </c>
      <c r="O2040" t="s">
        <v>53</v>
      </c>
    </row>
    <row r="2041" spans="1:15" x14ac:dyDescent="0.2">
      <c r="A2041" s="1" t="s">
        <v>37</v>
      </c>
      <c r="B2041" s="7">
        <v>37244</v>
      </c>
      <c r="C2041" s="16" t="str">
        <f t="shared" si="110"/>
        <v>V</v>
      </c>
      <c r="F2041" s="5">
        <v>33.770000000000003</v>
      </c>
      <c r="G2041">
        <v>10.292999999999999</v>
      </c>
      <c r="K2041">
        <v>433.45299999999997</v>
      </c>
      <c r="L2041">
        <v>423.16</v>
      </c>
      <c r="N2041">
        <v>9.1769999999999996</v>
      </c>
      <c r="O2041" t="s">
        <v>53</v>
      </c>
    </row>
    <row r="2042" spans="1:15" x14ac:dyDescent="0.2">
      <c r="A2042" s="1" t="s">
        <v>37</v>
      </c>
      <c r="B2042" s="7">
        <v>37281</v>
      </c>
      <c r="C2042" s="16" t="str">
        <f t="shared" si="110"/>
        <v>V</v>
      </c>
      <c r="F2042" s="5">
        <v>33.880000000000003</v>
      </c>
      <c r="G2042">
        <v>10.327</v>
      </c>
      <c r="K2042">
        <v>433.45299999999997</v>
      </c>
      <c r="L2042">
        <v>423.12599999999998</v>
      </c>
      <c r="N2042">
        <v>9.1769999999999996</v>
      </c>
      <c r="O2042" t="s">
        <v>53</v>
      </c>
    </row>
    <row r="2043" spans="1:15" x14ac:dyDescent="0.2">
      <c r="A2043" s="1" t="s">
        <v>37</v>
      </c>
      <c r="B2043" s="7">
        <v>37314</v>
      </c>
      <c r="C2043" s="16" t="str">
        <f t="shared" si="110"/>
        <v>V</v>
      </c>
      <c r="F2043" s="5">
        <v>34.020000000000003</v>
      </c>
      <c r="G2043">
        <v>10.369</v>
      </c>
      <c r="K2043">
        <v>433.45299999999997</v>
      </c>
      <c r="L2043">
        <v>423.084</v>
      </c>
      <c r="N2043">
        <v>9.2530000000000001</v>
      </c>
      <c r="O2043" t="s">
        <v>53</v>
      </c>
    </row>
    <row r="2044" spans="1:15" x14ac:dyDescent="0.2">
      <c r="A2044" s="1" t="s">
        <v>37</v>
      </c>
      <c r="B2044" s="7">
        <v>37337</v>
      </c>
      <c r="C2044" s="16" t="str">
        <f t="shared" si="110"/>
        <v>V</v>
      </c>
      <c r="F2044" s="5">
        <v>34.090000000000003</v>
      </c>
      <c r="G2044">
        <v>10.391</v>
      </c>
      <c r="K2044">
        <v>433.45299999999997</v>
      </c>
      <c r="L2044">
        <v>423.06200000000001</v>
      </c>
      <c r="N2044">
        <v>9.2750000000000004</v>
      </c>
      <c r="O2044" t="s">
        <v>53</v>
      </c>
    </row>
    <row r="2045" spans="1:15" x14ac:dyDescent="0.2">
      <c r="A2045" s="1" t="s">
        <v>37</v>
      </c>
      <c r="B2045" s="7">
        <v>37375</v>
      </c>
      <c r="C2045" s="16" t="str">
        <f t="shared" si="110"/>
        <v>V</v>
      </c>
      <c r="F2045" s="5">
        <v>34.020000000000003</v>
      </c>
      <c r="G2045">
        <v>10.369</v>
      </c>
      <c r="K2045">
        <v>433.45299999999997</v>
      </c>
      <c r="L2045">
        <v>423.084</v>
      </c>
      <c r="N2045">
        <v>9.2530000000000001</v>
      </c>
      <c r="O2045" t="s">
        <v>53</v>
      </c>
    </row>
    <row r="2046" spans="1:15" x14ac:dyDescent="0.2">
      <c r="A2046" s="1" t="s">
        <v>37</v>
      </c>
      <c r="B2046" s="7">
        <v>37398</v>
      </c>
      <c r="C2046" s="16" t="str">
        <f t="shared" si="110"/>
        <v>V</v>
      </c>
      <c r="F2046" s="5">
        <v>33.97</v>
      </c>
      <c r="G2046">
        <v>10.353999999999999</v>
      </c>
      <c r="K2046">
        <v>433.45299999999997</v>
      </c>
      <c r="L2046">
        <v>423.09899999999999</v>
      </c>
      <c r="N2046">
        <v>9.2379999999999995</v>
      </c>
      <c r="O2046" t="s">
        <v>53</v>
      </c>
    </row>
    <row r="2047" spans="1:15" x14ac:dyDescent="0.2">
      <c r="A2047" s="1" t="s">
        <v>37</v>
      </c>
      <c r="B2047" s="7">
        <v>37433</v>
      </c>
      <c r="C2047" s="16" t="str">
        <f t="shared" si="110"/>
        <v>V</v>
      </c>
      <c r="F2047" s="5">
        <v>33.880000000000003</v>
      </c>
      <c r="G2047">
        <v>10.327</v>
      </c>
      <c r="K2047">
        <v>433.45299999999997</v>
      </c>
      <c r="L2047">
        <v>423.12599999999998</v>
      </c>
      <c r="N2047">
        <v>9.2110000000000003</v>
      </c>
      <c r="O2047" t="s">
        <v>53</v>
      </c>
    </row>
    <row r="2048" spans="1:15" x14ac:dyDescent="0.2">
      <c r="A2048" s="1" t="s">
        <v>37</v>
      </c>
      <c r="B2048" s="7">
        <v>37459</v>
      </c>
      <c r="C2048" s="16" t="str">
        <f t="shared" si="110"/>
        <v>V</v>
      </c>
      <c r="F2048" s="5">
        <v>33.840000000000003</v>
      </c>
      <c r="G2048">
        <v>10.314</v>
      </c>
      <c r="K2048">
        <v>433.45299999999997</v>
      </c>
      <c r="L2048">
        <v>423.13900000000001</v>
      </c>
      <c r="N2048">
        <v>9.1980000000000004</v>
      </c>
      <c r="O2048" t="s">
        <v>53</v>
      </c>
    </row>
    <row r="2049" spans="1:15" x14ac:dyDescent="0.2">
      <c r="A2049" s="1" t="s">
        <v>37</v>
      </c>
      <c r="B2049" s="7">
        <v>37494</v>
      </c>
      <c r="C2049" s="16" t="str">
        <f t="shared" si="110"/>
        <v>V</v>
      </c>
      <c r="F2049" s="5">
        <v>33.92</v>
      </c>
      <c r="G2049">
        <v>10.339</v>
      </c>
      <c r="K2049">
        <v>433.45299999999997</v>
      </c>
      <c r="L2049">
        <v>423.11399999999998</v>
      </c>
      <c r="N2049">
        <v>9.2230000000000008</v>
      </c>
      <c r="O2049" t="s">
        <v>53</v>
      </c>
    </row>
    <row r="2050" spans="1:15" x14ac:dyDescent="0.2">
      <c r="A2050" s="1" t="s">
        <v>37</v>
      </c>
      <c r="B2050" s="7">
        <v>37524</v>
      </c>
      <c r="C2050" s="16" t="str">
        <f t="shared" si="110"/>
        <v>V</v>
      </c>
      <c r="F2050" s="5">
        <v>34.08</v>
      </c>
      <c r="G2050" s="3">
        <f t="shared" ref="G2050:G2138" si="111">F2050*0.3048</f>
        <v>10.387584</v>
      </c>
      <c r="K2050">
        <v>433.45299999999997</v>
      </c>
      <c r="L2050" s="3">
        <f t="shared" ref="L2050:L2117" si="112">K2050-G2050</f>
        <v>423.06541599999997</v>
      </c>
      <c r="N2050" s="3">
        <f t="shared" ref="N2050:N2138" si="113">G2050-1.116</f>
        <v>9.2715840000000007</v>
      </c>
    </row>
    <row r="2051" spans="1:15" x14ac:dyDescent="0.2">
      <c r="A2051" s="1" t="s">
        <v>37</v>
      </c>
      <c r="B2051" s="7">
        <v>37550</v>
      </c>
      <c r="C2051" s="16" t="str">
        <f t="shared" si="110"/>
        <v>V</v>
      </c>
      <c r="F2051" s="5">
        <v>34.15</v>
      </c>
      <c r="G2051" s="3">
        <f t="shared" si="111"/>
        <v>10.40892</v>
      </c>
      <c r="K2051">
        <v>433.45299999999997</v>
      </c>
      <c r="L2051" s="3">
        <f t="shared" si="112"/>
        <v>423.04407999999995</v>
      </c>
      <c r="N2051" s="3">
        <f t="shared" si="113"/>
        <v>9.2929200000000005</v>
      </c>
    </row>
    <row r="2052" spans="1:15" x14ac:dyDescent="0.2">
      <c r="A2052" s="1" t="s">
        <v>37</v>
      </c>
      <c r="B2052" s="7">
        <v>37581</v>
      </c>
      <c r="C2052" s="16" t="str">
        <f t="shared" si="110"/>
        <v>V</v>
      </c>
      <c r="F2052" s="5">
        <v>34.200000000000003</v>
      </c>
      <c r="G2052" s="3">
        <f t="shared" si="111"/>
        <v>10.424160000000001</v>
      </c>
      <c r="K2052">
        <v>433.45299999999997</v>
      </c>
      <c r="L2052" s="3">
        <f t="shared" si="112"/>
        <v>423.02883999999995</v>
      </c>
      <c r="N2052" s="3">
        <f t="shared" si="113"/>
        <v>9.3081600000000009</v>
      </c>
    </row>
    <row r="2053" spans="1:15" x14ac:dyDescent="0.2">
      <c r="A2053" s="1" t="s">
        <v>37</v>
      </c>
      <c r="B2053" s="7">
        <v>37610</v>
      </c>
      <c r="C2053" s="16" t="str">
        <f t="shared" si="110"/>
        <v>V</v>
      </c>
      <c r="F2053" s="5">
        <v>34.270000000000003</v>
      </c>
      <c r="G2053" s="3">
        <f t="shared" si="111"/>
        <v>10.445496000000002</v>
      </c>
      <c r="K2053">
        <v>433.45299999999997</v>
      </c>
      <c r="L2053" s="3">
        <f t="shared" si="112"/>
        <v>423.00750399999998</v>
      </c>
      <c r="N2053" s="3">
        <f t="shared" si="113"/>
        <v>9.3294960000000025</v>
      </c>
    </row>
    <row r="2054" spans="1:15" x14ac:dyDescent="0.2">
      <c r="A2054" s="1" t="s">
        <v>37</v>
      </c>
      <c r="B2054" s="7">
        <v>37651</v>
      </c>
      <c r="C2054" s="16" t="str">
        <f t="shared" si="110"/>
        <v>V</v>
      </c>
      <c r="F2054" s="5">
        <v>34.35</v>
      </c>
      <c r="G2054" s="3">
        <f t="shared" si="111"/>
        <v>10.469880000000002</v>
      </c>
      <c r="K2054">
        <v>433.45299999999997</v>
      </c>
      <c r="L2054" s="3">
        <f t="shared" si="112"/>
        <v>422.98311999999999</v>
      </c>
      <c r="N2054" s="3">
        <f t="shared" si="113"/>
        <v>9.353880000000002</v>
      </c>
    </row>
    <row r="2055" spans="1:15" x14ac:dyDescent="0.2">
      <c r="A2055" s="1" t="s">
        <v>37</v>
      </c>
      <c r="B2055" s="7">
        <v>37679</v>
      </c>
      <c r="C2055" s="16" t="str">
        <f t="shared" si="110"/>
        <v>V</v>
      </c>
      <c r="F2055" s="5">
        <v>34.46</v>
      </c>
      <c r="G2055" s="3">
        <f t="shared" si="111"/>
        <v>10.503408</v>
      </c>
      <c r="K2055">
        <v>433.45299999999997</v>
      </c>
      <c r="L2055" s="3">
        <f t="shared" si="112"/>
        <v>422.949592</v>
      </c>
      <c r="N2055" s="3">
        <f t="shared" si="113"/>
        <v>9.3874080000000006</v>
      </c>
    </row>
    <row r="2056" spans="1:15" x14ac:dyDescent="0.2">
      <c r="A2056" s="1" t="s">
        <v>37</v>
      </c>
      <c r="B2056" s="7">
        <v>37706</v>
      </c>
      <c r="C2056" s="16" t="str">
        <f t="shared" si="110"/>
        <v>V</v>
      </c>
      <c r="F2056" s="5">
        <v>34.520000000000003</v>
      </c>
      <c r="G2056" s="3">
        <f t="shared" si="111"/>
        <v>10.521696000000002</v>
      </c>
      <c r="K2056">
        <v>433.45299999999997</v>
      </c>
      <c r="L2056" s="3">
        <f t="shared" si="112"/>
        <v>422.93130399999995</v>
      </c>
      <c r="N2056" s="3">
        <f t="shared" si="113"/>
        <v>9.4056960000000025</v>
      </c>
    </row>
    <row r="2057" spans="1:15" x14ac:dyDescent="0.2">
      <c r="A2057" s="1" t="s">
        <v>37</v>
      </c>
      <c r="B2057" s="7">
        <v>37739</v>
      </c>
      <c r="C2057" s="16" t="str">
        <f t="shared" si="110"/>
        <v>V</v>
      </c>
      <c r="F2057" s="5">
        <v>34.49</v>
      </c>
      <c r="G2057" s="3">
        <f t="shared" si="111"/>
        <v>10.512552000000001</v>
      </c>
      <c r="K2057">
        <v>433.45299999999997</v>
      </c>
      <c r="L2057" s="3">
        <f t="shared" si="112"/>
        <v>422.94044799999995</v>
      </c>
      <c r="N2057" s="3">
        <f t="shared" si="113"/>
        <v>9.3965520000000016</v>
      </c>
    </row>
    <row r="2058" spans="1:15" x14ac:dyDescent="0.2">
      <c r="A2058" s="1" t="s">
        <v>37</v>
      </c>
      <c r="B2058" s="7">
        <v>37761</v>
      </c>
      <c r="C2058" s="16" t="str">
        <f t="shared" si="110"/>
        <v>V</v>
      </c>
      <c r="F2058" s="5">
        <v>34.49</v>
      </c>
      <c r="G2058" s="3">
        <f t="shared" si="111"/>
        <v>10.512552000000001</v>
      </c>
      <c r="K2058">
        <v>433.45299999999997</v>
      </c>
      <c r="L2058" s="3">
        <f t="shared" si="112"/>
        <v>422.94044799999995</v>
      </c>
      <c r="N2058" s="3">
        <f t="shared" si="113"/>
        <v>9.3965520000000016</v>
      </c>
    </row>
    <row r="2059" spans="1:15" x14ac:dyDescent="0.2">
      <c r="A2059" s="1" t="s">
        <v>37</v>
      </c>
      <c r="B2059" s="7">
        <v>37802</v>
      </c>
      <c r="C2059" s="16" t="str">
        <f t="shared" si="110"/>
        <v>V</v>
      </c>
      <c r="F2059" s="5">
        <v>34.450000000000003</v>
      </c>
      <c r="G2059" s="3">
        <f t="shared" si="111"/>
        <v>10.500360000000001</v>
      </c>
      <c r="K2059">
        <v>433.45299999999997</v>
      </c>
      <c r="L2059" s="3">
        <f t="shared" si="112"/>
        <v>422.95263999999997</v>
      </c>
      <c r="N2059" s="3">
        <f t="shared" si="113"/>
        <v>9.3843600000000009</v>
      </c>
    </row>
    <row r="2060" spans="1:15" x14ac:dyDescent="0.2">
      <c r="A2060" s="1" t="s">
        <v>37</v>
      </c>
      <c r="B2060" s="7">
        <v>37826</v>
      </c>
      <c r="C2060" s="16" t="str">
        <f t="shared" si="110"/>
        <v>V</v>
      </c>
      <c r="F2060" s="5">
        <v>34.44</v>
      </c>
      <c r="G2060" s="3">
        <f t="shared" si="111"/>
        <v>10.497311999999999</v>
      </c>
      <c r="K2060">
        <v>433.45299999999997</v>
      </c>
      <c r="L2060" s="3">
        <f t="shared" si="112"/>
        <v>422.95568799999995</v>
      </c>
      <c r="N2060" s="3">
        <f t="shared" si="113"/>
        <v>9.3813119999999994</v>
      </c>
    </row>
    <row r="2061" spans="1:15" x14ac:dyDescent="0.2">
      <c r="A2061" s="1" t="s">
        <v>37</v>
      </c>
      <c r="B2061" s="7">
        <v>37860</v>
      </c>
      <c r="C2061" s="16" t="str">
        <f t="shared" si="110"/>
        <v>V</v>
      </c>
      <c r="F2061" s="5">
        <v>34.64</v>
      </c>
      <c r="G2061" s="3">
        <f t="shared" si="111"/>
        <v>10.558272000000001</v>
      </c>
      <c r="K2061">
        <v>433.45299999999997</v>
      </c>
      <c r="L2061" s="3">
        <f t="shared" si="112"/>
        <v>422.89472799999999</v>
      </c>
      <c r="N2061" s="3">
        <f t="shared" si="113"/>
        <v>9.4422720000000009</v>
      </c>
    </row>
    <row r="2062" spans="1:15" x14ac:dyDescent="0.2">
      <c r="A2062" s="1" t="s">
        <v>37</v>
      </c>
      <c r="B2062" s="7">
        <v>37888</v>
      </c>
      <c r="C2062" s="16" t="str">
        <f t="shared" si="110"/>
        <v>V</v>
      </c>
      <c r="F2062" s="5">
        <v>34.729999999999997</v>
      </c>
      <c r="G2062" s="3">
        <f t="shared" si="111"/>
        <v>10.585704</v>
      </c>
      <c r="K2062">
        <v>433.45299999999997</v>
      </c>
      <c r="L2062" s="3">
        <f t="shared" si="112"/>
        <v>422.86729599999995</v>
      </c>
      <c r="N2062" s="3">
        <f t="shared" si="113"/>
        <v>9.4697040000000001</v>
      </c>
    </row>
    <row r="2063" spans="1:15" x14ac:dyDescent="0.2">
      <c r="A2063" s="1" t="s">
        <v>37</v>
      </c>
      <c r="B2063" s="7">
        <v>37924</v>
      </c>
      <c r="C2063" s="16" t="str">
        <f t="shared" si="110"/>
        <v>V</v>
      </c>
      <c r="F2063" s="5">
        <v>34.700000000000003</v>
      </c>
      <c r="G2063" s="3">
        <f t="shared" si="111"/>
        <v>10.576560000000001</v>
      </c>
      <c r="K2063">
        <v>433.45299999999997</v>
      </c>
      <c r="L2063" s="3">
        <f t="shared" si="112"/>
        <v>422.87644</v>
      </c>
      <c r="N2063" s="3">
        <f t="shared" si="113"/>
        <v>9.460560000000001</v>
      </c>
    </row>
    <row r="2064" spans="1:15" x14ac:dyDescent="0.2">
      <c r="A2064" s="1" t="s">
        <v>37</v>
      </c>
      <c r="B2064" s="7">
        <v>37951</v>
      </c>
      <c r="C2064" s="16" t="str">
        <f t="shared" si="110"/>
        <v>V</v>
      </c>
      <c r="F2064" s="5">
        <v>34.68</v>
      </c>
      <c r="G2064" s="3">
        <f t="shared" si="111"/>
        <v>10.570464000000001</v>
      </c>
      <c r="K2064">
        <v>433.45299999999997</v>
      </c>
      <c r="L2064" s="3">
        <f t="shared" si="112"/>
        <v>422.88253599999996</v>
      </c>
      <c r="N2064" s="3">
        <f t="shared" si="113"/>
        <v>9.4544640000000015</v>
      </c>
    </row>
    <row r="2065" spans="1:14" x14ac:dyDescent="0.2">
      <c r="A2065" s="1" t="s">
        <v>37</v>
      </c>
      <c r="B2065" s="7">
        <v>37978</v>
      </c>
      <c r="C2065" s="16" t="str">
        <f t="shared" si="110"/>
        <v>V</v>
      </c>
      <c r="F2065" s="5">
        <v>34.61</v>
      </c>
      <c r="G2065" s="3">
        <f t="shared" si="111"/>
        <v>10.549128</v>
      </c>
      <c r="K2065">
        <v>433.45299999999997</v>
      </c>
      <c r="L2065" s="3">
        <f t="shared" si="112"/>
        <v>422.90387199999998</v>
      </c>
      <c r="N2065" s="3">
        <f t="shared" si="113"/>
        <v>9.433128</v>
      </c>
    </row>
    <row r="2066" spans="1:14" x14ac:dyDescent="0.2">
      <c r="A2066" s="1" t="s">
        <v>37</v>
      </c>
      <c r="B2066" s="7">
        <v>38008</v>
      </c>
      <c r="C2066" s="16" t="str">
        <f t="shared" si="110"/>
        <v>V</v>
      </c>
      <c r="F2066" s="5">
        <v>34.65</v>
      </c>
      <c r="G2066" s="3">
        <f t="shared" si="111"/>
        <v>10.56132</v>
      </c>
      <c r="K2066">
        <v>433.45299999999997</v>
      </c>
      <c r="L2066" s="3">
        <f t="shared" si="112"/>
        <v>422.89167999999995</v>
      </c>
      <c r="N2066" s="3">
        <f t="shared" si="113"/>
        <v>9.4453200000000006</v>
      </c>
    </row>
    <row r="2067" spans="1:14" x14ac:dyDescent="0.2">
      <c r="A2067" s="1" t="s">
        <v>37</v>
      </c>
      <c r="B2067" s="7">
        <v>38047</v>
      </c>
      <c r="C2067" s="16" t="str">
        <f t="shared" si="110"/>
        <v>V</v>
      </c>
      <c r="F2067" s="5">
        <v>34.69</v>
      </c>
      <c r="G2067" s="3">
        <f t="shared" si="111"/>
        <v>10.573511999999999</v>
      </c>
      <c r="K2067">
        <v>433.45299999999997</v>
      </c>
      <c r="L2067" s="3">
        <f t="shared" si="112"/>
        <v>422.87948799999998</v>
      </c>
      <c r="N2067" s="3">
        <f t="shared" si="113"/>
        <v>9.4575119999999995</v>
      </c>
    </row>
    <row r="2068" spans="1:14" x14ac:dyDescent="0.2">
      <c r="A2068" s="1" t="s">
        <v>37</v>
      </c>
      <c r="B2068" s="7">
        <v>38079</v>
      </c>
      <c r="C2068" s="16" t="str">
        <f t="shared" si="110"/>
        <v>V</v>
      </c>
      <c r="F2068" s="5">
        <v>34.67</v>
      </c>
      <c r="G2068" s="3">
        <f t="shared" si="111"/>
        <v>10.567416000000001</v>
      </c>
      <c r="K2068">
        <v>433.45299999999997</v>
      </c>
      <c r="L2068" s="3">
        <f t="shared" si="112"/>
        <v>422.88558399999999</v>
      </c>
      <c r="N2068" s="3">
        <f t="shared" si="113"/>
        <v>9.4514160000000018</v>
      </c>
    </row>
    <row r="2069" spans="1:14" x14ac:dyDescent="0.2">
      <c r="A2069" s="1" t="s">
        <v>37</v>
      </c>
      <c r="B2069" s="7">
        <v>38105</v>
      </c>
      <c r="C2069" s="16" t="s">
        <v>176</v>
      </c>
      <c r="F2069" s="5">
        <v>34.64</v>
      </c>
      <c r="G2069" s="3">
        <f t="shared" si="111"/>
        <v>10.558272000000001</v>
      </c>
      <c r="J2069" t="s">
        <v>65</v>
      </c>
      <c r="K2069">
        <v>433.45299999999997</v>
      </c>
      <c r="L2069" s="3">
        <f t="shared" si="112"/>
        <v>422.89472799999999</v>
      </c>
      <c r="N2069" s="3">
        <f t="shared" si="113"/>
        <v>9.4422720000000009</v>
      </c>
    </row>
    <row r="2070" spans="1:14" x14ac:dyDescent="0.2">
      <c r="A2070" s="1" t="s">
        <v>37</v>
      </c>
      <c r="B2070" s="7">
        <v>38131</v>
      </c>
      <c r="C2070" s="16" t="s">
        <v>176</v>
      </c>
      <c r="F2070" s="5">
        <v>34.65</v>
      </c>
      <c r="G2070" s="3">
        <f t="shared" si="111"/>
        <v>10.56132</v>
      </c>
      <c r="J2070" t="s">
        <v>69</v>
      </c>
      <c r="K2070">
        <v>433.45299999999997</v>
      </c>
      <c r="L2070" s="3">
        <f t="shared" si="112"/>
        <v>422.89167999999995</v>
      </c>
      <c r="N2070" s="3">
        <f t="shared" si="113"/>
        <v>9.4453200000000006</v>
      </c>
    </row>
    <row r="2071" spans="1:14" x14ac:dyDescent="0.2">
      <c r="A2071" s="1" t="s">
        <v>37</v>
      </c>
      <c r="B2071" s="7">
        <v>38162</v>
      </c>
      <c r="C2071" s="16" t="s">
        <v>176</v>
      </c>
      <c r="F2071" s="5">
        <v>34.729999999999997</v>
      </c>
      <c r="G2071" s="3">
        <f t="shared" si="111"/>
        <v>10.585704</v>
      </c>
      <c r="J2071" t="s">
        <v>69</v>
      </c>
      <c r="K2071">
        <v>433.45299999999997</v>
      </c>
      <c r="L2071" s="3">
        <f t="shared" si="112"/>
        <v>422.86729599999995</v>
      </c>
      <c r="N2071" s="3">
        <f t="shared" si="113"/>
        <v>9.4697040000000001</v>
      </c>
    </row>
    <row r="2072" spans="1:14" x14ac:dyDescent="0.2">
      <c r="A2072" s="1" t="s">
        <v>37</v>
      </c>
      <c r="B2072" s="7">
        <v>38191</v>
      </c>
      <c r="C2072" s="16" t="s">
        <v>176</v>
      </c>
      <c r="F2072" s="5">
        <v>34.840000000000003</v>
      </c>
      <c r="G2072" s="3">
        <f t="shared" si="111"/>
        <v>10.619232000000002</v>
      </c>
      <c r="J2072" t="s">
        <v>69</v>
      </c>
      <c r="K2072">
        <v>433.45299999999997</v>
      </c>
      <c r="L2072" s="3">
        <f t="shared" si="112"/>
        <v>422.83376799999996</v>
      </c>
      <c r="N2072" s="3">
        <f t="shared" si="113"/>
        <v>9.5032320000000023</v>
      </c>
    </row>
    <row r="2073" spans="1:14" x14ac:dyDescent="0.2">
      <c r="A2073" s="1" t="s">
        <v>37</v>
      </c>
      <c r="B2073" s="7">
        <v>38226</v>
      </c>
      <c r="C2073" s="16" t="s">
        <v>176</v>
      </c>
      <c r="F2073" s="5">
        <v>35.01</v>
      </c>
      <c r="G2073" s="3">
        <f t="shared" si="111"/>
        <v>10.671048000000001</v>
      </c>
      <c r="J2073" t="s">
        <v>69</v>
      </c>
      <c r="K2073">
        <v>433.45299999999997</v>
      </c>
      <c r="L2073" s="3">
        <f t="shared" si="112"/>
        <v>422.78195199999999</v>
      </c>
      <c r="N2073" s="3">
        <f t="shared" si="113"/>
        <v>9.5550480000000011</v>
      </c>
    </row>
    <row r="2074" spans="1:14" x14ac:dyDescent="0.2">
      <c r="A2074" s="1" t="s">
        <v>37</v>
      </c>
      <c r="B2074" s="7">
        <v>38254</v>
      </c>
      <c r="C2074" s="16" t="s">
        <v>176</v>
      </c>
      <c r="F2074" s="5">
        <v>34.96</v>
      </c>
      <c r="G2074" s="3">
        <f t="shared" si="111"/>
        <v>10.655808</v>
      </c>
      <c r="J2074" t="s">
        <v>69</v>
      </c>
      <c r="K2074">
        <v>433.45299999999997</v>
      </c>
      <c r="L2074" s="3">
        <f t="shared" si="112"/>
        <v>422.797192</v>
      </c>
      <c r="N2074" s="3">
        <f t="shared" si="113"/>
        <v>9.5398080000000007</v>
      </c>
    </row>
    <row r="2075" spans="1:14" x14ac:dyDescent="0.2">
      <c r="A2075" s="1" t="s">
        <v>37</v>
      </c>
      <c r="B2075" s="7">
        <v>38292</v>
      </c>
      <c r="C2075" s="16" t="s">
        <v>176</v>
      </c>
      <c r="F2075" s="5">
        <v>34.770000000000003</v>
      </c>
      <c r="G2075" s="3">
        <f t="shared" si="111"/>
        <v>10.597896000000002</v>
      </c>
      <c r="J2075" t="s">
        <v>69</v>
      </c>
      <c r="K2075">
        <v>433.45299999999997</v>
      </c>
      <c r="L2075" s="3">
        <f t="shared" si="112"/>
        <v>422.85510399999998</v>
      </c>
      <c r="N2075" s="3">
        <f t="shared" si="113"/>
        <v>9.4818960000000025</v>
      </c>
    </row>
    <row r="2076" spans="1:14" x14ac:dyDescent="0.2">
      <c r="A2076" s="1" t="s">
        <v>37</v>
      </c>
      <c r="B2076" s="7">
        <v>38320</v>
      </c>
      <c r="C2076" s="16" t="s">
        <v>176</v>
      </c>
      <c r="F2076" s="5">
        <v>34.380000000000003</v>
      </c>
      <c r="G2076" s="3">
        <f t="shared" si="111"/>
        <v>10.479024000000001</v>
      </c>
      <c r="J2076" t="s">
        <v>69</v>
      </c>
      <c r="K2076">
        <v>433.45299999999997</v>
      </c>
      <c r="L2076" s="3">
        <f t="shared" si="112"/>
        <v>422.97397599999999</v>
      </c>
      <c r="N2076" s="3">
        <f t="shared" si="113"/>
        <v>9.3630240000000011</v>
      </c>
    </row>
    <row r="2077" spans="1:14" x14ac:dyDescent="0.2">
      <c r="A2077" s="1" t="s">
        <v>37</v>
      </c>
      <c r="B2077" s="7">
        <v>38341</v>
      </c>
      <c r="C2077" s="16" t="s">
        <v>176</v>
      </c>
      <c r="F2077" s="5">
        <v>34.36</v>
      </c>
      <c r="G2077" s="3">
        <f t="shared" si="111"/>
        <v>10.472928</v>
      </c>
      <c r="J2077" t="s">
        <v>69</v>
      </c>
      <c r="K2077">
        <v>433.45299999999997</v>
      </c>
      <c r="L2077" s="3">
        <f t="shared" si="112"/>
        <v>422.98007199999995</v>
      </c>
      <c r="N2077" s="3">
        <f t="shared" si="113"/>
        <v>9.3569279999999999</v>
      </c>
    </row>
    <row r="2078" spans="1:14" x14ac:dyDescent="0.2">
      <c r="A2078" s="1" t="s">
        <v>37</v>
      </c>
      <c r="B2078" s="7">
        <v>38377</v>
      </c>
      <c r="C2078" s="16" t="s">
        <v>176</v>
      </c>
      <c r="F2078" s="5">
        <v>34.49</v>
      </c>
      <c r="G2078" s="3">
        <f t="shared" si="111"/>
        <v>10.512552000000001</v>
      </c>
      <c r="J2078" t="s">
        <v>69</v>
      </c>
      <c r="K2078">
        <v>433.45299999999997</v>
      </c>
      <c r="L2078" s="3">
        <f t="shared" si="112"/>
        <v>422.94044799999995</v>
      </c>
      <c r="N2078" s="3">
        <f t="shared" si="113"/>
        <v>9.3965520000000016</v>
      </c>
    </row>
    <row r="2079" spans="1:14" x14ac:dyDescent="0.2">
      <c r="A2079" s="1" t="s">
        <v>37</v>
      </c>
      <c r="B2079" s="7">
        <v>38413</v>
      </c>
      <c r="C2079" s="16" t="s">
        <v>176</v>
      </c>
      <c r="F2079" s="5">
        <v>34.6</v>
      </c>
      <c r="G2079" s="3">
        <f t="shared" si="111"/>
        <v>10.546080000000002</v>
      </c>
      <c r="J2079" t="s">
        <v>69</v>
      </c>
      <c r="K2079">
        <v>433.45299999999997</v>
      </c>
      <c r="L2079" s="3">
        <f t="shared" si="112"/>
        <v>422.90691999999996</v>
      </c>
      <c r="N2079" s="3">
        <f t="shared" si="113"/>
        <v>9.430080000000002</v>
      </c>
    </row>
    <row r="2080" spans="1:14" x14ac:dyDescent="0.2">
      <c r="A2080" s="1" t="s">
        <v>37</v>
      </c>
      <c r="B2080" s="7">
        <v>38440</v>
      </c>
      <c r="C2080" s="16" t="s">
        <v>176</v>
      </c>
      <c r="F2080" s="5">
        <v>34.68</v>
      </c>
      <c r="G2080" s="3">
        <f t="shared" si="111"/>
        <v>10.570464000000001</v>
      </c>
      <c r="J2080" t="s">
        <v>69</v>
      </c>
      <c r="K2080">
        <v>433.45299999999997</v>
      </c>
      <c r="L2080" s="3">
        <f t="shared" si="112"/>
        <v>422.88253599999996</v>
      </c>
      <c r="N2080" s="3">
        <f t="shared" si="113"/>
        <v>9.4544640000000015</v>
      </c>
    </row>
    <row r="2081" spans="1:14" x14ac:dyDescent="0.2">
      <c r="A2081" s="1" t="s">
        <v>37</v>
      </c>
      <c r="B2081" s="7">
        <v>38467</v>
      </c>
      <c r="C2081" s="16" t="s">
        <v>176</v>
      </c>
      <c r="F2081" s="5">
        <v>34.44</v>
      </c>
      <c r="G2081" s="3">
        <f t="shared" si="111"/>
        <v>10.497311999999999</v>
      </c>
      <c r="J2081" t="s">
        <v>69</v>
      </c>
      <c r="K2081">
        <v>433.45299999999997</v>
      </c>
      <c r="L2081" s="3">
        <f t="shared" si="112"/>
        <v>422.95568799999995</v>
      </c>
      <c r="N2081" s="3">
        <f t="shared" si="113"/>
        <v>9.3813119999999994</v>
      </c>
    </row>
    <row r="2082" spans="1:14" x14ac:dyDescent="0.2">
      <c r="A2082" s="1" t="s">
        <v>37</v>
      </c>
      <c r="B2082" s="7">
        <v>38496</v>
      </c>
      <c r="C2082" s="16" t="str">
        <f t="shared" si="110"/>
        <v>V</v>
      </c>
      <c r="F2082" s="5">
        <v>34.4</v>
      </c>
      <c r="G2082" s="3">
        <f t="shared" si="111"/>
        <v>10.48512</v>
      </c>
      <c r="J2082" t="s">
        <v>104</v>
      </c>
      <c r="K2082">
        <v>433.45299999999997</v>
      </c>
      <c r="L2082" s="3">
        <f t="shared" si="112"/>
        <v>422.96787999999998</v>
      </c>
      <c r="N2082" s="3">
        <f t="shared" si="113"/>
        <v>9.3691200000000006</v>
      </c>
    </row>
    <row r="2083" spans="1:14" x14ac:dyDescent="0.2">
      <c r="A2083" s="1" t="s">
        <v>37</v>
      </c>
      <c r="B2083" s="7">
        <v>38526</v>
      </c>
      <c r="C2083" s="16" t="s">
        <v>176</v>
      </c>
      <c r="F2083" s="5">
        <v>34.729999999999997</v>
      </c>
      <c r="G2083" s="3">
        <f t="shared" si="111"/>
        <v>10.585704</v>
      </c>
      <c r="J2083" t="s">
        <v>69</v>
      </c>
      <c r="K2083">
        <v>433.45299999999997</v>
      </c>
      <c r="L2083" s="3">
        <f t="shared" si="112"/>
        <v>422.86729599999995</v>
      </c>
      <c r="N2083" s="3">
        <f t="shared" si="113"/>
        <v>9.4697040000000001</v>
      </c>
    </row>
    <row r="2084" spans="1:14" x14ac:dyDescent="0.2">
      <c r="A2084" s="1" t="s">
        <v>37</v>
      </c>
      <c r="B2084" s="7">
        <v>38558</v>
      </c>
      <c r="C2084" s="16" t="s">
        <v>176</v>
      </c>
      <c r="F2084" s="5">
        <v>33.85</v>
      </c>
      <c r="G2084" s="3">
        <f t="shared" si="111"/>
        <v>10.317480000000002</v>
      </c>
      <c r="J2084" t="s">
        <v>69</v>
      </c>
      <c r="K2084">
        <v>433.45299999999997</v>
      </c>
      <c r="L2084" s="3">
        <f t="shared" si="112"/>
        <v>423.13551999999999</v>
      </c>
      <c r="N2084" s="3">
        <f t="shared" si="113"/>
        <v>9.2014800000000019</v>
      </c>
    </row>
    <row r="2085" spans="1:14" x14ac:dyDescent="0.2">
      <c r="A2085" s="1" t="s">
        <v>37</v>
      </c>
      <c r="B2085" s="7">
        <v>38586</v>
      </c>
      <c r="C2085" s="16" t="s">
        <v>176</v>
      </c>
      <c r="F2085" s="5">
        <v>34.1</v>
      </c>
      <c r="G2085" s="3">
        <f t="shared" si="111"/>
        <v>10.393680000000002</v>
      </c>
      <c r="J2085" t="s">
        <v>69</v>
      </c>
      <c r="K2085">
        <v>433.45299999999997</v>
      </c>
      <c r="L2085" s="3">
        <f t="shared" si="112"/>
        <v>423.05931999999996</v>
      </c>
      <c r="N2085" s="3">
        <f t="shared" si="113"/>
        <v>9.2776800000000019</v>
      </c>
    </row>
    <row r="2086" spans="1:14" x14ac:dyDescent="0.2">
      <c r="A2086" s="1" t="s">
        <v>37</v>
      </c>
      <c r="B2086" s="7">
        <v>38618</v>
      </c>
      <c r="C2086" s="16" t="s">
        <v>176</v>
      </c>
      <c r="F2086" s="5">
        <v>34.270000000000003</v>
      </c>
      <c r="G2086" s="3">
        <f t="shared" si="111"/>
        <v>10.445496000000002</v>
      </c>
      <c r="J2086" t="s">
        <v>69</v>
      </c>
      <c r="K2086">
        <v>433.45299999999997</v>
      </c>
      <c r="L2086" s="3">
        <f t="shared" si="112"/>
        <v>423.00750399999998</v>
      </c>
      <c r="N2086" s="3">
        <f t="shared" si="113"/>
        <v>9.3294960000000025</v>
      </c>
    </row>
    <row r="2087" spans="1:14" x14ac:dyDescent="0.2">
      <c r="A2087" s="1" t="s">
        <v>37</v>
      </c>
      <c r="B2087" s="7">
        <v>38649</v>
      </c>
      <c r="C2087" s="16" t="s">
        <v>176</v>
      </c>
      <c r="F2087" s="5">
        <v>34.340000000000003</v>
      </c>
      <c r="G2087" s="3">
        <f t="shared" si="111"/>
        <v>10.466832000000002</v>
      </c>
      <c r="J2087" t="s">
        <v>69</v>
      </c>
      <c r="K2087">
        <v>433.45299999999997</v>
      </c>
      <c r="L2087" s="3">
        <f t="shared" si="112"/>
        <v>422.98616799999996</v>
      </c>
      <c r="N2087" s="3">
        <f t="shared" si="113"/>
        <v>9.3508320000000023</v>
      </c>
    </row>
    <row r="2088" spans="1:14" x14ac:dyDescent="0.2">
      <c r="A2088" s="1" t="s">
        <v>37</v>
      </c>
      <c r="B2088" s="7">
        <v>38677</v>
      </c>
      <c r="C2088" s="16" t="s">
        <v>176</v>
      </c>
      <c r="F2088" s="5">
        <v>34.270000000000003</v>
      </c>
      <c r="G2088" s="3">
        <f t="shared" si="111"/>
        <v>10.445496000000002</v>
      </c>
      <c r="J2088" t="s">
        <v>69</v>
      </c>
      <c r="K2088">
        <v>433.45299999999997</v>
      </c>
      <c r="L2088" s="3">
        <f t="shared" si="112"/>
        <v>423.00750399999998</v>
      </c>
      <c r="N2088" s="3">
        <f t="shared" si="113"/>
        <v>9.3294960000000025</v>
      </c>
    </row>
    <row r="2089" spans="1:14" x14ac:dyDescent="0.2">
      <c r="A2089" s="1" t="s">
        <v>37</v>
      </c>
      <c r="B2089" s="7">
        <v>38707</v>
      </c>
      <c r="C2089" s="16" t="str">
        <f t="shared" si="110"/>
        <v>V</v>
      </c>
      <c r="F2089" s="5">
        <v>34.340000000000003</v>
      </c>
      <c r="G2089" s="3">
        <f t="shared" si="111"/>
        <v>10.466832000000002</v>
      </c>
      <c r="J2089" t="s">
        <v>104</v>
      </c>
      <c r="K2089">
        <v>433.45299999999997</v>
      </c>
      <c r="L2089" s="3">
        <f t="shared" si="112"/>
        <v>422.98616799999996</v>
      </c>
      <c r="N2089" s="3">
        <f t="shared" si="113"/>
        <v>9.3508320000000023</v>
      </c>
    </row>
    <row r="2090" spans="1:14" x14ac:dyDescent="0.2">
      <c r="A2090" s="1" t="s">
        <v>37</v>
      </c>
      <c r="B2090" s="7">
        <v>38743</v>
      </c>
      <c r="C2090" s="16" t="s">
        <v>176</v>
      </c>
      <c r="F2090" s="5">
        <v>34.409999999999997</v>
      </c>
      <c r="G2090" s="3">
        <f t="shared" si="111"/>
        <v>10.488168</v>
      </c>
      <c r="J2090" t="s">
        <v>69</v>
      </c>
      <c r="K2090">
        <v>433.45299999999997</v>
      </c>
      <c r="L2090" s="3">
        <f t="shared" si="112"/>
        <v>422.964832</v>
      </c>
      <c r="N2090" s="3">
        <f t="shared" si="113"/>
        <v>9.3721680000000003</v>
      </c>
    </row>
    <row r="2091" spans="1:14" x14ac:dyDescent="0.2">
      <c r="A2091" s="1" t="s">
        <v>37</v>
      </c>
      <c r="B2091" s="7">
        <v>38776</v>
      </c>
      <c r="C2091" s="16" t="s">
        <v>176</v>
      </c>
      <c r="F2091" s="5">
        <v>34.5</v>
      </c>
      <c r="G2091" s="3">
        <f t="shared" si="111"/>
        <v>10.515600000000001</v>
      </c>
      <c r="J2091" t="s">
        <v>69</v>
      </c>
      <c r="K2091">
        <v>433.45299999999997</v>
      </c>
      <c r="L2091" s="3">
        <f t="shared" si="112"/>
        <v>422.93739999999997</v>
      </c>
      <c r="N2091" s="3">
        <f t="shared" si="113"/>
        <v>9.3996000000000013</v>
      </c>
    </row>
    <row r="2092" spans="1:14" x14ac:dyDescent="0.2">
      <c r="A2092" s="1" t="s">
        <v>37</v>
      </c>
      <c r="B2092" s="7">
        <v>38803</v>
      </c>
      <c r="C2092" s="16" t="s">
        <v>176</v>
      </c>
      <c r="F2092" s="5">
        <v>34.520000000000003</v>
      </c>
      <c r="G2092" s="3">
        <f t="shared" si="111"/>
        <v>10.521696000000002</v>
      </c>
      <c r="J2092" t="s">
        <v>69</v>
      </c>
      <c r="K2092">
        <v>433.45299999999997</v>
      </c>
      <c r="L2092" s="3">
        <f t="shared" si="112"/>
        <v>422.93130399999995</v>
      </c>
      <c r="N2092" s="3">
        <f t="shared" si="113"/>
        <v>9.4056960000000025</v>
      </c>
    </row>
    <row r="2093" spans="1:14" x14ac:dyDescent="0.2">
      <c r="A2093" s="1" t="s">
        <v>37</v>
      </c>
      <c r="B2093" s="7">
        <v>38835</v>
      </c>
      <c r="C2093" s="16" t="s">
        <v>176</v>
      </c>
      <c r="F2093" s="5">
        <v>34.03</v>
      </c>
      <c r="G2093" s="3">
        <f t="shared" si="111"/>
        <v>10.372344</v>
      </c>
      <c r="J2093" t="s">
        <v>69</v>
      </c>
      <c r="K2093">
        <v>433.45299999999997</v>
      </c>
      <c r="L2093" s="3">
        <f t="shared" si="112"/>
        <v>423.08065599999998</v>
      </c>
      <c r="N2093" s="3">
        <f t="shared" si="113"/>
        <v>9.2563440000000003</v>
      </c>
    </row>
    <row r="2094" spans="1:14" x14ac:dyDescent="0.2">
      <c r="A2094" s="1" t="s">
        <v>37</v>
      </c>
      <c r="B2094" s="7">
        <v>38856</v>
      </c>
      <c r="C2094" s="16" t="s">
        <v>176</v>
      </c>
      <c r="F2094" s="5">
        <v>33.93</v>
      </c>
      <c r="G2094" s="3">
        <f t="shared" si="111"/>
        <v>10.341864000000001</v>
      </c>
      <c r="J2094" t="s">
        <v>69</v>
      </c>
      <c r="K2094">
        <v>433.45299999999997</v>
      </c>
      <c r="L2094" s="3">
        <f t="shared" si="112"/>
        <v>423.11113599999999</v>
      </c>
      <c r="N2094" s="3">
        <f t="shared" si="113"/>
        <v>9.2258640000000014</v>
      </c>
    </row>
    <row r="2095" spans="1:14" x14ac:dyDescent="0.2">
      <c r="A2095" s="1" t="s">
        <v>37</v>
      </c>
      <c r="B2095" s="7">
        <v>38895</v>
      </c>
      <c r="C2095" s="16" t="s">
        <v>176</v>
      </c>
      <c r="F2095" s="5">
        <v>34.090000000000003</v>
      </c>
      <c r="G2095" s="3">
        <f t="shared" si="111"/>
        <v>10.390632000000002</v>
      </c>
      <c r="J2095" t="s">
        <v>69</v>
      </c>
      <c r="K2095">
        <v>433.45299999999997</v>
      </c>
      <c r="L2095" s="3">
        <f t="shared" si="112"/>
        <v>423.06236799999999</v>
      </c>
      <c r="N2095" s="3">
        <f t="shared" si="113"/>
        <v>9.2746320000000022</v>
      </c>
    </row>
    <row r="2096" spans="1:14" x14ac:dyDescent="0.2">
      <c r="A2096" s="1" t="s">
        <v>37</v>
      </c>
      <c r="B2096" s="7">
        <v>38925</v>
      </c>
      <c r="C2096" s="16" t="s">
        <v>176</v>
      </c>
      <c r="F2096" s="5">
        <v>34.479999999999997</v>
      </c>
      <c r="G2096" s="3">
        <f t="shared" si="111"/>
        <v>10.509504</v>
      </c>
      <c r="J2096" t="s">
        <v>69</v>
      </c>
      <c r="K2096">
        <v>433.45299999999997</v>
      </c>
      <c r="L2096" s="3">
        <f t="shared" si="112"/>
        <v>422.94349599999998</v>
      </c>
      <c r="N2096" s="3">
        <f t="shared" si="113"/>
        <v>9.3935040000000001</v>
      </c>
    </row>
    <row r="2097" spans="1:14" x14ac:dyDescent="0.2">
      <c r="A2097" s="1" t="s">
        <v>37</v>
      </c>
      <c r="B2097" s="7">
        <v>38958</v>
      </c>
      <c r="C2097" s="16" t="s">
        <v>176</v>
      </c>
      <c r="F2097" s="5">
        <v>34.659999999999997</v>
      </c>
      <c r="G2097" s="3">
        <f t="shared" si="111"/>
        <v>10.564368</v>
      </c>
      <c r="J2097" t="s">
        <v>69</v>
      </c>
      <c r="K2097">
        <v>433.45299999999997</v>
      </c>
      <c r="L2097" s="3">
        <f t="shared" si="112"/>
        <v>422.88863199999997</v>
      </c>
      <c r="N2097" s="3">
        <f t="shared" si="113"/>
        <v>9.4483680000000003</v>
      </c>
    </row>
    <row r="2098" spans="1:14" x14ac:dyDescent="0.2">
      <c r="A2098" s="1" t="s">
        <v>37</v>
      </c>
      <c r="B2098" s="7">
        <v>38986</v>
      </c>
      <c r="C2098" s="16" t="s">
        <v>176</v>
      </c>
      <c r="F2098" s="5">
        <v>34.74</v>
      </c>
      <c r="G2098" s="3">
        <f t="shared" si="111"/>
        <v>10.588752000000001</v>
      </c>
      <c r="J2098" t="s">
        <v>69</v>
      </c>
      <c r="K2098">
        <v>433.45299999999997</v>
      </c>
      <c r="L2098" s="3">
        <f t="shared" si="112"/>
        <v>422.86424799999998</v>
      </c>
      <c r="N2098" s="3">
        <f t="shared" si="113"/>
        <v>9.4727520000000016</v>
      </c>
    </row>
    <row r="2099" spans="1:14" x14ac:dyDescent="0.2">
      <c r="A2099" s="1" t="s">
        <v>37</v>
      </c>
      <c r="B2099" s="7">
        <v>39014</v>
      </c>
      <c r="C2099" s="16" t="str">
        <f t="shared" ref="C2099:C2163" si="114">IF(ISBLANK(D2099),"V","S")</f>
        <v>V</v>
      </c>
      <c r="F2099" s="5">
        <v>34.78</v>
      </c>
      <c r="G2099" s="3">
        <f t="shared" si="111"/>
        <v>10.600944</v>
      </c>
      <c r="J2099" t="s">
        <v>105</v>
      </c>
      <c r="K2099">
        <v>433.45299999999997</v>
      </c>
      <c r="L2099" s="3">
        <f t="shared" si="112"/>
        <v>422.85205599999995</v>
      </c>
      <c r="N2099" s="3">
        <f t="shared" si="113"/>
        <v>9.4849440000000005</v>
      </c>
    </row>
    <row r="2100" spans="1:14" x14ac:dyDescent="0.2">
      <c r="A2100" s="1" t="s">
        <v>37</v>
      </c>
      <c r="B2100" s="7">
        <v>39050</v>
      </c>
      <c r="C2100" s="16" t="str">
        <f t="shared" si="114"/>
        <v>V</v>
      </c>
      <c r="F2100" s="5">
        <v>34.83</v>
      </c>
      <c r="G2100" s="3">
        <f t="shared" si="111"/>
        <v>10.616184000000001</v>
      </c>
      <c r="J2100" t="s">
        <v>105</v>
      </c>
      <c r="K2100">
        <v>433.45299999999997</v>
      </c>
      <c r="L2100" s="3">
        <f t="shared" si="112"/>
        <v>422.836816</v>
      </c>
      <c r="N2100" s="3">
        <f t="shared" si="113"/>
        <v>9.5001840000000009</v>
      </c>
    </row>
    <row r="2101" spans="1:14" x14ac:dyDescent="0.2">
      <c r="A2101" s="1" t="s">
        <v>37</v>
      </c>
      <c r="B2101" s="7">
        <v>39077</v>
      </c>
      <c r="C2101" s="16" t="s">
        <v>176</v>
      </c>
      <c r="F2101" s="5">
        <v>34.869999999999997</v>
      </c>
      <c r="G2101" s="3">
        <f t="shared" si="111"/>
        <v>10.628375999999999</v>
      </c>
      <c r="J2101" t="s">
        <v>69</v>
      </c>
      <c r="K2101">
        <v>433.45299999999997</v>
      </c>
      <c r="L2101" s="3">
        <f t="shared" si="112"/>
        <v>422.82462399999997</v>
      </c>
      <c r="N2101" s="3">
        <f t="shared" si="113"/>
        <v>9.5123759999999997</v>
      </c>
    </row>
    <row r="2102" spans="1:14" x14ac:dyDescent="0.2">
      <c r="A2102" s="1" t="s">
        <v>37</v>
      </c>
      <c r="B2102" s="7">
        <v>39114</v>
      </c>
      <c r="C2102" s="16" t="str">
        <f t="shared" si="114"/>
        <v>V</v>
      </c>
      <c r="F2102" s="5">
        <v>34.97</v>
      </c>
      <c r="G2102" s="3">
        <f t="shared" si="111"/>
        <v>10.658856</v>
      </c>
      <c r="J2102" t="s">
        <v>105</v>
      </c>
      <c r="K2102">
        <v>433.45299999999997</v>
      </c>
      <c r="L2102" s="3">
        <f t="shared" si="112"/>
        <v>422.79414399999996</v>
      </c>
      <c r="N2102" s="3">
        <f t="shared" si="113"/>
        <v>9.5428560000000004</v>
      </c>
    </row>
    <row r="2103" spans="1:14" x14ac:dyDescent="0.2">
      <c r="A2103" s="1" t="s">
        <v>37</v>
      </c>
      <c r="B2103" s="7">
        <v>39136</v>
      </c>
      <c r="C2103" s="16" t="str">
        <f t="shared" si="114"/>
        <v>V</v>
      </c>
      <c r="F2103" s="5">
        <v>35.049999999999997</v>
      </c>
      <c r="G2103" s="3">
        <f t="shared" si="111"/>
        <v>10.68324</v>
      </c>
      <c r="J2103" t="s">
        <v>105</v>
      </c>
      <c r="K2103">
        <v>433.45299999999997</v>
      </c>
      <c r="L2103" s="3">
        <f t="shared" si="112"/>
        <v>422.76975999999996</v>
      </c>
      <c r="N2103" s="3">
        <f t="shared" si="113"/>
        <v>9.56724</v>
      </c>
    </row>
    <row r="2104" spans="1:14" x14ac:dyDescent="0.2">
      <c r="A2104" s="1" t="s">
        <v>37</v>
      </c>
      <c r="B2104" s="7">
        <v>39167</v>
      </c>
      <c r="C2104" s="16" t="s">
        <v>176</v>
      </c>
      <c r="F2104" s="5">
        <v>34.979999999999997</v>
      </c>
      <c r="G2104" s="3">
        <f t="shared" si="111"/>
        <v>10.661904</v>
      </c>
      <c r="J2104" t="s">
        <v>69</v>
      </c>
      <c r="K2104">
        <v>433.45299999999997</v>
      </c>
      <c r="L2104" s="3">
        <f t="shared" si="112"/>
        <v>422.79109599999998</v>
      </c>
      <c r="N2104" s="3">
        <f t="shared" si="113"/>
        <v>9.5459040000000002</v>
      </c>
    </row>
    <row r="2105" spans="1:14" x14ac:dyDescent="0.2">
      <c r="A2105" s="1" t="s">
        <v>37</v>
      </c>
      <c r="B2105" s="7">
        <v>39198</v>
      </c>
      <c r="C2105" s="16" t="s">
        <v>176</v>
      </c>
      <c r="F2105" s="5">
        <v>34.71</v>
      </c>
      <c r="G2105" s="3">
        <f t="shared" si="111"/>
        <v>10.579608</v>
      </c>
      <c r="J2105" t="s">
        <v>69</v>
      </c>
      <c r="K2105">
        <v>433.45299999999997</v>
      </c>
      <c r="L2105" s="3">
        <f t="shared" si="112"/>
        <v>422.87339199999997</v>
      </c>
      <c r="N2105" s="3">
        <f t="shared" si="113"/>
        <v>9.4636080000000007</v>
      </c>
    </row>
    <row r="2106" spans="1:14" x14ac:dyDescent="0.2">
      <c r="A2106" s="1" t="s">
        <v>37</v>
      </c>
      <c r="B2106" s="7">
        <v>39220</v>
      </c>
      <c r="C2106" s="16" t="s">
        <v>176</v>
      </c>
      <c r="F2106" s="5">
        <v>34.56</v>
      </c>
      <c r="G2106" s="3">
        <f t="shared" si="111"/>
        <v>10.533888000000001</v>
      </c>
      <c r="J2106" t="s">
        <v>69</v>
      </c>
      <c r="K2106">
        <v>433.45299999999997</v>
      </c>
      <c r="L2106" s="3">
        <f t="shared" si="112"/>
        <v>422.91911199999998</v>
      </c>
      <c r="N2106" s="3">
        <f t="shared" si="113"/>
        <v>9.4178880000000014</v>
      </c>
    </row>
    <row r="2107" spans="1:14" x14ac:dyDescent="0.2">
      <c r="A2107" s="1" t="s">
        <v>37</v>
      </c>
      <c r="B2107" s="7">
        <v>39258</v>
      </c>
      <c r="C2107" s="16" t="s">
        <v>176</v>
      </c>
      <c r="F2107" s="5">
        <v>34.43</v>
      </c>
      <c r="G2107" s="3">
        <f t="shared" si="111"/>
        <v>10.494264000000001</v>
      </c>
      <c r="J2107" t="s">
        <v>69</v>
      </c>
      <c r="K2107">
        <v>433.45299999999997</v>
      </c>
      <c r="L2107" s="3">
        <f t="shared" si="112"/>
        <v>422.95873599999999</v>
      </c>
      <c r="N2107" s="3">
        <f t="shared" si="113"/>
        <v>9.3782640000000015</v>
      </c>
    </row>
    <row r="2108" spans="1:14" x14ac:dyDescent="0.2">
      <c r="A2108" s="1" t="s">
        <v>37</v>
      </c>
      <c r="B2108" s="7">
        <v>39317</v>
      </c>
      <c r="C2108" s="16" t="s">
        <v>176</v>
      </c>
      <c r="F2108" s="5">
        <v>34.82</v>
      </c>
      <c r="G2108" s="3">
        <f t="shared" si="111"/>
        <v>10.613136000000001</v>
      </c>
      <c r="J2108" t="s">
        <v>69</v>
      </c>
      <c r="K2108">
        <v>433.45299999999997</v>
      </c>
      <c r="L2108" s="3">
        <f t="shared" si="112"/>
        <v>422.83986399999998</v>
      </c>
      <c r="N2108" s="3">
        <f t="shared" si="113"/>
        <v>9.4971360000000011</v>
      </c>
    </row>
    <row r="2109" spans="1:14" x14ac:dyDescent="0.2">
      <c r="A2109" s="1" t="s">
        <v>37</v>
      </c>
      <c r="B2109" s="7">
        <v>39356</v>
      </c>
      <c r="C2109" s="16" t="s">
        <v>176</v>
      </c>
      <c r="F2109" s="5">
        <v>34.869999999999997</v>
      </c>
      <c r="G2109" s="3">
        <f t="shared" si="111"/>
        <v>10.628375999999999</v>
      </c>
      <c r="J2109" t="s">
        <v>69</v>
      </c>
      <c r="K2109">
        <v>433.45299999999997</v>
      </c>
      <c r="L2109" s="3">
        <f t="shared" si="112"/>
        <v>422.82462399999997</v>
      </c>
      <c r="N2109" s="3">
        <f t="shared" si="113"/>
        <v>9.5123759999999997</v>
      </c>
    </row>
    <row r="2110" spans="1:14" x14ac:dyDescent="0.2">
      <c r="A2110" s="1" t="s">
        <v>37</v>
      </c>
      <c r="B2110" s="7">
        <v>39373</v>
      </c>
      <c r="C2110" s="16" t="str">
        <f t="shared" si="114"/>
        <v>V</v>
      </c>
      <c r="F2110" s="5">
        <v>34.75</v>
      </c>
      <c r="G2110" s="3">
        <f t="shared" si="111"/>
        <v>10.591800000000001</v>
      </c>
      <c r="J2110" t="s">
        <v>116</v>
      </c>
      <c r="K2110">
        <v>433.45299999999997</v>
      </c>
      <c r="L2110" s="3">
        <f t="shared" si="112"/>
        <v>422.8612</v>
      </c>
      <c r="N2110" s="3">
        <f t="shared" si="113"/>
        <v>9.4758000000000013</v>
      </c>
    </row>
    <row r="2111" spans="1:14" x14ac:dyDescent="0.2">
      <c r="A2111" s="1" t="s">
        <v>37</v>
      </c>
      <c r="B2111" s="7">
        <v>39413</v>
      </c>
      <c r="C2111" s="16" t="str">
        <f t="shared" si="114"/>
        <v>V</v>
      </c>
      <c r="F2111" s="5">
        <v>34.53</v>
      </c>
      <c r="G2111" s="3">
        <f t="shared" si="111"/>
        <v>10.524744</v>
      </c>
      <c r="J2111" t="s">
        <v>116</v>
      </c>
      <c r="K2111">
        <v>433.45299999999997</v>
      </c>
      <c r="L2111" s="3">
        <f t="shared" si="112"/>
        <v>422.92825599999998</v>
      </c>
      <c r="N2111" s="3">
        <f t="shared" si="113"/>
        <v>9.4087440000000004</v>
      </c>
    </row>
    <row r="2112" spans="1:14" x14ac:dyDescent="0.2">
      <c r="A2112" s="1" t="s">
        <v>37</v>
      </c>
      <c r="B2112" s="7">
        <v>39443</v>
      </c>
      <c r="C2112" s="16" t="str">
        <f t="shared" si="114"/>
        <v>V</v>
      </c>
      <c r="F2112" s="5">
        <v>34.56</v>
      </c>
      <c r="G2112" s="3">
        <f t="shared" si="111"/>
        <v>10.533888000000001</v>
      </c>
      <c r="J2112" t="s">
        <v>121</v>
      </c>
      <c r="K2112">
        <v>433.45299999999997</v>
      </c>
      <c r="L2112" s="3">
        <f t="shared" si="112"/>
        <v>422.91911199999998</v>
      </c>
      <c r="N2112" s="3">
        <f t="shared" si="113"/>
        <v>9.4178880000000014</v>
      </c>
    </row>
    <row r="2113" spans="1:14" x14ac:dyDescent="0.2">
      <c r="A2113" s="1" t="s">
        <v>37</v>
      </c>
      <c r="B2113" s="7">
        <v>39472</v>
      </c>
      <c r="C2113" s="16" t="str">
        <f t="shared" si="114"/>
        <v>V</v>
      </c>
      <c r="F2113" s="5">
        <v>34.68</v>
      </c>
      <c r="G2113" s="3">
        <f t="shared" si="111"/>
        <v>10.570464000000001</v>
      </c>
      <c r="J2113" t="s">
        <v>121</v>
      </c>
      <c r="K2113">
        <v>433.45299999999997</v>
      </c>
      <c r="L2113" s="3">
        <f t="shared" si="112"/>
        <v>422.88253599999996</v>
      </c>
      <c r="N2113" s="3">
        <f t="shared" si="113"/>
        <v>9.4544640000000015</v>
      </c>
    </row>
    <row r="2114" spans="1:14" x14ac:dyDescent="0.2">
      <c r="A2114" s="1" t="s">
        <v>37</v>
      </c>
      <c r="B2114" s="7">
        <v>39507</v>
      </c>
      <c r="C2114" s="16" t="str">
        <f t="shared" si="114"/>
        <v>V</v>
      </c>
      <c r="F2114" s="5">
        <v>34.85</v>
      </c>
      <c r="G2114" s="3">
        <f t="shared" si="111"/>
        <v>10.622280000000002</v>
      </c>
      <c r="J2114" t="s">
        <v>105</v>
      </c>
      <c r="K2114">
        <v>433.45299999999997</v>
      </c>
      <c r="L2114" s="3">
        <f t="shared" si="112"/>
        <v>422.83071999999999</v>
      </c>
      <c r="N2114" s="3">
        <f t="shared" si="113"/>
        <v>9.5062800000000021</v>
      </c>
    </row>
    <row r="2115" spans="1:14" x14ac:dyDescent="0.2">
      <c r="A2115" s="1" t="s">
        <v>37</v>
      </c>
      <c r="B2115" s="7">
        <v>39536</v>
      </c>
      <c r="C2115" s="16" t="str">
        <f t="shared" si="114"/>
        <v>V</v>
      </c>
      <c r="F2115" s="5">
        <v>34.93</v>
      </c>
      <c r="G2115" s="3">
        <f t="shared" si="111"/>
        <v>10.646664000000001</v>
      </c>
      <c r="J2115" t="s">
        <v>116</v>
      </c>
      <c r="K2115">
        <v>433.45299999999997</v>
      </c>
      <c r="L2115" s="3">
        <f t="shared" si="112"/>
        <v>422.80633599999999</v>
      </c>
      <c r="N2115" s="3">
        <f t="shared" si="113"/>
        <v>9.5306640000000016</v>
      </c>
    </row>
    <row r="2116" spans="1:14" x14ac:dyDescent="0.2">
      <c r="A2116" s="1" t="s">
        <v>37</v>
      </c>
      <c r="B2116" s="7">
        <v>39563</v>
      </c>
      <c r="C2116" s="16" t="str">
        <f t="shared" si="114"/>
        <v>V</v>
      </c>
      <c r="F2116" s="5">
        <v>34.72</v>
      </c>
      <c r="G2116" s="3">
        <f t="shared" si="111"/>
        <v>10.582656</v>
      </c>
      <c r="J2116" t="s">
        <v>116</v>
      </c>
      <c r="K2116">
        <v>433.45299999999997</v>
      </c>
      <c r="L2116" s="3">
        <f t="shared" si="112"/>
        <v>422.87034399999999</v>
      </c>
      <c r="N2116" s="3">
        <f t="shared" si="113"/>
        <v>9.4666560000000004</v>
      </c>
    </row>
    <row r="2117" spans="1:14" x14ac:dyDescent="0.2">
      <c r="A2117" s="1" t="s">
        <v>37</v>
      </c>
      <c r="B2117" s="7">
        <v>39580</v>
      </c>
      <c r="C2117" s="16" t="str">
        <f t="shared" si="114"/>
        <v>V</v>
      </c>
      <c r="F2117" s="5">
        <v>34.42</v>
      </c>
      <c r="G2117" s="3">
        <f t="shared" si="111"/>
        <v>10.491216000000001</v>
      </c>
      <c r="J2117" t="s">
        <v>121</v>
      </c>
      <c r="K2117">
        <v>433.45299999999997</v>
      </c>
      <c r="L2117" s="3">
        <f t="shared" si="112"/>
        <v>422.96178399999997</v>
      </c>
      <c r="N2117" s="3">
        <f t="shared" si="113"/>
        <v>9.3752160000000018</v>
      </c>
    </row>
    <row r="2118" spans="1:14" x14ac:dyDescent="0.2">
      <c r="A2118" s="1" t="s">
        <v>37</v>
      </c>
      <c r="B2118" s="7">
        <v>39674</v>
      </c>
      <c r="C2118" s="16" t="str">
        <f t="shared" si="114"/>
        <v>V</v>
      </c>
      <c r="F2118" s="5">
        <v>34.299999999999997</v>
      </c>
      <c r="G2118" s="3">
        <f t="shared" si="111"/>
        <v>10.454639999999999</v>
      </c>
      <c r="J2118" t="s">
        <v>105</v>
      </c>
      <c r="K2118">
        <v>433.45299999999997</v>
      </c>
      <c r="L2118" s="3">
        <f t="shared" ref="L2118:L2123" si="115">K2118-G2118</f>
        <v>422.99835999999999</v>
      </c>
      <c r="N2118" s="3">
        <f t="shared" si="113"/>
        <v>9.3386399999999998</v>
      </c>
    </row>
    <row r="2119" spans="1:14" x14ac:dyDescent="0.2">
      <c r="A2119" s="1" t="s">
        <v>37</v>
      </c>
      <c r="B2119" s="7">
        <v>39725</v>
      </c>
      <c r="C2119" s="16" t="str">
        <f t="shared" si="114"/>
        <v>V</v>
      </c>
      <c r="F2119" s="5">
        <v>34.35</v>
      </c>
      <c r="G2119" s="3">
        <f t="shared" si="111"/>
        <v>10.469880000000002</v>
      </c>
      <c r="J2119" t="s">
        <v>140</v>
      </c>
      <c r="K2119">
        <v>433.45299999999997</v>
      </c>
      <c r="L2119" s="3">
        <f t="shared" si="115"/>
        <v>422.98311999999999</v>
      </c>
      <c r="N2119" s="3">
        <f t="shared" si="113"/>
        <v>9.353880000000002</v>
      </c>
    </row>
    <row r="2120" spans="1:14" x14ac:dyDescent="0.2">
      <c r="A2120" s="1" t="s">
        <v>37</v>
      </c>
      <c r="B2120" s="7">
        <v>39767</v>
      </c>
      <c r="C2120" s="16" t="str">
        <f t="shared" si="114"/>
        <v>V</v>
      </c>
      <c r="F2120" s="5">
        <v>33.909999999999997</v>
      </c>
      <c r="G2120" s="3">
        <f t="shared" si="111"/>
        <v>10.335768</v>
      </c>
      <c r="J2120" t="s">
        <v>121</v>
      </c>
      <c r="K2120">
        <v>433.45299999999997</v>
      </c>
      <c r="L2120" s="3">
        <f t="shared" si="115"/>
        <v>423.117232</v>
      </c>
      <c r="N2120" s="3">
        <f t="shared" si="113"/>
        <v>9.2197680000000002</v>
      </c>
    </row>
    <row r="2121" spans="1:14" x14ac:dyDescent="0.2">
      <c r="A2121" s="1" t="s">
        <v>37</v>
      </c>
      <c r="B2121" s="7">
        <v>39795</v>
      </c>
      <c r="C2121" s="16" t="str">
        <f t="shared" si="114"/>
        <v>V</v>
      </c>
      <c r="F2121" s="5">
        <v>33.97</v>
      </c>
      <c r="G2121" s="3">
        <f t="shared" si="111"/>
        <v>10.354056</v>
      </c>
      <c r="J2121" t="s">
        <v>121</v>
      </c>
      <c r="K2121">
        <v>433.45299999999997</v>
      </c>
      <c r="L2121" s="3">
        <f t="shared" si="115"/>
        <v>423.09894399999996</v>
      </c>
      <c r="N2121" s="3">
        <f t="shared" si="113"/>
        <v>9.2380560000000003</v>
      </c>
    </row>
    <row r="2122" spans="1:14" x14ac:dyDescent="0.2">
      <c r="A2122" s="1" t="s">
        <v>37</v>
      </c>
      <c r="B2122" s="7">
        <v>39833</v>
      </c>
      <c r="C2122" s="16" t="s">
        <v>176</v>
      </c>
      <c r="D2122" s="5">
        <v>34.5</v>
      </c>
      <c r="E2122">
        <v>0.56000000000000005</v>
      </c>
      <c r="F2122" s="5">
        <v>33.94</v>
      </c>
      <c r="G2122" s="3">
        <f t="shared" si="111"/>
        <v>10.344911999999999</v>
      </c>
      <c r="J2122" t="s">
        <v>69</v>
      </c>
      <c r="K2122">
        <v>433.45299999999997</v>
      </c>
      <c r="L2122" s="3">
        <f t="shared" si="115"/>
        <v>423.10808799999995</v>
      </c>
      <c r="N2122" s="3">
        <f t="shared" si="113"/>
        <v>9.2289119999999993</v>
      </c>
    </row>
    <row r="2123" spans="1:14" x14ac:dyDescent="0.2">
      <c r="A2123" s="1" t="s">
        <v>37</v>
      </c>
      <c r="B2123" s="7">
        <v>39866</v>
      </c>
      <c r="C2123" s="16" t="str">
        <f t="shared" si="114"/>
        <v>V</v>
      </c>
      <c r="F2123" s="5">
        <v>34.090000000000003</v>
      </c>
      <c r="G2123" s="3">
        <f t="shared" si="111"/>
        <v>10.390632000000002</v>
      </c>
      <c r="J2123" t="s">
        <v>150</v>
      </c>
      <c r="K2123">
        <v>433.45299999999997</v>
      </c>
      <c r="L2123" s="3">
        <f t="shared" si="115"/>
        <v>423.06236799999999</v>
      </c>
      <c r="N2123" s="3">
        <f t="shared" si="113"/>
        <v>9.2746320000000022</v>
      </c>
    </row>
    <row r="2124" spans="1:14" x14ac:dyDescent="0.2">
      <c r="A2124" s="1" t="s">
        <v>37</v>
      </c>
      <c r="B2124" s="7">
        <v>39898</v>
      </c>
      <c r="C2124" s="16" t="str">
        <f t="shared" si="114"/>
        <v>V</v>
      </c>
      <c r="F2124" s="5">
        <v>33.880000000000003</v>
      </c>
      <c r="G2124" s="3">
        <f t="shared" si="111"/>
        <v>10.326624000000001</v>
      </c>
      <c r="J2124" t="s">
        <v>150</v>
      </c>
      <c r="K2124">
        <v>433.45299999999997</v>
      </c>
      <c r="L2124" s="3">
        <f t="shared" ref="L2124:L2129" si="116">K2124-G2124</f>
        <v>423.12637599999999</v>
      </c>
      <c r="N2124" s="3">
        <f t="shared" si="113"/>
        <v>9.210624000000001</v>
      </c>
    </row>
    <row r="2125" spans="1:14" x14ac:dyDescent="0.2">
      <c r="A2125" s="1" t="s">
        <v>37</v>
      </c>
      <c r="B2125" s="7">
        <v>39928</v>
      </c>
      <c r="C2125" s="16" t="str">
        <f t="shared" si="114"/>
        <v>V</v>
      </c>
      <c r="F2125" s="5">
        <v>33.53</v>
      </c>
      <c r="G2125" s="3">
        <f t="shared" si="111"/>
        <v>10.219944000000002</v>
      </c>
      <c r="J2125" t="s">
        <v>150</v>
      </c>
      <c r="K2125">
        <v>433.45299999999997</v>
      </c>
      <c r="L2125" s="3">
        <f t="shared" si="116"/>
        <v>423.23305599999998</v>
      </c>
      <c r="N2125" s="3">
        <f t="shared" si="113"/>
        <v>9.103944000000002</v>
      </c>
    </row>
    <row r="2126" spans="1:14" x14ac:dyDescent="0.2">
      <c r="A2126" s="1" t="s">
        <v>37</v>
      </c>
      <c r="B2126" s="7">
        <v>39966</v>
      </c>
      <c r="C2126" s="16" t="str">
        <f t="shared" si="114"/>
        <v>V</v>
      </c>
      <c r="F2126" s="5">
        <v>33.299999999999997</v>
      </c>
      <c r="G2126" s="3">
        <f t="shared" si="111"/>
        <v>10.149839999999999</v>
      </c>
      <c r="J2126" t="s">
        <v>150</v>
      </c>
      <c r="K2126">
        <v>433.45299999999997</v>
      </c>
      <c r="L2126" s="3">
        <f t="shared" si="116"/>
        <v>423.30315999999999</v>
      </c>
      <c r="N2126" s="3">
        <f t="shared" si="113"/>
        <v>9.0338399999999996</v>
      </c>
    </row>
    <row r="2127" spans="1:14" x14ac:dyDescent="0.2">
      <c r="A2127" s="1" t="s">
        <v>37</v>
      </c>
      <c r="B2127" s="7">
        <v>40004</v>
      </c>
      <c r="C2127" s="16" t="str">
        <f t="shared" si="114"/>
        <v>V</v>
      </c>
      <c r="F2127" s="5">
        <v>33.36</v>
      </c>
      <c r="G2127" s="3">
        <f t="shared" si="111"/>
        <v>10.168128000000001</v>
      </c>
      <c r="J2127" t="s">
        <v>159</v>
      </c>
      <c r="K2127">
        <v>433.45299999999997</v>
      </c>
      <c r="L2127" s="3">
        <f t="shared" si="116"/>
        <v>423.28487199999995</v>
      </c>
      <c r="N2127" s="3">
        <f t="shared" si="113"/>
        <v>9.0521280000000015</v>
      </c>
    </row>
    <row r="2128" spans="1:14" x14ac:dyDescent="0.2">
      <c r="A2128" s="1" t="s">
        <v>37</v>
      </c>
      <c r="B2128" s="7">
        <v>40045</v>
      </c>
      <c r="C2128" s="16" t="str">
        <f t="shared" si="114"/>
        <v>V</v>
      </c>
      <c r="F2128" s="5">
        <v>33.799999999999997</v>
      </c>
      <c r="G2128" s="3">
        <f t="shared" si="111"/>
        <v>10.302239999999999</v>
      </c>
      <c r="J2128" t="s">
        <v>159</v>
      </c>
      <c r="K2128">
        <v>433.45299999999997</v>
      </c>
      <c r="L2128" s="3">
        <f t="shared" si="116"/>
        <v>423.15075999999999</v>
      </c>
      <c r="N2128" s="3">
        <f t="shared" si="113"/>
        <v>9.1862399999999997</v>
      </c>
    </row>
    <row r="2129" spans="1:14" x14ac:dyDescent="0.2">
      <c r="A2129" s="1" t="s">
        <v>37</v>
      </c>
      <c r="B2129" s="7">
        <v>40074</v>
      </c>
      <c r="C2129" s="16" t="str">
        <f t="shared" si="114"/>
        <v>V</v>
      </c>
      <c r="F2129" s="5">
        <v>34.03</v>
      </c>
      <c r="G2129" s="3">
        <f t="shared" si="111"/>
        <v>10.372344</v>
      </c>
      <c r="J2129" t="s">
        <v>159</v>
      </c>
      <c r="K2129">
        <v>433.45299999999997</v>
      </c>
      <c r="L2129" s="3">
        <f t="shared" si="116"/>
        <v>423.08065599999998</v>
      </c>
      <c r="N2129" s="3">
        <f t="shared" si="113"/>
        <v>9.2563440000000003</v>
      </c>
    </row>
    <row r="2130" spans="1:14" x14ac:dyDescent="0.2">
      <c r="A2130" s="1" t="s">
        <v>37</v>
      </c>
      <c r="B2130" s="7">
        <v>40102</v>
      </c>
      <c r="C2130" s="16" t="str">
        <f t="shared" si="114"/>
        <v>V</v>
      </c>
      <c r="F2130" s="5">
        <v>34.22</v>
      </c>
      <c r="G2130" s="3">
        <f t="shared" si="111"/>
        <v>10.430256</v>
      </c>
      <c r="J2130" t="s">
        <v>166</v>
      </c>
      <c r="K2130">
        <v>433.45299999999997</v>
      </c>
      <c r="L2130" s="3">
        <f>K2130-G2130</f>
        <v>423.02274399999999</v>
      </c>
      <c r="N2130" s="3">
        <f t="shared" si="113"/>
        <v>9.3142560000000003</v>
      </c>
    </row>
    <row r="2131" spans="1:14" x14ac:dyDescent="0.2">
      <c r="A2131" s="1" t="s">
        <v>37</v>
      </c>
      <c r="B2131" s="7">
        <v>40128</v>
      </c>
      <c r="C2131" s="16" t="str">
        <f t="shared" si="114"/>
        <v>V</v>
      </c>
      <c r="F2131" s="5">
        <v>34.200000000000003</v>
      </c>
      <c r="G2131" s="3">
        <f t="shared" si="111"/>
        <v>10.424160000000001</v>
      </c>
      <c r="J2131" t="s">
        <v>159</v>
      </c>
      <c r="K2131">
        <v>433.45299999999997</v>
      </c>
      <c r="L2131" s="3">
        <f>K2131-G2131</f>
        <v>423.02883999999995</v>
      </c>
      <c r="N2131" s="3">
        <f t="shared" si="113"/>
        <v>9.3081600000000009</v>
      </c>
    </row>
    <row r="2132" spans="1:14" x14ac:dyDescent="0.2">
      <c r="A2132" s="1" t="s">
        <v>37</v>
      </c>
      <c r="B2132" s="7">
        <v>40162</v>
      </c>
      <c r="C2132" s="16" t="str">
        <f t="shared" si="114"/>
        <v>V</v>
      </c>
      <c r="F2132" s="5">
        <v>34.31</v>
      </c>
      <c r="G2132" s="3">
        <f t="shared" si="111"/>
        <v>10.457688000000001</v>
      </c>
      <c r="J2132" t="s">
        <v>166</v>
      </c>
      <c r="K2132">
        <v>433.45299999999997</v>
      </c>
      <c r="L2132" s="3">
        <f>K2132-G2132</f>
        <v>422.99531199999996</v>
      </c>
      <c r="N2132" s="3">
        <f t="shared" si="113"/>
        <v>9.3416880000000013</v>
      </c>
    </row>
    <row r="2133" spans="1:14" x14ac:dyDescent="0.2">
      <c r="A2133" s="1" t="s">
        <v>37</v>
      </c>
      <c r="B2133" s="7">
        <v>40191</v>
      </c>
      <c r="C2133" s="16" t="s">
        <v>177</v>
      </c>
      <c r="F2133" s="5">
        <v>34.4</v>
      </c>
      <c r="G2133" s="3">
        <f t="shared" si="111"/>
        <v>10.48512</v>
      </c>
      <c r="J2133" t="s">
        <v>179</v>
      </c>
      <c r="K2133">
        <v>433.45299999999997</v>
      </c>
      <c r="L2133" s="3">
        <f t="shared" ref="L2133:L2138" si="117">K2133-G2133</f>
        <v>422.96787999999998</v>
      </c>
      <c r="N2133" s="3">
        <f t="shared" si="113"/>
        <v>9.3691200000000006</v>
      </c>
    </row>
    <row r="2134" spans="1:14" x14ac:dyDescent="0.2">
      <c r="A2134" s="1" t="s">
        <v>37</v>
      </c>
      <c r="B2134" s="7">
        <v>40222</v>
      </c>
      <c r="C2134" s="16" t="s">
        <v>177</v>
      </c>
      <c r="F2134" s="5">
        <v>34.51</v>
      </c>
      <c r="G2134" s="3">
        <f t="shared" si="111"/>
        <v>10.518648000000001</v>
      </c>
      <c r="J2134" t="s">
        <v>179</v>
      </c>
      <c r="K2134">
        <v>433.45299999999997</v>
      </c>
      <c r="L2134" s="3">
        <f t="shared" si="117"/>
        <v>422.93435199999999</v>
      </c>
      <c r="N2134" s="3">
        <f t="shared" si="113"/>
        <v>9.402648000000001</v>
      </c>
    </row>
    <row r="2135" spans="1:14" x14ac:dyDescent="0.2">
      <c r="A2135" s="1" t="s">
        <v>37</v>
      </c>
      <c r="B2135" s="7">
        <v>40247</v>
      </c>
      <c r="C2135" s="16" t="s">
        <v>177</v>
      </c>
      <c r="F2135" s="5">
        <v>34.58</v>
      </c>
      <c r="G2135" s="3">
        <f t="shared" si="111"/>
        <v>10.539984</v>
      </c>
      <c r="J2135" t="s">
        <v>186</v>
      </c>
      <c r="K2135">
        <v>433.45299999999997</v>
      </c>
      <c r="L2135" s="3">
        <f t="shared" si="117"/>
        <v>422.91301599999997</v>
      </c>
      <c r="N2135" s="3">
        <f t="shared" si="113"/>
        <v>9.4239840000000008</v>
      </c>
    </row>
    <row r="2136" spans="1:14" x14ac:dyDescent="0.2">
      <c r="A2136" s="1" t="s">
        <v>37</v>
      </c>
      <c r="B2136" s="7">
        <v>40275</v>
      </c>
      <c r="C2136" s="16" t="s">
        <v>177</v>
      </c>
      <c r="F2136" s="5">
        <v>34.43</v>
      </c>
      <c r="G2136" s="3">
        <f t="shared" si="111"/>
        <v>10.494264000000001</v>
      </c>
      <c r="J2136" t="s">
        <v>159</v>
      </c>
      <c r="K2136">
        <v>433.45299999999997</v>
      </c>
      <c r="L2136" s="3">
        <f t="shared" si="117"/>
        <v>422.95873599999999</v>
      </c>
      <c r="N2136" s="3">
        <f t="shared" si="113"/>
        <v>9.3782640000000015</v>
      </c>
    </row>
    <row r="2137" spans="1:14" x14ac:dyDescent="0.2">
      <c r="A2137" s="1" t="s">
        <v>37</v>
      </c>
      <c r="B2137" s="7">
        <v>40302</v>
      </c>
      <c r="C2137" s="16" t="s">
        <v>177</v>
      </c>
      <c r="F2137" s="5">
        <v>34.380000000000003</v>
      </c>
      <c r="G2137" s="3">
        <f t="shared" si="111"/>
        <v>10.479024000000001</v>
      </c>
      <c r="J2137" t="s">
        <v>159</v>
      </c>
      <c r="K2137">
        <v>433.45299999999997</v>
      </c>
      <c r="L2137" s="3">
        <f t="shared" si="117"/>
        <v>422.97397599999999</v>
      </c>
      <c r="N2137" s="3">
        <f t="shared" si="113"/>
        <v>9.3630240000000011</v>
      </c>
    </row>
    <row r="2138" spans="1:14" x14ac:dyDescent="0.2">
      <c r="A2138" s="1" t="s">
        <v>37</v>
      </c>
      <c r="B2138" s="7">
        <v>40331</v>
      </c>
      <c r="C2138" s="16" t="s">
        <v>177</v>
      </c>
      <c r="F2138" s="5">
        <v>34.119999999999997</v>
      </c>
      <c r="G2138" s="3">
        <f t="shared" si="111"/>
        <v>10.399775999999999</v>
      </c>
      <c r="J2138" t="s">
        <v>159</v>
      </c>
      <c r="K2138">
        <v>433.45299999999997</v>
      </c>
      <c r="L2138" s="3">
        <f t="shared" si="117"/>
        <v>423.053224</v>
      </c>
      <c r="N2138" s="3">
        <f t="shared" si="113"/>
        <v>9.2837759999999996</v>
      </c>
    </row>
    <row r="2139" spans="1:14" x14ac:dyDescent="0.2">
      <c r="C2139" s="16"/>
    </row>
    <row r="2140" spans="1:14" s="11" customFormat="1" x14ac:dyDescent="0.2">
      <c r="A2140" s="9" t="s">
        <v>38</v>
      </c>
      <c r="B2140" s="10">
        <v>30739</v>
      </c>
      <c r="C2140" s="16" t="str">
        <f t="shared" si="114"/>
        <v>S</v>
      </c>
      <c r="D2140" s="13">
        <v>36</v>
      </c>
      <c r="E2140" s="13">
        <v>0.89</v>
      </c>
      <c r="F2140" s="13">
        <v>35.11</v>
      </c>
      <c r="G2140" s="11">
        <v>10.702</v>
      </c>
      <c r="H2140" s="13"/>
      <c r="L2140" s="11">
        <v>422.69900000000001</v>
      </c>
      <c r="N2140" s="11">
        <v>9.6219999999999999</v>
      </c>
    </row>
    <row r="2141" spans="1:14" x14ac:dyDescent="0.2">
      <c r="A2141" s="1" t="s">
        <v>38</v>
      </c>
      <c r="B2141" s="7">
        <v>30778</v>
      </c>
      <c r="C2141" s="16" t="str">
        <f t="shared" si="114"/>
        <v>S</v>
      </c>
      <c r="D2141" s="5">
        <v>38</v>
      </c>
      <c r="E2141" s="5">
        <v>2.99</v>
      </c>
      <c r="F2141" s="5">
        <v>35.01</v>
      </c>
      <c r="G2141">
        <v>10.670999999999999</v>
      </c>
      <c r="J2141" t="s">
        <v>39</v>
      </c>
      <c r="L2141">
        <v>422.73</v>
      </c>
      <c r="N2141">
        <v>9.5909999999999993</v>
      </c>
    </row>
    <row r="2142" spans="1:14" x14ac:dyDescent="0.2">
      <c r="A2142" s="1" t="s">
        <v>38</v>
      </c>
      <c r="B2142" s="7">
        <v>30785</v>
      </c>
      <c r="C2142" s="16" t="str">
        <f t="shared" si="114"/>
        <v>S</v>
      </c>
      <c r="D2142" s="5">
        <v>38</v>
      </c>
      <c r="E2142" s="5">
        <v>2.99</v>
      </c>
      <c r="F2142" s="5">
        <v>35.01</v>
      </c>
      <c r="G2142">
        <v>10.670999999999999</v>
      </c>
      <c r="L2142">
        <v>422.73</v>
      </c>
      <c r="N2142">
        <v>9.5909999999999993</v>
      </c>
    </row>
    <row r="2143" spans="1:14" x14ac:dyDescent="0.2">
      <c r="A2143" s="1" t="s">
        <v>38</v>
      </c>
      <c r="B2143" s="7">
        <v>30799</v>
      </c>
      <c r="C2143" s="16" t="str">
        <f t="shared" si="114"/>
        <v>S</v>
      </c>
      <c r="D2143" s="5">
        <v>38</v>
      </c>
      <c r="E2143" s="5">
        <v>3.05</v>
      </c>
      <c r="F2143" s="5">
        <v>34.950000000000003</v>
      </c>
      <c r="G2143">
        <v>10.653</v>
      </c>
      <c r="L2143">
        <v>422.74799999999999</v>
      </c>
      <c r="N2143">
        <v>9.5730000000000004</v>
      </c>
    </row>
    <row r="2144" spans="1:14" x14ac:dyDescent="0.2">
      <c r="A2144" s="1" t="s">
        <v>38</v>
      </c>
      <c r="B2144" s="7">
        <v>30806</v>
      </c>
      <c r="C2144" s="16" t="str">
        <f t="shared" si="114"/>
        <v>S</v>
      </c>
      <c r="D2144" s="5">
        <v>38</v>
      </c>
      <c r="E2144" s="5">
        <v>3.1</v>
      </c>
      <c r="F2144" s="5">
        <v>34.9</v>
      </c>
      <c r="G2144">
        <v>10.638</v>
      </c>
      <c r="L2144">
        <v>422.76299999999998</v>
      </c>
      <c r="N2144">
        <v>9.5579999999999998</v>
      </c>
    </row>
    <row r="2145" spans="1:14" x14ac:dyDescent="0.2">
      <c r="A2145" s="1" t="s">
        <v>38</v>
      </c>
      <c r="B2145" s="7">
        <v>30830</v>
      </c>
      <c r="C2145" s="16" t="str">
        <f t="shared" si="114"/>
        <v>S</v>
      </c>
      <c r="D2145" s="5">
        <v>38</v>
      </c>
      <c r="E2145" s="5">
        <v>3.12</v>
      </c>
      <c r="F2145" s="5">
        <v>34.880000000000003</v>
      </c>
      <c r="G2145">
        <v>10.632</v>
      </c>
      <c r="L2145">
        <v>422.76900000000001</v>
      </c>
      <c r="N2145">
        <v>9.5519999999999996</v>
      </c>
    </row>
    <row r="2146" spans="1:14" x14ac:dyDescent="0.2">
      <c r="A2146" s="1" t="s">
        <v>38</v>
      </c>
      <c r="B2146" s="7">
        <v>30839</v>
      </c>
      <c r="C2146" s="16" t="str">
        <f t="shared" si="114"/>
        <v>S</v>
      </c>
      <c r="D2146" s="5">
        <v>38</v>
      </c>
      <c r="E2146" s="5">
        <v>3.1</v>
      </c>
      <c r="F2146" s="5">
        <v>34.9</v>
      </c>
      <c r="G2146">
        <v>10.638</v>
      </c>
      <c r="L2146">
        <v>422.76299999999998</v>
      </c>
      <c r="N2146">
        <v>9.5579999999999998</v>
      </c>
    </row>
    <row r="2147" spans="1:14" x14ac:dyDescent="0.2">
      <c r="A2147" s="1" t="s">
        <v>38</v>
      </c>
      <c r="B2147" s="7">
        <v>30848</v>
      </c>
      <c r="C2147" s="16" t="str">
        <f t="shared" si="114"/>
        <v>S</v>
      </c>
      <c r="D2147" s="5">
        <v>38</v>
      </c>
      <c r="E2147" s="5">
        <v>3.22</v>
      </c>
      <c r="F2147" s="5">
        <v>34.78</v>
      </c>
      <c r="G2147">
        <v>10.601000000000001</v>
      </c>
      <c r="L2147">
        <v>422.8</v>
      </c>
      <c r="N2147">
        <v>9.5210000000000008</v>
      </c>
    </row>
    <row r="2148" spans="1:14" x14ac:dyDescent="0.2">
      <c r="A2148" s="1" t="s">
        <v>38</v>
      </c>
      <c r="B2148" s="7">
        <v>30854</v>
      </c>
      <c r="C2148" s="16" t="str">
        <f t="shared" si="114"/>
        <v>S</v>
      </c>
      <c r="D2148" s="5">
        <v>35</v>
      </c>
      <c r="E2148" s="5">
        <v>0.42</v>
      </c>
      <c r="F2148" s="5">
        <v>34.58</v>
      </c>
      <c r="G2148">
        <v>10.54</v>
      </c>
      <c r="L2148">
        <v>422.86099999999999</v>
      </c>
      <c r="N2148">
        <v>9.4600000000000009</v>
      </c>
    </row>
    <row r="2149" spans="1:14" x14ac:dyDescent="0.2">
      <c r="A2149" s="1" t="s">
        <v>38</v>
      </c>
      <c r="B2149" s="7">
        <v>30861</v>
      </c>
      <c r="C2149" s="16" t="str">
        <f t="shared" si="114"/>
        <v>S</v>
      </c>
      <c r="D2149" s="5">
        <v>35</v>
      </c>
      <c r="E2149" s="5">
        <v>0.45</v>
      </c>
      <c r="F2149" s="5">
        <v>34.549999999999997</v>
      </c>
      <c r="G2149">
        <v>10.531000000000001</v>
      </c>
      <c r="L2149">
        <v>422.87</v>
      </c>
      <c r="N2149">
        <v>9.4510000000000005</v>
      </c>
    </row>
    <row r="2150" spans="1:14" x14ac:dyDescent="0.2">
      <c r="A2150" s="1" t="s">
        <v>38</v>
      </c>
      <c r="B2150" s="7">
        <v>30869</v>
      </c>
      <c r="C2150" s="16" t="str">
        <f t="shared" si="114"/>
        <v>S</v>
      </c>
      <c r="D2150" s="5">
        <v>35</v>
      </c>
      <c r="E2150" s="5">
        <v>0.45</v>
      </c>
      <c r="F2150" s="5">
        <v>34.549999999999997</v>
      </c>
      <c r="G2150">
        <v>10.531000000000001</v>
      </c>
      <c r="L2150">
        <v>422.87</v>
      </c>
      <c r="N2150">
        <v>9.4510000000000005</v>
      </c>
    </row>
    <row r="2151" spans="1:14" x14ac:dyDescent="0.2">
      <c r="A2151" s="1" t="s">
        <v>38</v>
      </c>
      <c r="B2151" s="7">
        <v>30881</v>
      </c>
      <c r="C2151" s="16" t="str">
        <f t="shared" si="114"/>
        <v>S</v>
      </c>
      <c r="D2151" s="5">
        <v>36</v>
      </c>
      <c r="E2151" s="5">
        <v>1.38</v>
      </c>
      <c r="F2151" s="5">
        <v>34.619999999999997</v>
      </c>
      <c r="G2151">
        <v>10.552</v>
      </c>
      <c r="L2151">
        <v>422.84800000000001</v>
      </c>
      <c r="N2151">
        <v>9.4719999999999995</v>
      </c>
    </row>
    <row r="2152" spans="1:14" x14ac:dyDescent="0.2">
      <c r="A2152" s="1" t="s">
        <v>38</v>
      </c>
      <c r="B2152" s="7">
        <v>30888</v>
      </c>
      <c r="C2152" s="16" t="str">
        <f t="shared" si="114"/>
        <v>S</v>
      </c>
      <c r="D2152" s="5">
        <v>36</v>
      </c>
      <c r="E2152" s="5">
        <v>1.38</v>
      </c>
      <c r="F2152" s="5">
        <v>34.619999999999997</v>
      </c>
      <c r="G2152">
        <v>10.552</v>
      </c>
      <c r="L2152">
        <v>422.84800000000001</v>
      </c>
      <c r="N2152">
        <v>9.4719999999999995</v>
      </c>
    </row>
    <row r="2153" spans="1:14" x14ac:dyDescent="0.2">
      <c r="A2153" s="1" t="s">
        <v>38</v>
      </c>
      <c r="B2153" s="7">
        <v>30897</v>
      </c>
      <c r="C2153" s="16" t="str">
        <f t="shared" si="114"/>
        <v>S</v>
      </c>
      <c r="D2153" s="5">
        <v>36</v>
      </c>
      <c r="E2153" s="5">
        <v>1.21</v>
      </c>
      <c r="F2153" s="5">
        <v>34.79</v>
      </c>
      <c r="G2153">
        <v>10.603999999999999</v>
      </c>
      <c r="L2153">
        <v>422.79700000000003</v>
      </c>
      <c r="N2153">
        <v>9.5239999999999991</v>
      </c>
    </row>
    <row r="2154" spans="1:14" x14ac:dyDescent="0.2">
      <c r="A2154" s="1" t="s">
        <v>38</v>
      </c>
      <c r="B2154" s="7">
        <v>30904</v>
      </c>
      <c r="C2154" s="16" t="str">
        <f t="shared" si="114"/>
        <v>S</v>
      </c>
      <c r="D2154" s="5">
        <v>35</v>
      </c>
      <c r="E2154" s="5">
        <v>0.15</v>
      </c>
      <c r="F2154" s="5">
        <v>34.85</v>
      </c>
      <c r="G2154">
        <v>10.622</v>
      </c>
      <c r="L2154">
        <v>422.77800000000002</v>
      </c>
      <c r="N2154">
        <v>9.5419999999999998</v>
      </c>
    </row>
    <row r="2155" spans="1:14" x14ac:dyDescent="0.2">
      <c r="A2155" s="1" t="s">
        <v>38</v>
      </c>
      <c r="B2155" s="7">
        <v>30911</v>
      </c>
      <c r="C2155" s="16" t="str">
        <f t="shared" si="114"/>
        <v>S</v>
      </c>
      <c r="D2155" s="5">
        <v>35</v>
      </c>
      <c r="E2155" s="5">
        <v>0.1</v>
      </c>
      <c r="F2155" s="5">
        <v>34.9</v>
      </c>
      <c r="G2155">
        <v>10.638</v>
      </c>
      <c r="L2155">
        <v>422.76299999999998</v>
      </c>
      <c r="N2155">
        <v>9.5579999999999998</v>
      </c>
    </row>
    <row r="2156" spans="1:14" x14ac:dyDescent="0.2">
      <c r="A2156" s="1" t="s">
        <v>38</v>
      </c>
      <c r="B2156" s="7">
        <v>30917</v>
      </c>
      <c r="C2156" s="16" t="str">
        <f t="shared" si="114"/>
        <v>S</v>
      </c>
      <c r="D2156" s="5">
        <v>35</v>
      </c>
      <c r="E2156" s="5">
        <v>0.08</v>
      </c>
      <c r="F2156" s="5">
        <v>34.92</v>
      </c>
      <c r="G2156">
        <v>10.644</v>
      </c>
      <c r="L2156">
        <v>422.75700000000001</v>
      </c>
      <c r="N2156">
        <v>9.5640000000000001</v>
      </c>
    </row>
    <row r="2157" spans="1:14" x14ac:dyDescent="0.2">
      <c r="A2157" s="1" t="s">
        <v>38</v>
      </c>
      <c r="B2157" s="7">
        <v>30925</v>
      </c>
      <c r="C2157" s="16" t="str">
        <f t="shared" si="114"/>
        <v>S</v>
      </c>
      <c r="D2157" s="5">
        <v>36</v>
      </c>
      <c r="E2157" s="5">
        <v>1.05</v>
      </c>
      <c r="F2157" s="5">
        <v>34.950000000000003</v>
      </c>
      <c r="G2157">
        <v>10.653</v>
      </c>
      <c r="L2157">
        <v>422.74799999999999</v>
      </c>
      <c r="N2157">
        <v>9.5730000000000004</v>
      </c>
    </row>
    <row r="2158" spans="1:14" x14ac:dyDescent="0.2">
      <c r="A2158" s="1" t="s">
        <v>38</v>
      </c>
      <c r="B2158" s="7">
        <v>30934</v>
      </c>
      <c r="C2158" s="16" t="str">
        <f t="shared" si="114"/>
        <v>S</v>
      </c>
      <c r="D2158" s="5">
        <v>36</v>
      </c>
      <c r="E2158" s="5">
        <v>1.02</v>
      </c>
      <c r="F2158" s="5">
        <v>34.979999999999997</v>
      </c>
      <c r="G2158">
        <v>10.662000000000001</v>
      </c>
      <c r="L2158">
        <v>422.73899999999998</v>
      </c>
      <c r="N2158">
        <v>9.5820000000000007</v>
      </c>
    </row>
    <row r="2159" spans="1:14" x14ac:dyDescent="0.2">
      <c r="A2159" s="1" t="s">
        <v>38</v>
      </c>
      <c r="B2159" s="7">
        <v>30945</v>
      </c>
      <c r="C2159" s="16" t="str">
        <f t="shared" si="114"/>
        <v>S</v>
      </c>
      <c r="D2159" s="5">
        <v>36</v>
      </c>
      <c r="E2159" s="5">
        <v>0.95</v>
      </c>
      <c r="F2159" s="5">
        <v>35.049999999999997</v>
      </c>
      <c r="G2159">
        <v>10.683</v>
      </c>
      <c r="L2159">
        <v>422.71699999999998</v>
      </c>
      <c r="N2159">
        <v>9.6029999999999998</v>
      </c>
    </row>
    <row r="2160" spans="1:14" x14ac:dyDescent="0.2">
      <c r="A2160" s="1" t="s">
        <v>38</v>
      </c>
      <c r="B2160" s="7">
        <v>30970</v>
      </c>
      <c r="C2160" s="16" t="str">
        <f t="shared" si="114"/>
        <v>S</v>
      </c>
      <c r="D2160" s="5">
        <v>36</v>
      </c>
      <c r="E2160" s="5">
        <v>0.98</v>
      </c>
      <c r="F2160" s="5">
        <v>35.020000000000003</v>
      </c>
      <c r="G2160">
        <v>10.673999999999999</v>
      </c>
      <c r="L2160">
        <v>422.726</v>
      </c>
      <c r="N2160">
        <v>9.5939999999999994</v>
      </c>
    </row>
    <row r="2161" spans="1:14" x14ac:dyDescent="0.2">
      <c r="A2161" s="1" t="s">
        <v>38</v>
      </c>
      <c r="B2161" s="7">
        <v>30979</v>
      </c>
      <c r="C2161" s="16" t="str">
        <f t="shared" si="114"/>
        <v>S</v>
      </c>
      <c r="D2161" s="5">
        <v>36</v>
      </c>
      <c r="E2161" s="5">
        <v>1.1200000000000001</v>
      </c>
      <c r="F2161" s="5">
        <v>34.880000000000003</v>
      </c>
      <c r="G2161">
        <v>10.632</v>
      </c>
      <c r="L2161">
        <v>422.76900000000001</v>
      </c>
      <c r="N2161">
        <v>9.5519999999999996</v>
      </c>
    </row>
    <row r="2162" spans="1:14" x14ac:dyDescent="0.2">
      <c r="A2162" s="1" t="s">
        <v>38</v>
      </c>
      <c r="B2162" s="7">
        <v>30986</v>
      </c>
      <c r="C2162" s="16" t="str">
        <f t="shared" si="114"/>
        <v>S</v>
      </c>
      <c r="D2162" s="5">
        <v>35</v>
      </c>
      <c r="E2162" s="5">
        <v>0.17</v>
      </c>
      <c r="F2162" s="5">
        <v>34.83</v>
      </c>
      <c r="G2162">
        <v>10.616</v>
      </c>
      <c r="L2162">
        <v>422.78399999999999</v>
      </c>
      <c r="N2162">
        <v>9.5359999999999996</v>
      </c>
    </row>
    <row r="2163" spans="1:14" x14ac:dyDescent="0.2">
      <c r="A2163" s="1" t="s">
        <v>38</v>
      </c>
      <c r="B2163" s="7">
        <v>30993</v>
      </c>
      <c r="C2163" s="16" t="str">
        <f t="shared" si="114"/>
        <v>S</v>
      </c>
      <c r="D2163" s="5">
        <v>35</v>
      </c>
      <c r="E2163" s="5">
        <v>0.21</v>
      </c>
      <c r="F2163" s="5">
        <v>34.79</v>
      </c>
      <c r="G2163">
        <v>10.603999999999999</v>
      </c>
      <c r="L2163">
        <v>422.79700000000003</v>
      </c>
      <c r="N2163">
        <v>9.5239999999999991</v>
      </c>
    </row>
    <row r="2164" spans="1:14" x14ac:dyDescent="0.2">
      <c r="A2164" s="1" t="s">
        <v>38</v>
      </c>
      <c r="B2164" s="7">
        <v>31002</v>
      </c>
      <c r="C2164" s="16" t="str">
        <f t="shared" ref="C2164:C2227" si="118">IF(ISBLANK(D2164),"V","S")</f>
        <v>S</v>
      </c>
      <c r="D2164" s="5">
        <v>36</v>
      </c>
      <c r="E2164" s="5">
        <v>1.25</v>
      </c>
      <c r="F2164" s="5">
        <v>34.75</v>
      </c>
      <c r="G2164">
        <v>10.592000000000001</v>
      </c>
      <c r="L2164">
        <v>422.80900000000003</v>
      </c>
      <c r="N2164">
        <v>9.5120000000000005</v>
      </c>
    </row>
    <row r="2165" spans="1:14" x14ac:dyDescent="0.2">
      <c r="A2165" s="1" t="s">
        <v>38</v>
      </c>
      <c r="B2165" s="7">
        <v>31007</v>
      </c>
      <c r="C2165" s="16" t="str">
        <f t="shared" si="118"/>
        <v>S</v>
      </c>
      <c r="D2165" s="5">
        <v>36</v>
      </c>
      <c r="E2165" s="5">
        <v>1.18</v>
      </c>
      <c r="F2165" s="5">
        <v>34.82</v>
      </c>
      <c r="G2165">
        <v>10.613</v>
      </c>
      <c r="L2165">
        <v>422.78699999999998</v>
      </c>
      <c r="N2165">
        <v>9.5329999999999995</v>
      </c>
    </row>
    <row r="2166" spans="1:14" x14ac:dyDescent="0.2">
      <c r="A2166" s="1" t="s">
        <v>38</v>
      </c>
      <c r="B2166" s="7">
        <v>31016</v>
      </c>
      <c r="C2166" s="16" t="str">
        <f t="shared" si="118"/>
        <v>S</v>
      </c>
      <c r="D2166" s="5">
        <v>37</v>
      </c>
      <c r="E2166" s="5">
        <v>1.97</v>
      </c>
      <c r="F2166" s="5">
        <v>35.03</v>
      </c>
      <c r="G2166">
        <v>10.677</v>
      </c>
      <c r="L2166">
        <v>422.72300000000001</v>
      </c>
      <c r="N2166">
        <v>9.5969999999999995</v>
      </c>
    </row>
    <row r="2167" spans="1:14" x14ac:dyDescent="0.2">
      <c r="A2167" s="1" t="s">
        <v>38</v>
      </c>
      <c r="B2167" s="7">
        <v>31021</v>
      </c>
      <c r="C2167" s="16" t="str">
        <f t="shared" si="118"/>
        <v>S</v>
      </c>
      <c r="D2167" s="5">
        <v>36</v>
      </c>
      <c r="E2167" s="5">
        <v>1.2</v>
      </c>
      <c r="F2167" s="5">
        <v>34.799999999999997</v>
      </c>
      <c r="G2167">
        <v>10.606999999999999</v>
      </c>
      <c r="L2167">
        <v>422.79399999999998</v>
      </c>
      <c r="N2167">
        <v>9.5269999999999992</v>
      </c>
    </row>
    <row r="2168" spans="1:14" x14ac:dyDescent="0.2">
      <c r="A2168" s="1" t="s">
        <v>38</v>
      </c>
      <c r="B2168" s="7">
        <v>31029</v>
      </c>
      <c r="C2168" s="16" t="str">
        <f t="shared" si="118"/>
        <v>S</v>
      </c>
      <c r="D2168" s="5">
        <v>36</v>
      </c>
      <c r="E2168" s="5">
        <v>1.18</v>
      </c>
      <c r="F2168" s="5">
        <v>34.82</v>
      </c>
      <c r="G2168">
        <v>10.613</v>
      </c>
      <c r="L2168">
        <v>422.78699999999998</v>
      </c>
      <c r="N2168">
        <v>9.5329999999999995</v>
      </c>
    </row>
    <row r="2169" spans="1:14" x14ac:dyDescent="0.2">
      <c r="A2169" s="1" t="s">
        <v>38</v>
      </c>
      <c r="B2169" s="7">
        <v>31039</v>
      </c>
      <c r="C2169" s="16" t="str">
        <f t="shared" si="118"/>
        <v>S</v>
      </c>
      <c r="D2169" s="5">
        <v>36</v>
      </c>
      <c r="E2169" s="5">
        <v>1.1399999999999999</v>
      </c>
      <c r="F2169" s="5">
        <v>34.86</v>
      </c>
      <c r="G2169">
        <v>10.625</v>
      </c>
      <c r="L2169">
        <v>422.77499999999998</v>
      </c>
      <c r="N2169">
        <v>9.5449999999999999</v>
      </c>
    </row>
    <row r="2170" spans="1:14" x14ac:dyDescent="0.2">
      <c r="A2170" s="1" t="s">
        <v>38</v>
      </c>
      <c r="B2170" s="7">
        <v>31044</v>
      </c>
      <c r="C2170" s="16" t="str">
        <f t="shared" si="118"/>
        <v>S</v>
      </c>
      <c r="D2170" s="5">
        <v>36</v>
      </c>
      <c r="E2170" s="5">
        <v>1.31</v>
      </c>
      <c r="F2170" s="5">
        <v>34.69</v>
      </c>
      <c r="G2170">
        <v>10.574</v>
      </c>
      <c r="L2170">
        <v>422.827</v>
      </c>
      <c r="N2170">
        <v>9.4939999999999998</v>
      </c>
    </row>
    <row r="2171" spans="1:14" x14ac:dyDescent="0.2">
      <c r="A2171" s="1" t="s">
        <v>38</v>
      </c>
      <c r="B2171" s="7">
        <v>31046</v>
      </c>
      <c r="C2171" s="16" t="str">
        <f t="shared" si="118"/>
        <v>S</v>
      </c>
      <c r="D2171" s="5">
        <v>36</v>
      </c>
      <c r="E2171" s="5">
        <v>1.1100000000000001</v>
      </c>
      <c r="F2171" s="5">
        <v>34.89</v>
      </c>
      <c r="G2171">
        <v>10.635</v>
      </c>
      <c r="L2171">
        <v>422.76600000000002</v>
      </c>
      <c r="N2171">
        <v>9.5549999999999997</v>
      </c>
    </row>
    <row r="2172" spans="1:14" x14ac:dyDescent="0.2">
      <c r="A2172" s="1" t="s">
        <v>38</v>
      </c>
      <c r="B2172" s="7">
        <v>31053</v>
      </c>
      <c r="C2172" s="16" t="str">
        <f t="shared" si="118"/>
        <v>S</v>
      </c>
      <c r="D2172" s="5">
        <v>36</v>
      </c>
      <c r="E2172" s="5">
        <v>1.08</v>
      </c>
      <c r="F2172" s="5">
        <v>34.92</v>
      </c>
      <c r="G2172">
        <v>10.644</v>
      </c>
      <c r="L2172">
        <v>422.75700000000001</v>
      </c>
      <c r="N2172">
        <v>9.5640000000000001</v>
      </c>
    </row>
    <row r="2173" spans="1:14" x14ac:dyDescent="0.2">
      <c r="A2173" s="1" t="s">
        <v>38</v>
      </c>
      <c r="B2173" s="7">
        <v>31060</v>
      </c>
      <c r="C2173" s="16" t="str">
        <f t="shared" si="118"/>
        <v>S</v>
      </c>
      <c r="D2173" s="5">
        <v>36</v>
      </c>
      <c r="E2173" s="5">
        <v>1.04</v>
      </c>
      <c r="F2173" s="5">
        <v>34.96</v>
      </c>
      <c r="G2173">
        <v>10.656000000000001</v>
      </c>
      <c r="L2173">
        <v>422.745</v>
      </c>
      <c r="N2173">
        <v>9.5760000000000005</v>
      </c>
    </row>
    <row r="2174" spans="1:14" x14ac:dyDescent="0.2">
      <c r="A2174" s="1" t="s">
        <v>38</v>
      </c>
      <c r="B2174" s="7">
        <v>31076</v>
      </c>
      <c r="C2174" s="16" t="str">
        <f t="shared" si="118"/>
        <v>S</v>
      </c>
      <c r="D2174" s="5">
        <v>36</v>
      </c>
      <c r="E2174" s="5">
        <v>0.99</v>
      </c>
      <c r="F2174" s="5">
        <v>35.01</v>
      </c>
      <c r="G2174">
        <v>10.670999999999999</v>
      </c>
      <c r="L2174">
        <v>422.73</v>
      </c>
      <c r="N2174">
        <v>9.5909999999999993</v>
      </c>
    </row>
    <row r="2175" spans="1:14" x14ac:dyDescent="0.2">
      <c r="A2175" s="1" t="s">
        <v>38</v>
      </c>
      <c r="B2175" s="7">
        <v>31081</v>
      </c>
      <c r="C2175" s="16" t="str">
        <f t="shared" si="118"/>
        <v>S</v>
      </c>
      <c r="D2175" s="5">
        <v>36</v>
      </c>
      <c r="E2175" s="5">
        <v>0.97</v>
      </c>
      <c r="F2175" s="5">
        <v>35.03</v>
      </c>
      <c r="G2175">
        <v>10.677</v>
      </c>
      <c r="L2175">
        <v>422.72300000000001</v>
      </c>
      <c r="N2175">
        <v>9.5969999999999995</v>
      </c>
    </row>
    <row r="2176" spans="1:14" x14ac:dyDescent="0.2">
      <c r="A2176" s="1" t="s">
        <v>38</v>
      </c>
      <c r="B2176" s="7">
        <v>31088</v>
      </c>
      <c r="C2176" s="16" t="str">
        <f t="shared" si="118"/>
        <v>S</v>
      </c>
      <c r="D2176" s="5">
        <v>36</v>
      </c>
      <c r="E2176" s="5">
        <v>0.94</v>
      </c>
      <c r="F2176" s="5">
        <v>35.06</v>
      </c>
      <c r="G2176">
        <v>10.686</v>
      </c>
      <c r="L2176">
        <v>422.714</v>
      </c>
      <c r="N2176">
        <v>9.6059999999999999</v>
      </c>
    </row>
    <row r="2177" spans="1:14" x14ac:dyDescent="0.2">
      <c r="A2177" s="1" t="s">
        <v>38</v>
      </c>
      <c r="B2177" s="7">
        <v>31095</v>
      </c>
      <c r="C2177" s="16" t="str">
        <f t="shared" si="118"/>
        <v>S</v>
      </c>
      <c r="D2177" s="5">
        <v>36</v>
      </c>
      <c r="E2177" s="5">
        <v>0.93</v>
      </c>
      <c r="F2177" s="5">
        <v>35.07</v>
      </c>
      <c r="G2177">
        <v>10.689</v>
      </c>
      <c r="L2177">
        <v>422.71100000000001</v>
      </c>
      <c r="N2177">
        <v>9.609</v>
      </c>
    </row>
    <row r="2178" spans="1:14" x14ac:dyDescent="0.2">
      <c r="A2178" s="1" t="s">
        <v>38</v>
      </c>
      <c r="B2178" s="7">
        <v>31102</v>
      </c>
      <c r="C2178" s="16" t="str">
        <f t="shared" si="118"/>
        <v>S</v>
      </c>
      <c r="D2178" s="5">
        <v>36</v>
      </c>
      <c r="E2178" s="5">
        <v>0.9</v>
      </c>
      <c r="F2178" s="5">
        <v>35.1</v>
      </c>
      <c r="G2178">
        <v>10.699</v>
      </c>
      <c r="L2178">
        <v>422.702</v>
      </c>
      <c r="N2178">
        <v>9.6189999999999998</v>
      </c>
    </row>
    <row r="2179" spans="1:14" x14ac:dyDescent="0.2">
      <c r="A2179" s="1" t="s">
        <v>38</v>
      </c>
      <c r="B2179" s="7">
        <v>31109</v>
      </c>
      <c r="C2179" s="16" t="str">
        <f t="shared" si="118"/>
        <v>S</v>
      </c>
      <c r="D2179" s="5">
        <v>36</v>
      </c>
      <c r="E2179" s="5">
        <v>0.91</v>
      </c>
      <c r="F2179" s="5">
        <v>35.090000000000003</v>
      </c>
      <c r="G2179">
        <v>10.696</v>
      </c>
      <c r="L2179">
        <v>422.70499999999998</v>
      </c>
      <c r="N2179">
        <v>9.6159999999999997</v>
      </c>
    </row>
    <row r="2180" spans="1:14" x14ac:dyDescent="0.2">
      <c r="A2180" s="1" t="s">
        <v>38</v>
      </c>
      <c r="B2180" s="7">
        <v>31116</v>
      </c>
      <c r="C2180" s="16" t="str">
        <f t="shared" si="118"/>
        <v>S</v>
      </c>
      <c r="D2180" s="5">
        <v>36</v>
      </c>
      <c r="E2180" s="5">
        <v>1.1100000000000001</v>
      </c>
      <c r="F2180" s="5">
        <v>34.89</v>
      </c>
      <c r="G2180">
        <v>10.635</v>
      </c>
      <c r="L2180">
        <v>422.76600000000002</v>
      </c>
      <c r="N2180">
        <v>9.5549999999999997</v>
      </c>
    </row>
    <row r="2181" spans="1:14" x14ac:dyDescent="0.2">
      <c r="A2181" s="1" t="s">
        <v>38</v>
      </c>
      <c r="B2181" s="7">
        <v>31123</v>
      </c>
      <c r="C2181" s="16" t="str">
        <f t="shared" si="118"/>
        <v>S</v>
      </c>
      <c r="D2181" s="5">
        <v>36</v>
      </c>
      <c r="E2181" s="5">
        <v>1.1299999999999999</v>
      </c>
      <c r="F2181" s="5">
        <v>34.869999999999997</v>
      </c>
      <c r="G2181">
        <v>10.629</v>
      </c>
      <c r="L2181">
        <v>422.77199999999999</v>
      </c>
      <c r="N2181">
        <v>9.5489999999999995</v>
      </c>
    </row>
    <row r="2182" spans="1:14" x14ac:dyDescent="0.2">
      <c r="A2182" s="1" t="s">
        <v>38</v>
      </c>
      <c r="B2182" s="7">
        <v>31130</v>
      </c>
      <c r="C2182" s="16" t="str">
        <f t="shared" si="118"/>
        <v>S</v>
      </c>
      <c r="D2182" s="5">
        <v>36</v>
      </c>
      <c r="E2182" s="5">
        <v>1.1599999999999999</v>
      </c>
      <c r="F2182" s="5">
        <v>34.840000000000003</v>
      </c>
      <c r="G2182">
        <v>10.619</v>
      </c>
      <c r="L2182">
        <v>422.78100000000001</v>
      </c>
      <c r="N2182">
        <v>9.5389999999999997</v>
      </c>
    </row>
    <row r="2183" spans="1:14" x14ac:dyDescent="0.2">
      <c r="A2183" s="1" t="s">
        <v>38</v>
      </c>
      <c r="B2183" s="7">
        <v>31137</v>
      </c>
      <c r="C2183" s="16" t="str">
        <f t="shared" si="118"/>
        <v>S</v>
      </c>
      <c r="D2183" s="5">
        <v>36</v>
      </c>
      <c r="E2183" s="5">
        <v>1.21</v>
      </c>
      <c r="F2183" s="5">
        <v>34.79</v>
      </c>
      <c r="G2183">
        <v>10.603999999999999</v>
      </c>
      <c r="L2183">
        <v>422.79700000000003</v>
      </c>
      <c r="N2183">
        <v>9.5239999999999991</v>
      </c>
    </row>
    <row r="2184" spans="1:14" x14ac:dyDescent="0.2">
      <c r="A2184" s="1" t="s">
        <v>38</v>
      </c>
      <c r="B2184" s="7">
        <v>31144</v>
      </c>
      <c r="C2184" s="16" t="str">
        <f t="shared" si="118"/>
        <v>S</v>
      </c>
      <c r="D2184" s="5">
        <v>36</v>
      </c>
      <c r="E2184" s="5">
        <v>1.26</v>
      </c>
      <c r="F2184" s="5">
        <v>34.74</v>
      </c>
      <c r="G2184">
        <v>10.589</v>
      </c>
      <c r="L2184">
        <v>422.81200000000001</v>
      </c>
      <c r="N2184">
        <v>9.5090000000000003</v>
      </c>
    </row>
    <row r="2185" spans="1:14" x14ac:dyDescent="0.2">
      <c r="A2185" s="1" t="s">
        <v>38</v>
      </c>
      <c r="B2185" s="7">
        <v>31151</v>
      </c>
      <c r="C2185" s="16" t="str">
        <f t="shared" si="118"/>
        <v>S</v>
      </c>
      <c r="D2185" s="5">
        <v>36</v>
      </c>
      <c r="E2185" s="5">
        <v>1.26</v>
      </c>
      <c r="F2185" s="5">
        <v>34.74</v>
      </c>
      <c r="G2185">
        <v>10.589</v>
      </c>
      <c r="L2185">
        <v>422.81200000000001</v>
      </c>
      <c r="N2185">
        <v>9.5090000000000003</v>
      </c>
    </row>
    <row r="2186" spans="1:14" x14ac:dyDescent="0.2">
      <c r="A2186" s="1" t="s">
        <v>38</v>
      </c>
      <c r="B2186" s="7">
        <v>31158</v>
      </c>
      <c r="C2186" s="16" t="str">
        <f t="shared" si="118"/>
        <v>S</v>
      </c>
      <c r="D2186" s="5">
        <v>36</v>
      </c>
      <c r="E2186" s="5">
        <v>1.29</v>
      </c>
      <c r="F2186" s="5">
        <v>34.71</v>
      </c>
      <c r="G2186">
        <v>10.58</v>
      </c>
      <c r="L2186">
        <v>422.82100000000003</v>
      </c>
      <c r="N2186">
        <v>9.5</v>
      </c>
    </row>
    <row r="2187" spans="1:14" x14ac:dyDescent="0.2">
      <c r="A2187" s="1" t="s">
        <v>38</v>
      </c>
      <c r="B2187" s="7">
        <v>31165</v>
      </c>
      <c r="C2187" s="16" t="str">
        <f t="shared" si="118"/>
        <v>S</v>
      </c>
      <c r="D2187" s="5">
        <v>36</v>
      </c>
      <c r="E2187" s="5">
        <v>1.1599999999999999</v>
      </c>
      <c r="F2187" s="5">
        <v>34.840000000000003</v>
      </c>
      <c r="G2187">
        <v>10.619</v>
      </c>
      <c r="L2187">
        <v>422.78100000000001</v>
      </c>
      <c r="N2187">
        <v>9.5389999999999997</v>
      </c>
    </row>
    <row r="2188" spans="1:14" x14ac:dyDescent="0.2">
      <c r="A2188" s="1" t="s">
        <v>38</v>
      </c>
      <c r="B2188" s="7">
        <v>31172</v>
      </c>
      <c r="C2188" s="16" t="str">
        <f t="shared" si="118"/>
        <v>S</v>
      </c>
      <c r="D2188" s="5">
        <v>36</v>
      </c>
      <c r="E2188" s="5">
        <v>1.21</v>
      </c>
      <c r="F2188" s="5">
        <v>34.79</v>
      </c>
      <c r="G2188">
        <v>10.603999999999999</v>
      </c>
      <c r="L2188">
        <v>422.79700000000003</v>
      </c>
      <c r="N2188">
        <v>9.5239999999999991</v>
      </c>
    </row>
    <row r="2189" spans="1:14" x14ac:dyDescent="0.2">
      <c r="A2189" s="1" t="s">
        <v>38</v>
      </c>
      <c r="B2189" s="7">
        <v>31179</v>
      </c>
      <c r="C2189" s="16" t="str">
        <f t="shared" si="118"/>
        <v>S</v>
      </c>
      <c r="D2189" s="5">
        <v>36</v>
      </c>
      <c r="E2189" s="5">
        <v>1.41</v>
      </c>
      <c r="F2189" s="5">
        <v>34.590000000000003</v>
      </c>
      <c r="G2189">
        <v>10.542999999999999</v>
      </c>
      <c r="L2189">
        <v>422.858</v>
      </c>
      <c r="N2189">
        <v>9.4629999999999992</v>
      </c>
    </row>
    <row r="2190" spans="1:14" x14ac:dyDescent="0.2">
      <c r="A2190" s="1" t="s">
        <v>38</v>
      </c>
      <c r="B2190" s="7">
        <v>31186</v>
      </c>
      <c r="C2190" s="16" t="str">
        <f t="shared" si="118"/>
        <v>S</v>
      </c>
      <c r="D2190" s="5">
        <v>36</v>
      </c>
      <c r="E2190" s="5">
        <v>1.52</v>
      </c>
      <c r="F2190" s="5">
        <v>34.479999999999997</v>
      </c>
      <c r="G2190">
        <v>10.51</v>
      </c>
      <c r="L2190">
        <v>422.89100000000002</v>
      </c>
      <c r="N2190">
        <v>9.43</v>
      </c>
    </row>
    <row r="2191" spans="1:14" x14ac:dyDescent="0.2">
      <c r="A2191" s="1" t="s">
        <v>38</v>
      </c>
      <c r="B2191" s="7">
        <v>31193</v>
      </c>
      <c r="C2191" s="16" t="str">
        <f t="shared" si="118"/>
        <v>S</v>
      </c>
      <c r="D2191" s="5">
        <v>36</v>
      </c>
      <c r="E2191" s="5">
        <v>1.61</v>
      </c>
      <c r="F2191" s="5">
        <v>34.39</v>
      </c>
      <c r="G2191">
        <v>10.481999999999999</v>
      </c>
      <c r="L2191">
        <v>422.91800000000001</v>
      </c>
      <c r="N2191">
        <v>9.4019999999999992</v>
      </c>
    </row>
    <row r="2192" spans="1:14" x14ac:dyDescent="0.2">
      <c r="A2192" s="1" t="s">
        <v>38</v>
      </c>
      <c r="B2192" s="7">
        <v>31200</v>
      </c>
      <c r="C2192" s="16" t="str">
        <f t="shared" si="118"/>
        <v>S</v>
      </c>
      <c r="D2192" s="5">
        <v>36</v>
      </c>
      <c r="E2192" s="5">
        <v>1.6</v>
      </c>
      <c r="F2192" s="5">
        <v>34.4</v>
      </c>
      <c r="G2192">
        <v>10.484999999999999</v>
      </c>
      <c r="L2192">
        <v>422.91500000000002</v>
      </c>
      <c r="N2192">
        <v>9.4049999999999994</v>
      </c>
    </row>
    <row r="2193" spans="1:14" x14ac:dyDescent="0.2">
      <c r="A2193" s="1" t="s">
        <v>38</v>
      </c>
      <c r="B2193" s="7">
        <v>31207</v>
      </c>
      <c r="C2193" s="16" t="str">
        <f t="shared" si="118"/>
        <v>S</v>
      </c>
      <c r="D2193" s="5">
        <v>36</v>
      </c>
      <c r="E2193" s="5">
        <v>1.6</v>
      </c>
      <c r="F2193" s="5">
        <v>34.4</v>
      </c>
      <c r="G2193">
        <v>10.484999999999999</v>
      </c>
      <c r="L2193">
        <v>422.91500000000002</v>
      </c>
      <c r="N2193">
        <v>9.4049999999999994</v>
      </c>
    </row>
    <row r="2194" spans="1:14" x14ac:dyDescent="0.2">
      <c r="A2194" s="1" t="s">
        <v>38</v>
      </c>
      <c r="B2194" s="7">
        <v>31214</v>
      </c>
      <c r="C2194" s="16" t="str">
        <f t="shared" si="118"/>
        <v>S</v>
      </c>
      <c r="D2194" s="5">
        <v>36</v>
      </c>
      <c r="E2194" s="5">
        <v>1.64</v>
      </c>
      <c r="F2194" s="5">
        <v>34.36</v>
      </c>
      <c r="G2194">
        <v>10.473000000000001</v>
      </c>
      <c r="L2194">
        <v>422.928</v>
      </c>
      <c r="N2194">
        <v>9.3930000000000007</v>
      </c>
    </row>
    <row r="2195" spans="1:14" x14ac:dyDescent="0.2">
      <c r="A2195" s="1" t="s">
        <v>38</v>
      </c>
      <c r="B2195" s="7">
        <v>31228</v>
      </c>
      <c r="C2195" s="16" t="str">
        <f t="shared" si="118"/>
        <v>S</v>
      </c>
      <c r="D2195" s="5">
        <v>36</v>
      </c>
      <c r="E2195" s="5">
        <v>1.65</v>
      </c>
      <c r="F2195" s="5">
        <v>34.35</v>
      </c>
      <c r="G2195">
        <v>10.47</v>
      </c>
      <c r="L2195">
        <v>422.93099999999998</v>
      </c>
      <c r="N2195">
        <v>9.39</v>
      </c>
    </row>
    <row r="2196" spans="1:14" x14ac:dyDescent="0.2">
      <c r="A2196" s="1" t="s">
        <v>38</v>
      </c>
      <c r="B2196" s="7">
        <v>31235</v>
      </c>
      <c r="C2196" s="16" t="str">
        <f t="shared" si="118"/>
        <v>S</v>
      </c>
      <c r="D2196" s="5">
        <v>36</v>
      </c>
      <c r="E2196" s="5">
        <v>1.66</v>
      </c>
      <c r="F2196" s="5">
        <v>34.340000000000003</v>
      </c>
      <c r="G2196">
        <v>10.467000000000001</v>
      </c>
      <c r="L2196">
        <v>422.93400000000003</v>
      </c>
      <c r="N2196">
        <v>9.3870000000000005</v>
      </c>
    </row>
    <row r="2197" spans="1:14" x14ac:dyDescent="0.2">
      <c r="A2197" s="1" t="s">
        <v>38</v>
      </c>
      <c r="B2197" s="7">
        <v>31242</v>
      </c>
      <c r="C2197" s="16" t="str">
        <f t="shared" si="118"/>
        <v>S</v>
      </c>
      <c r="D2197" s="5">
        <v>36</v>
      </c>
      <c r="E2197" s="5">
        <v>1.6</v>
      </c>
      <c r="F2197" s="5">
        <v>34.4</v>
      </c>
      <c r="G2197">
        <v>10.484999999999999</v>
      </c>
      <c r="L2197">
        <v>422.91500000000002</v>
      </c>
      <c r="N2197">
        <v>9.4049999999999994</v>
      </c>
    </row>
    <row r="2198" spans="1:14" x14ac:dyDescent="0.2">
      <c r="A2198" s="1" t="s">
        <v>38</v>
      </c>
      <c r="B2198" s="7">
        <v>31249</v>
      </c>
      <c r="C2198" s="16" t="str">
        <f t="shared" si="118"/>
        <v>S</v>
      </c>
      <c r="D2198" s="5">
        <v>36</v>
      </c>
      <c r="E2198" s="5">
        <v>1.62</v>
      </c>
      <c r="F2198" s="5">
        <v>34.380000000000003</v>
      </c>
      <c r="G2198">
        <v>10.478999999999999</v>
      </c>
      <c r="L2198">
        <v>422.92200000000003</v>
      </c>
      <c r="N2198">
        <v>9.3989999999999991</v>
      </c>
    </row>
    <row r="2199" spans="1:14" x14ac:dyDescent="0.2">
      <c r="A2199" s="1" t="s">
        <v>38</v>
      </c>
      <c r="B2199" s="7">
        <v>31256</v>
      </c>
      <c r="C2199" s="16" t="str">
        <f t="shared" si="118"/>
        <v>S</v>
      </c>
      <c r="D2199" s="5">
        <v>36</v>
      </c>
      <c r="E2199" s="5">
        <v>1.62</v>
      </c>
      <c r="F2199" s="5">
        <v>34.380000000000003</v>
      </c>
      <c r="G2199">
        <v>10.478999999999999</v>
      </c>
      <c r="L2199">
        <v>422.92200000000003</v>
      </c>
      <c r="N2199">
        <v>9.3989999999999991</v>
      </c>
    </row>
    <row r="2200" spans="1:14" x14ac:dyDescent="0.2">
      <c r="A2200" s="1" t="s">
        <v>38</v>
      </c>
      <c r="B2200" s="7">
        <v>31263</v>
      </c>
      <c r="C2200" s="16" t="str">
        <f t="shared" si="118"/>
        <v>S</v>
      </c>
      <c r="D2200" s="5">
        <v>36</v>
      </c>
      <c r="E2200" s="5">
        <v>1.61</v>
      </c>
      <c r="F2200" s="5">
        <v>34.39</v>
      </c>
      <c r="G2200">
        <v>10.481999999999999</v>
      </c>
      <c r="L2200">
        <v>422.91800000000001</v>
      </c>
      <c r="N2200">
        <v>9.4019999999999992</v>
      </c>
    </row>
    <row r="2201" spans="1:14" x14ac:dyDescent="0.2">
      <c r="A2201" s="1" t="s">
        <v>38</v>
      </c>
      <c r="B2201" s="7">
        <v>31270</v>
      </c>
      <c r="C2201" s="16" t="str">
        <f t="shared" si="118"/>
        <v>S</v>
      </c>
      <c r="D2201" s="5">
        <v>36</v>
      </c>
      <c r="E2201" s="5">
        <v>1.61</v>
      </c>
      <c r="F2201" s="5">
        <v>34.39</v>
      </c>
      <c r="G2201">
        <v>10.481999999999999</v>
      </c>
      <c r="L2201">
        <v>422.91800000000001</v>
      </c>
      <c r="N2201">
        <v>9.4019999999999992</v>
      </c>
    </row>
    <row r="2202" spans="1:14" x14ac:dyDescent="0.2">
      <c r="A2202" s="1" t="s">
        <v>38</v>
      </c>
      <c r="B2202" s="7">
        <v>31272</v>
      </c>
      <c r="C2202" s="16" t="str">
        <f t="shared" si="118"/>
        <v>S</v>
      </c>
      <c r="D2202" s="5">
        <v>36</v>
      </c>
      <c r="E2202" s="5">
        <v>1.65</v>
      </c>
      <c r="F2202" s="5">
        <v>34.35</v>
      </c>
      <c r="G2202">
        <v>10.47</v>
      </c>
      <c r="L2202">
        <v>422.93099999999998</v>
      </c>
      <c r="N2202">
        <v>9.39</v>
      </c>
    </row>
    <row r="2203" spans="1:14" x14ac:dyDescent="0.2">
      <c r="A2203" s="1" t="s">
        <v>38</v>
      </c>
      <c r="B2203" s="7">
        <v>31277</v>
      </c>
      <c r="C2203" s="16" t="str">
        <f t="shared" si="118"/>
        <v>S</v>
      </c>
      <c r="D2203" s="5">
        <v>36</v>
      </c>
      <c r="E2203" s="5">
        <v>1.65</v>
      </c>
      <c r="F2203" s="5">
        <v>34.35</v>
      </c>
      <c r="G2203">
        <v>10.47</v>
      </c>
      <c r="L2203">
        <v>422.93099999999998</v>
      </c>
      <c r="N2203">
        <v>9.39</v>
      </c>
    </row>
    <row r="2204" spans="1:14" x14ac:dyDescent="0.2">
      <c r="A2204" s="1" t="s">
        <v>38</v>
      </c>
      <c r="B2204" s="7">
        <v>31284</v>
      </c>
      <c r="C2204" s="16" t="str">
        <f t="shared" si="118"/>
        <v>S</v>
      </c>
      <c r="D2204" s="5">
        <v>36</v>
      </c>
      <c r="E2204" s="5">
        <v>1.65</v>
      </c>
      <c r="F2204" s="5">
        <v>34.35</v>
      </c>
      <c r="G2204">
        <v>10.47</v>
      </c>
      <c r="L2204">
        <v>422.93099999999998</v>
      </c>
      <c r="N2204">
        <v>9.39</v>
      </c>
    </row>
    <row r="2205" spans="1:14" x14ac:dyDescent="0.2">
      <c r="A2205" s="1" t="s">
        <v>38</v>
      </c>
      <c r="B2205" s="7">
        <v>31291</v>
      </c>
      <c r="C2205" s="16" t="str">
        <f t="shared" si="118"/>
        <v>S</v>
      </c>
      <c r="D2205" s="5">
        <v>36</v>
      </c>
      <c r="E2205" s="5">
        <v>1.64</v>
      </c>
      <c r="F2205" s="5">
        <v>34.36</v>
      </c>
      <c r="G2205">
        <v>10.473000000000001</v>
      </c>
      <c r="L2205">
        <v>422.928</v>
      </c>
      <c r="N2205">
        <v>9.3930000000000007</v>
      </c>
    </row>
    <row r="2206" spans="1:14" x14ac:dyDescent="0.2">
      <c r="A2206" s="1" t="s">
        <v>38</v>
      </c>
      <c r="B2206" s="7">
        <v>31298</v>
      </c>
      <c r="C2206" s="16" t="str">
        <f t="shared" si="118"/>
        <v>S</v>
      </c>
      <c r="D2206" s="5">
        <v>36</v>
      </c>
      <c r="E2206" s="5">
        <v>1.63</v>
      </c>
      <c r="F2206" s="5">
        <v>34.369999999999997</v>
      </c>
      <c r="G2206">
        <v>10.476000000000001</v>
      </c>
      <c r="L2206">
        <v>422.92500000000001</v>
      </c>
      <c r="N2206">
        <v>9.3960000000000008</v>
      </c>
    </row>
    <row r="2207" spans="1:14" x14ac:dyDescent="0.2">
      <c r="A2207" s="1" t="s">
        <v>38</v>
      </c>
      <c r="B2207" s="7">
        <v>31305</v>
      </c>
      <c r="C2207" s="16" t="str">
        <f t="shared" si="118"/>
        <v>S</v>
      </c>
      <c r="D2207" s="5">
        <v>36</v>
      </c>
      <c r="E2207" s="5">
        <v>1.71</v>
      </c>
      <c r="F2207" s="5">
        <v>34.29</v>
      </c>
      <c r="G2207">
        <v>10.452</v>
      </c>
      <c r="L2207">
        <v>422.94900000000001</v>
      </c>
      <c r="N2207">
        <v>9.3719999999999999</v>
      </c>
    </row>
    <row r="2208" spans="1:14" x14ac:dyDescent="0.2">
      <c r="A2208" s="1" t="s">
        <v>38</v>
      </c>
      <c r="B2208" s="7">
        <v>31312</v>
      </c>
      <c r="C2208" s="16" t="str">
        <f t="shared" si="118"/>
        <v>S</v>
      </c>
      <c r="D2208" s="5">
        <v>36</v>
      </c>
      <c r="E2208" s="5">
        <v>1.7</v>
      </c>
      <c r="F2208" s="5">
        <v>34.299999999999997</v>
      </c>
      <c r="G2208">
        <v>10.455</v>
      </c>
      <c r="L2208">
        <v>422.94600000000003</v>
      </c>
      <c r="N2208">
        <v>9.375</v>
      </c>
    </row>
    <row r="2209" spans="1:14" x14ac:dyDescent="0.2">
      <c r="A2209" s="1" t="s">
        <v>38</v>
      </c>
      <c r="B2209" s="7">
        <v>31319</v>
      </c>
      <c r="C2209" s="16" t="str">
        <f t="shared" si="118"/>
        <v>S</v>
      </c>
      <c r="D2209" s="5">
        <v>36</v>
      </c>
      <c r="E2209" s="5">
        <v>1.68</v>
      </c>
      <c r="F2209" s="5">
        <v>34.32</v>
      </c>
      <c r="G2209">
        <v>10.461</v>
      </c>
      <c r="L2209">
        <v>422.94</v>
      </c>
      <c r="N2209">
        <v>9.3810000000000002</v>
      </c>
    </row>
    <row r="2210" spans="1:14" x14ac:dyDescent="0.2">
      <c r="A2210" s="1" t="s">
        <v>38</v>
      </c>
      <c r="B2210" s="7">
        <v>31326</v>
      </c>
      <c r="C2210" s="16" t="str">
        <f t="shared" si="118"/>
        <v>S</v>
      </c>
      <c r="D2210" s="5">
        <v>36</v>
      </c>
      <c r="E2210" s="5">
        <v>1.65</v>
      </c>
      <c r="F2210" s="5">
        <v>34.35</v>
      </c>
      <c r="G2210">
        <v>10.47</v>
      </c>
      <c r="L2210">
        <v>422.93099999999998</v>
      </c>
      <c r="N2210">
        <v>9.39</v>
      </c>
    </row>
    <row r="2211" spans="1:14" x14ac:dyDescent="0.2">
      <c r="A2211" s="1" t="s">
        <v>38</v>
      </c>
      <c r="B2211" s="7">
        <v>31333</v>
      </c>
      <c r="C2211" s="16" t="str">
        <f t="shared" si="118"/>
        <v>S</v>
      </c>
      <c r="D2211" s="5">
        <v>36</v>
      </c>
      <c r="E2211" s="5">
        <v>1.65</v>
      </c>
      <c r="F2211" s="5">
        <v>34.35</v>
      </c>
      <c r="G2211">
        <v>10.47</v>
      </c>
      <c r="L2211">
        <v>422.93099999999998</v>
      </c>
      <c r="N2211">
        <v>9.39</v>
      </c>
    </row>
    <row r="2212" spans="1:14" x14ac:dyDescent="0.2">
      <c r="A2212" s="1" t="s">
        <v>38</v>
      </c>
      <c r="B2212" s="7">
        <v>31340</v>
      </c>
      <c r="C2212" s="16" t="str">
        <f t="shared" si="118"/>
        <v>S</v>
      </c>
      <c r="D2212" s="5">
        <v>36</v>
      </c>
      <c r="E2212" s="5">
        <v>1.61</v>
      </c>
      <c r="F2212" s="5">
        <v>34.39</v>
      </c>
      <c r="G2212">
        <v>10.481999999999999</v>
      </c>
      <c r="L2212">
        <v>422.91800000000001</v>
      </c>
      <c r="N2212">
        <v>9.4019999999999992</v>
      </c>
    </row>
    <row r="2213" spans="1:14" x14ac:dyDescent="0.2">
      <c r="A2213" s="1" t="s">
        <v>38</v>
      </c>
      <c r="B2213" s="7">
        <v>31347</v>
      </c>
      <c r="C2213" s="16" t="str">
        <f t="shared" si="118"/>
        <v>S</v>
      </c>
      <c r="D2213" s="5">
        <v>36</v>
      </c>
      <c r="E2213" s="5">
        <v>1.59</v>
      </c>
      <c r="F2213" s="5">
        <v>34.409999999999997</v>
      </c>
      <c r="G2213">
        <v>10.488</v>
      </c>
      <c r="L2213">
        <v>422.91199999999998</v>
      </c>
      <c r="N2213">
        <v>9.4079999999999995</v>
      </c>
    </row>
    <row r="2214" spans="1:14" x14ac:dyDescent="0.2">
      <c r="A2214" s="1" t="s">
        <v>38</v>
      </c>
      <c r="B2214" s="7">
        <v>31437</v>
      </c>
      <c r="C2214" s="16" t="str">
        <f t="shared" si="118"/>
        <v>S</v>
      </c>
      <c r="D2214" s="5">
        <v>36</v>
      </c>
      <c r="E2214" s="5">
        <v>1.49</v>
      </c>
      <c r="F2214" s="5">
        <v>34.51</v>
      </c>
      <c r="G2214">
        <v>10.519</v>
      </c>
      <c r="L2214">
        <v>422.88200000000001</v>
      </c>
      <c r="N2214">
        <v>9.4390000000000001</v>
      </c>
    </row>
    <row r="2215" spans="1:14" x14ac:dyDescent="0.2">
      <c r="A2215" s="1" t="s">
        <v>38</v>
      </c>
      <c r="B2215" s="7">
        <v>31445</v>
      </c>
      <c r="C2215" s="16" t="str">
        <f t="shared" si="118"/>
        <v>S</v>
      </c>
      <c r="D2215" s="5">
        <v>36</v>
      </c>
      <c r="E2215" s="5">
        <v>1.44</v>
      </c>
      <c r="F2215" s="5">
        <v>34.56</v>
      </c>
      <c r="G2215">
        <v>10.534000000000001</v>
      </c>
      <c r="L2215">
        <v>422.86700000000002</v>
      </c>
      <c r="N2215">
        <v>9.4540000000000006</v>
      </c>
    </row>
    <row r="2216" spans="1:14" x14ac:dyDescent="0.2">
      <c r="A2216" s="1" t="s">
        <v>38</v>
      </c>
      <c r="B2216" s="7">
        <v>31451</v>
      </c>
      <c r="C2216" s="16" t="str">
        <f t="shared" si="118"/>
        <v>S</v>
      </c>
      <c r="D2216" s="5">
        <v>36</v>
      </c>
      <c r="E2216" s="5">
        <v>1.42</v>
      </c>
      <c r="F2216" s="5">
        <v>34.58</v>
      </c>
      <c r="G2216">
        <v>10.54</v>
      </c>
      <c r="L2216">
        <v>422.86099999999999</v>
      </c>
      <c r="N2216">
        <v>9.4600000000000009</v>
      </c>
    </row>
    <row r="2217" spans="1:14" x14ac:dyDescent="0.2">
      <c r="A2217" s="1" t="s">
        <v>38</v>
      </c>
      <c r="B2217" s="7">
        <v>31458</v>
      </c>
      <c r="C2217" s="16" t="str">
        <f t="shared" si="118"/>
        <v>S</v>
      </c>
      <c r="D2217" s="5">
        <v>36</v>
      </c>
      <c r="E2217" s="5">
        <v>1.41</v>
      </c>
      <c r="F2217" s="5">
        <v>34.590000000000003</v>
      </c>
      <c r="G2217">
        <v>10.542999999999999</v>
      </c>
      <c r="L2217">
        <v>422.858</v>
      </c>
      <c r="N2217">
        <v>9.4629999999999992</v>
      </c>
    </row>
    <row r="2218" spans="1:14" x14ac:dyDescent="0.2">
      <c r="A2218" s="1" t="s">
        <v>38</v>
      </c>
      <c r="B2218" s="7">
        <v>31465</v>
      </c>
      <c r="C2218" s="16" t="str">
        <f t="shared" si="118"/>
        <v>S</v>
      </c>
      <c r="D2218" s="5">
        <v>36</v>
      </c>
      <c r="E2218" s="5">
        <v>1.39</v>
      </c>
      <c r="F2218" s="5">
        <v>34.61</v>
      </c>
      <c r="G2218">
        <v>10.548999999999999</v>
      </c>
      <c r="L2218">
        <v>422.851</v>
      </c>
      <c r="N2218">
        <v>9.4689999999999994</v>
      </c>
    </row>
    <row r="2219" spans="1:14" x14ac:dyDescent="0.2">
      <c r="A2219" s="1" t="s">
        <v>38</v>
      </c>
      <c r="B2219" s="7">
        <v>31473</v>
      </c>
      <c r="C2219" s="16" t="str">
        <f t="shared" si="118"/>
        <v>S</v>
      </c>
      <c r="D2219" s="5">
        <v>36</v>
      </c>
      <c r="E2219" s="5">
        <v>1.35</v>
      </c>
      <c r="F2219" s="5">
        <v>34.65</v>
      </c>
      <c r="G2219">
        <v>10.561</v>
      </c>
      <c r="L2219">
        <v>422.839</v>
      </c>
      <c r="N2219">
        <v>9.4809999999999999</v>
      </c>
    </row>
    <row r="2220" spans="1:14" x14ac:dyDescent="0.2">
      <c r="A2220" s="1" t="s">
        <v>38</v>
      </c>
      <c r="B2220" s="7">
        <v>31480</v>
      </c>
      <c r="C2220" s="16" t="str">
        <f t="shared" si="118"/>
        <v>S</v>
      </c>
      <c r="D2220" s="5">
        <v>36</v>
      </c>
      <c r="E2220" s="5">
        <v>1.34</v>
      </c>
      <c r="F2220" s="5">
        <v>34.659999999999997</v>
      </c>
      <c r="G2220">
        <v>10.564</v>
      </c>
      <c r="L2220">
        <v>422.83600000000001</v>
      </c>
      <c r="N2220">
        <v>9.484</v>
      </c>
    </row>
    <row r="2221" spans="1:14" x14ac:dyDescent="0.2">
      <c r="A2221" s="1" t="s">
        <v>38</v>
      </c>
      <c r="B2221" s="7">
        <v>31482</v>
      </c>
      <c r="C2221" s="16" t="str">
        <f t="shared" si="118"/>
        <v>S</v>
      </c>
      <c r="D2221" s="5">
        <v>36</v>
      </c>
      <c r="E2221" s="5">
        <v>1.39</v>
      </c>
      <c r="F2221" s="5">
        <v>34.61</v>
      </c>
      <c r="G2221">
        <v>10.548999999999999</v>
      </c>
      <c r="L2221">
        <v>422.851</v>
      </c>
      <c r="N2221">
        <v>9.4689999999999994</v>
      </c>
    </row>
    <row r="2222" spans="1:14" x14ac:dyDescent="0.2">
      <c r="A2222" s="1" t="s">
        <v>38</v>
      </c>
      <c r="B2222" s="7">
        <v>31487</v>
      </c>
      <c r="C2222" s="16" t="str">
        <f t="shared" si="118"/>
        <v>S</v>
      </c>
      <c r="D2222" s="5">
        <v>36</v>
      </c>
      <c r="E2222" s="5">
        <v>1.32</v>
      </c>
      <c r="F2222" s="5">
        <v>34.68</v>
      </c>
      <c r="G2222">
        <v>10.571</v>
      </c>
      <c r="L2222">
        <v>422.83</v>
      </c>
      <c r="N2222">
        <v>9.4909999999999997</v>
      </c>
    </row>
    <row r="2223" spans="1:14" x14ac:dyDescent="0.2">
      <c r="A2223" s="1" t="s">
        <v>38</v>
      </c>
      <c r="B2223" s="7">
        <v>31493</v>
      </c>
      <c r="C2223" s="16" t="str">
        <f t="shared" si="118"/>
        <v>S</v>
      </c>
      <c r="D2223" s="5">
        <v>36</v>
      </c>
      <c r="E2223" s="5">
        <v>1.3</v>
      </c>
      <c r="F2223" s="5">
        <v>34.700000000000003</v>
      </c>
      <c r="G2223">
        <v>10.577</v>
      </c>
      <c r="L2223">
        <v>422.82400000000001</v>
      </c>
      <c r="N2223">
        <v>9.4969999999999999</v>
      </c>
    </row>
    <row r="2224" spans="1:14" x14ac:dyDescent="0.2">
      <c r="A2224" s="1" t="s">
        <v>38</v>
      </c>
      <c r="B2224" s="7">
        <v>31500</v>
      </c>
      <c r="C2224" s="16" t="str">
        <f t="shared" si="118"/>
        <v>S</v>
      </c>
      <c r="D2224" s="5">
        <v>36</v>
      </c>
      <c r="E2224" s="5">
        <v>1.43</v>
      </c>
      <c r="F2224" s="5">
        <v>34.57</v>
      </c>
      <c r="G2224">
        <v>10.537000000000001</v>
      </c>
      <c r="L2224">
        <v>422.86399999999998</v>
      </c>
      <c r="N2224">
        <v>9.4570000000000007</v>
      </c>
    </row>
    <row r="2225" spans="1:14" x14ac:dyDescent="0.2">
      <c r="A2225" s="1" t="s">
        <v>38</v>
      </c>
      <c r="B2225" s="7">
        <v>31507</v>
      </c>
      <c r="C2225" s="16" t="str">
        <f t="shared" si="118"/>
        <v>S</v>
      </c>
      <c r="D2225" s="5">
        <v>36</v>
      </c>
      <c r="E2225" s="5">
        <v>1.45</v>
      </c>
      <c r="F2225" s="5">
        <v>34.549999999999997</v>
      </c>
      <c r="G2225">
        <v>10.531000000000001</v>
      </c>
      <c r="L2225">
        <v>422.87</v>
      </c>
      <c r="N2225">
        <v>9.4510000000000005</v>
      </c>
    </row>
    <row r="2226" spans="1:14" x14ac:dyDescent="0.2">
      <c r="A2226" s="1" t="s">
        <v>38</v>
      </c>
      <c r="B2226" s="7">
        <v>31515</v>
      </c>
      <c r="C2226" s="16" t="str">
        <f t="shared" si="118"/>
        <v>S</v>
      </c>
      <c r="D2226" s="5">
        <v>36</v>
      </c>
      <c r="E2226" s="5">
        <v>1.51</v>
      </c>
      <c r="F2226" s="5">
        <v>34.49</v>
      </c>
      <c r="G2226">
        <v>10.513</v>
      </c>
      <c r="L2226">
        <v>422.88799999999998</v>
      </c>
      <c r="N2226">
        <v>9.4329999999999998</v>
      </c>
    </row>
    <row r="2227" spans="1:14" x14ac:dyDescent="0.2">
      <c r="A2227" s="1" t="s">
        <v>38</v>
      </c>
      <c r="B2227" s="7">
        <v>31522</v>
      </c>
      <c r="C2227" s="16" t="str">
        <f t="shared" si="118"/>
        <v>S</v>
      </c>
      <c r="D2227" s="5">
        <v>36</v>
      </c>
      <c r="E2227" s="5">
        <v>1.56</v>
      </c>
      <c r="F2227" s="5">
        <v>34.44</v>
      </c>
      <c r="G2227">
        <v>10.497</v>
      </c>
      <c r="L2227">
        <v>422.90300000000002</v>
      </c>
      <c r="N2227">
        <v>9.4169999999999998</v>
      </c>
    </row>
    <row r="2228" spans="1:14" x14ac:dyDescent="0.2">
      <c r="A2228" s="1" t="s">
        <v>38</v>
      </c>
      <c r="B2228" s="7">
        <v>31529</v>
      </c>
      <c r="C2228" s="16" t="str">
        <f t="shared" ref="C2228:C2291" si="119">IF(ISBLANK(D2228),"V","S")</f>
        <v>S</v>
      </c>
      <c r="D2228" s="5">
        <v>36</v>
      </c>
      <c r="E2228" s="5">
        <v>1.6</v>
      </c>
      <c r="F2228" s="5">
        <v>34.4</v>
      </c>
      <c r="G2228">
        <v>10.484999999999999</v>
      </c>
      <c r="L2228">
        <v>422.91500000000002</v>
      </c>
      <c r="N2228">
        <v>9.4049999999999994</v>
      </c>
    </row>
    <row r="2229" spans="1:14" x14ac:dyDescent="0.2">
      <c r="A2229" s="1" t="s">
        <v>38</v>
      </c>
      <c r="B2229" s="7">
        <v>31537</v>
      </c>
      <c r="C2229" s="16" t="str">
        <f t="shared" si="119"/>
        <v>S</v>
      </c>
      <c r="D2229" s="5">
        <v>36</v>
      </c>
      <c r="E2229" s="5">
        <v>1.73</v>
      </c>
      <c r="F2229" s="5">
        <v>34.270000000000003</v>
      </c>
      <c r="G2229">
        <v>10.446</v>
      </c>
      <c r="L2229">
        <v>422.95499999999998</v>
      </c>
      <c r="N2229">
        <v>9.3659999999999997</v>
      </c>
    </row>
    <row r="2230" spans="1:14" x14ac:dyDescent="0.2">
      <c r="A2230" s="1" t="s">
        <v>38</v>
      </c>
      <c r="B2230" s="7">
        <v>31543</v>
      </c>
      <c r="C2230" s="16" t="str">
        <f t="shared" si="119"/>
        <v>S</v>
      </c>
      <c r="D2230" s="5">
        <v>36</v>
      </c>
      <c r="E2230" s="5">
        <v>1.81</v>
      </c>
      <c r="F2230" s="5">
        <v>34.19</v>
      </c>
      <c r="G2230">
        <v>10.420999999999999</v>
      </c>
      <c r="L2230">
        <v>422.97899999999998</v>
      </c>
      <c r="N2230">
        <v>9.3409999999999993</v>
      </c>
    </row>
    <row r="2231" spans="1:14" x14ac:dyDescent="0.2">
      <c r="A2231" s="1" t="s">
        <v>38</v>
      </c>
      <c r="B2231" s="7">
        <v>31551</v>
      </c>
      <c r="C2231" s="16" t="str">
        <f t="shared" si="119"/>
        <v>S</v>
      </c>
      <c r="D2231" s="5">
        <v>36</v>
      </c>
      <c r="E2231" s="5">
        <v>1.83</v>
      </c>
      <c r="F2231" s="5">
        <v>34.17</v>
      </c>
      <c r="G2231">
        <v>10.414999999999999</v>
      </c>
      <c r="L2231">
        <v>422.98599999999999</v>
      </c>
      <c r="N2231">
        <v>9.3350000000000009</v>
      </c>
    </row>
    <row r="2232" spans="1:14" x14ac:dyDescent="0.2">
      <c r="A2232" s="1" t="s">
        <v>38</v>
      </c>
      <c r="B2232" s="7">
        <v>31578</v>
      </c>
      <c r="C2232" s="16" t="str">
        <f t="shared" si="119"/>
        <v>S</v>
      </c>
      <c r="D2232" s="5">
        <v>36</v>
      </c>
      <c r="E2232" s="5">
        <v>1.75</v>
      </c>
      <c r="F2232" s="5">
        <v>34.25</v>
      </c>
      <c r="G2232">
        <v>10.44</v>
      </c>
      <c r="J2232" t="s">
        <v>24</v>
      </c>
      <c r="L2232">
        <v>422.96100000000001</v>
      </c>
      <c r="N2232">
        <v>9.36</v>
      </c>
    </row>
    <row r="2233" spans="1:14" x14ac:dyDescent="0.2">
      <c r="A2233" s="1" t="s">
        <v>38</v>
      </c>
      <c r="B2233" s="7">
        <v>31592</v>
      </c>
      <c r="C2233" s="16" t="str">
        <f t="shared" si="119"/>
        <v>S</v>
      </c>
      <c r="D2233" s="5">
        <v>36</v>
      </c>
      <c r="E2233" s="5">
        <v>1.78</v>
      </c>
      <c r="F2233" s="5">
        <v>34.22</v>
      </c>
      <c r="G2233">
        <v>10.43</v>
      </c>
      <c r="L2233">
        <v>422.97</v>
      </c>
      <c r="N2233">
        <v>9.35</v>
      </c>
    </row>
    <row r="2234" spans="1:14" x14ac:dyDescent="0.2">
      <c r="A2234" s="1" t="s">
        <v>38</v>
      </c>
      <c r="B2234" s="7">
        <v>31602</v>
      </c>
      <c r="C2234" s="16" t="str">
        <f t="shared" si="119"/>
        <v>S</v>
      </c>
      <c r="D2234" s="5">
        <v>36</v>
      </c>
      <c r="E2234" s="5">
        <v>1.69</v>
      </c>
      <c r="F2234" s="5">
        <v>34.31</v>
      </c>
      <c r="G2234">
        <v>10.458</v>
      </c>
      <c r="L2234">
        <v>422.94299999999998</v>
      </c>
      <c r="N2234">
        <v>9.3780000000000001</v>
      </c>
    </row>
    <row r="2235" spans="1:14" x14ac:dyDescent="0.2">
      <c r="A2235" s="1" t="s">
        <v>38</v>
      </c>
      <c r="B2235" s="7">
        <v>31606</v>
      </c>
      <c r="C2235" s="16" t="str">
        <f t="shared" si="119"/>
        <v>S</v>
      </c>
      <c r="D2235" s="5">
        <v>36</v>
      </c>
      <c r="E2235" s="5">
        <v>1.7</v>
      </c>
      <c r="F2235" s="5">
        <v>34.299999999999997</v>
      </c>
      <c r="G2235">
        <v>10.455</v>
      </c>
      <c r="L2235">
        <v>422.94600000000003</v>
      </c>
      <c r="N2235">
        <v>9.375</v>
      </c>
    </row>
    <row r="2236" spans="1:14" x14ac:dyDescent="0.2">
      <c r="A2236" s="1" t="s">
        <v>38</v>
      </c>
      <c r="B2236" s="7">
        <v>31614</v>
      </c>
      <c r="C2236" s="16" t="str">
        <f t="shared" si="119"/>
        <v>S</v>
      </c>
      <c r="D2236" s="5">
        <v>36</v>
      </c>
      <c r="E2236" s="5">
        <v>0.95</v>
      </c>
      <c r="F2236" s="5">
        <v>35.049999999999997</v>
      </c>
      <c r="G2236">
        <v>10.683</v>
      </c>
      <c r="L2236">
        <v>422.71699999999998</v>
      </c>
      <c r="N2236">
        <v>9.6029999999999998</v>
      </c>
    </row>
    <row r="2237" spans="1:14" x14ac:dyDescent="0.2">
      <c r="A2237" s="1" t="s">
        <v>38</v>
      </c>
      <c r="B2237" s="7">
        <v>31719</v>
      </c>
      <c r="C2237" s="16" t="str">
        <f t="shared" si="119"/>
        <v>S</v>
      </c>
      <c r="D2237" s="5">
        <v>36</v>
      </c>
      <c r="E2237" s="5">
        <v>1.37</v>
      </c>
      <c r="F2237" s="5">
        <v>34.630000000000003</v>
      </c>
      <c r="G2237">
        <v>10.555</v>
      </c>
      <c r="L2237">
        <v>422.84500000000003</v>
      </c>
      <c r="N2237">
        <v>9.4749999999999996</v>
      </c>
    </row>
    <row r="2238" spans="1:14" x14ac:dyDescent="0.2">
      <c r="A2238" s="1" t="s">
        <v>38</v>
      </c>
      <c r="B2238" s="7">
        <v>31760</v>
      </c>
      <c r="C2238" s="16" t="str">
        <f t="shared" si="119"/>
        <v>S</v>
      </c>
      <c r="D2238" s="5">
        <v>36</v>
      </c>
      <c r="E2238" s="5">
        <v>1.37</v>
      </c>
      <c r="F2238" s="5">
        <v>34.630000000000003</v>
      </c>
      <c r="G2238">
        <v>10.555</v>
      </c>
      <c r="L2238">
        <v>422.84500000000003</v>
      </c>
      <c r="N2238">
        <v>9.4749999999999996</v>
      </c>
    </row>
    <row r="2239" spans="1:14" x14ac:dyDescent="0.2">
      <c r="A2239" s="1" t="s">
        <v>38</v>
      </c>
      <c r="B2239" s="7">
        <v>31780</v>
      </c>
      <c r="C2239" s="16" t="str">
        <f t="shared" si="119"/>
        <v>S</v>
      </c>
      <c r="D2239" s="5">
        <v>36</v>
      </c>
      <c r="E2239" s="5">
        <v>1.31</v>
      </c>
      <c r="F2239" s="5">
        <v>34.69</v>
      </c>
      <c r="G2239">
        <v>10.574</v>
      </c>
      <c r="L2239">
        <v>422.827</v>
      </c>
      <c r="N2239">
        <v>9.4939999999999998</v>
      </c>
    </row>
    <row r="2240" spans="1:14" x14ac:dyDescent="0.2">
      <c r="A2240" s="1" t="s">
        <v>38</v>
      </c>
      <c r="B2240" s="7">
        <v>31788</v>
      </c>
      <c r="C2240" s="16" t="str">
        <f t="shared" si="119"/>
        <v>S</v>
      </c>
      <c r="D2240" s="5">
        <v>36</v>
      </c>
      <c r="E2240" s="5">
        <v>1.25</v>
      </c>
      <c r="F2240" s="5">
        <v>34.75</v>
      </c>
      <c r="G2240">
        <v>10.592000000000001</v>
      </c>
      <c r="L2240">
        <v>422.80900000000003</v>
      </c>
      <c r="N2240">
        <v>9.5120000000000005</v>
      </c>
    </row>
    <row r="2241" spans="1:14" x14ac:dyDescent="0.2">
      <c r="A2241" s="1" t="s">
        <v>38</v>
      </c>
      <c r="B2241" s="7">
        <v>31904</v>
      </c>
      <c r="C2241" s="16" t="str">
        <f t="shared" si="119"/>
        <v>S</v>
      </c>
      <c r="D2241" s="5">
        <v>37</v>
      </c>
      <c r="E2241" s="5">
        <v>2.11</v>
      </c>
      <c r="F2241" s="5">
        <v>34.89</v>
      </c>
      <c r="G2241">
        <v>10.635</v>
      </c>
      <c r="L2241">
        <v>422.76600000000002</v>
      </c>
      <c r="N2241">
        <v>9.5549999999999997</v>
      </c>
    </row>
    <row r="2242" spans="1:14" x14ac:dyDescent="0.2">
      <c r="A2242" s="1" t="s">
        <v>38</v>
      </c>
      <c r="B2242" s="7">
        <v>32235</v>
      </c>
      <c r="C2242" s="16" t="str">
        <f t="shared" si="119"/>
        <v>S</v>
      </c>
      <c r="D2242" s="5">
        <v>36</v>
      </c>
      <c r="E2242" s="5">
        <v>1.1200000000000001</v>
      </c>
      <c r="F2242" s="5">
        <v>34.880000000000003</v>
      </c>
      <c r="G2242">
        <v>10.632</v>
      </c>
      <c r="L2242">
        <v>422.76900000000001</v>
      </c>
      <c r="N2242">
        <v>9.5519999999999996</v>
      </c>
    </row>
    <row r="2243" spans="1:14" x14ac:dyDescent="0.2">
      <c r="A2243" s="1" t="s">
        <v>38</v>
      </c>
      <c r="B2243" s="7">
        <v>32238</v>
      </c>
      <c r="C2243" s="16" t="str">
        <f t="shared" si="119"/>
        <v>S</v>
      </c>
      <c r="D2243" s="5">
        <v>36</v>
      </c>
      <c r="E2243" s="5">
        <v>1.25</v>
      </c>
      <c r="F2243" s="5">
        <v>34.75</v>
      </c>
      <c r="G2243">
        <v>10.592000000000001</v>
      </c>
      <c r="L2243">
        <v>422.80900000000003</v>
      </c>
      <c r="N2243">
        <v>9.5120000000000005</v>
      </c>
    </row>
    <row r="2244" spans="1:14" x14ac:dyDescent="0.2">
      <c r="A2244" s="1" t="s">
        <v>38</v>
      </c>
      <c r="B2244" s="7">
        <v>32242</v>
      </c>
      <c r="C2244" s="16" t="str">
        <f t="shared" si="119"/>
        <v>S</v>
      </c>
      <c r="D2244" s="5">
        <v>36</v>
      </c>
      <c r="E2244" s="5">
        <v>1.3</v>
      </c>
      <c r="F2244" s="5">
        <v>34.700000000000003</v>
      </c>
      <c r="G2244">
        <v>10.577</v>
      </c>
      <c r="L2244">
        <v>422.82400000000001</v>
      </c>
      <c r="N2244">
        <v>9.4969999999999999</v>
      </c>
    </row>
    <row r="2245" spans="1:14" x14ac:dyDescent="0.2">
      <c r="A2245" s="1" t="s">
        <v>38</v>
      </c>
      <c r="B2245" s="7">
        <v>32245</v>
      </c>
      <c r="C2245" s="16" t="str">
        <f t="shared" si="119"/>
        <v>S</v>
      </c>
      <c r="D2245" s="5">
        <v>36</v>
      </c>
      <c r="E2245" s="5">
        <v>1.39</v>
      </c>
      <c r="F2245" s="5">
        <v>34.61</v>
      </c>
      <c r="G2245">
        <v>10.548999999999999</v>
      </c>
      <c r="L2245">
        <v>422.851</v>
      </c>
      <c r="N2245">
        <v>9.4689999999999994</v>
      </c>
    </row>
    <row r="2246" spans="1:14" x14ac:dyDescent="0.2">
      <c r="A2246" s="1" t="s">
        <v>38</v>
      </c>
      <c r="B2246" s="7">
        <v>32263</v>
      </c>
      <c r="C2246" s="16" t="str">
        <f t="shared" si="119"/>
        <v>S</v>
      </c>
      <c r="D2246" s="5">
        <v>36</v>
      </c>
      <c r="E2246" s="5">
        <v>1.38</v>
      </c>
      <c r="F2246" s="5">
        <v>34.619999999999997</v>
      </c>
      <c r="G2246">
        <v>10.552</v>
      </c>
      <c r="L2246">
        <v>422.84800000000001</v>
      </c>
      <c r="N2246">
        <v>9.4719999999999995</v>
      </c>
    </row>
    <row r="2247" spans="1:14" x14ac:dyDescent="0.2">
      <c r="A2247" s="1" t="s">
        <v>38</v>
      </c>
      <c r="B2247" s="7">
        <v>32313</v>
      </c>
      <c r="C2247" s="16" t="str">
        <f t="shared" si="119"/>
        <v>S</v>
      </c>
      <c r="D2247" s="5">
        <v>36</v>
      </c>
      <c r="E2247" s="5">
        <v>1.17</v>
      </c>
      <c r="F2247" s="5">
        <v>34.83</v>
      </c>
      <c r="G2247">
        <v>10.616</v>
      </c>
      <c r="L2247">
        <v>422.78399999999999</v>
      </c>
      <c r="N2247">
        <v>9.5359999999999996</v>
      </c>
    </row>
    <row r="2248" spans="1:14" x14ac:dyDescent="0.2">
      <c r="A2248" s="1" t="s">
        <v>38</v>
      </c>
      <c r="B2248" s="7">
        <v>32320</v>
      </c>
      <c r="C2248" s="16" t="str">
        <f t="shared" si="119"/>
        <v>S</v>
      </c>
      <c r="D2248" s="5">
        <v>36</v>
      </c>
      <c r="E2248" s="5">
        <v>1.1299999999999999</v>
      </c>
      <c r="F2248" s="5">
        <v>34.869999999999997</v>
      </c>
      <c r="G2248">
        <v>10.629</v>
      </c>
      <c r="L2248">
        <v>422.77199999999999</v>
      </c>
      <c r="N2248">
        <v>9.5489999999999995</v>
      </c>
    </row>
    <row r="2249" spans="1:14" x14ac:dyDescent="0.2">
      <c r="A2249" s="1" t="s">
        <v>38</v>
      </c>
      <c r="B2249" s="7">
        <v>32351</v>
      </c>
      <c r="C2249" s="16" t="str">
        <f t="shared" si="119"/>
        <v>S</v>
      </c>
      <c r="D2249" s="5">
        <v>36</v>
      </c>
      <c r="E2249" s="5">
        <v>0.95</v>
      </c>
      <c r="F2249" s="5">
        <v>35.049999999999997</v>
      </c>
      <c r="G2249">
        <v>10.683</v>
      </c>
      <c r="L2249">
        <v>422.71699999999998</v>
      </c>
      <c r="N2249">
        <v>9.6029999999999998</v>
      </c>
    </row>
    <row r="2250" spans="1:14" x14ac:dyDescent="0.2">
      <c r="A2250" s="1" t="s">
        <v>38</v>
      </c>
      <c r="B2250" s="7">
        <v>32381</v>
      </c>
      <c r="C2250" s="16" t="str">
        <f t="shared" si="119"/>
        <v>S</v>
      </c>
      <c r="D2250" s="5">
        <v>36</v>
      </c>
      <c r="E2250" s="5">
        <v>0.87</v>
      </c>
      <c r="F2250" s="5">
        <v>35.130000000000003</v>
      </c>
      <c r="G2250">
        <v>10.708</v>
      </c>
      <c r="L2250">
        <v>422.69299999999998</v>
      </c>
      <c r="N2250">
        <v>9.6280000000000001</v>
      </c>
    </row>
    <row r="2251" spans="1:14" x14ac:dyDescent="0.2">
      <c r="A2251" s="1" t="s">
        <v>38</v>
      </c>
      <c r="B2251" s="7">
        <v>32397</v>
      </c>
      <c r="C2251" s="16" t="str">
        <f t="shared" si="119"/>
        <v>S</v>
      </c>
      <c r="D2251" s="5">
        <v>36</v>
      </c>
      <c r="E2251" s="5">
        <v>0.81</v>
      </c>
      <c r="F2251" s="5">
        <v>35.19</v>
      </c>
      <c r="G2251">
        <v>10.726000000000001</v>
      </c>
      <c r="L2251">
        <v>422.67500000000001</v>
      </c>
      <c r="N2251">
        <v>9.6460000000000008</v>
      </c>
    </row>
    <row r="2252" spans="1:14" x14ac:dyDescent="0.2">
      <c r="A2252" s="1" t="s">
        <v>38</v>
      </c>
      <c r="B2252" s="7">
        <v>32410</v>
      </c>
      <c r="C2252" s="16" t="str">
        <f t="shared" si="119"/>
        <v>S</v>
      </c>
      <c r="D2252" s="5">
        <v>36</v>
      </c>
      <c r="E2252" s="5">
        <v>0.81</v>
      </c>
      <c r="F2252" s="5">
        <v>35.19</v>
      </c>
      <c r="G2252">
        <v>10.726000000000001</v>
      </c>
      <c r="L2252">
        <v>422.67500000000001</v>
      </c>
      <c r="N2252">
        <v>9.6460000000000008</v>
      </c>
    </row>
    <row r="2253" spans="1:14" x14ac:dyDescent="0.2">
      <c r="A2253" s="1" t="s">
        <v>38</v>
      </c>
      <c r="B2253" s="7">
        <v>32411</v>
      </c>
      <c r="C2253" s="16" t="str">
        <f t="shared" si="119"/>
        <v>S</v>
      </c>
      <c r="D2253" s="5">
        <v>36</v>
      </c>
      <c r="E2253" s="5">
        <v>0.8</v>
      </c>
      <c r="F2253" s="5">
        <v>35.200000000000003</v>
      </c>
      <c r="G2253">
        <v>10.728999999999999</v>
      </c>
      <c r="L2253">
        <v>422.67200000000003</v>
      </c>
      <c r="N2253">
        <v>9.6489999999999991</v>
      </c>
    </row>
    <row r="2254" spans="1:14" x14ac:dyDescent="0.2">
      <c r="A2254" s="1" t="s">
        <v>38</v>
      </c>
      <c r="B2254" s="7">
        <v>32605</v>
      </c>
      <c r="C2254" s="16" t="str">
        <f t="shared" si="119"/>
        <v>V</v>
      </c>
      <c r="D2254" s="5"/>
      <c r="E2254" s="5"/>
      <c r="F2254" s="5">
        <v>35.276000000000003</v>
      </c>
      <c r="G2254">
        <v>10.755000000000001</v>
      </c>
      <c r="L2254">
        <v>422.64600000000002</v>
      </c>
      <c r="N2254">
        <v>9.6750000000000007</v>
      </c>
    </row>
    <row r="2255" spans="1:14" x14ac:dyDescent="0.2">
      <c r="A2255" s="1" t="s">
        <v>38</v>
      </c>
      <c r="B2255" s="7">
        <v>32613</v>
      </c>
      <c r="C2255" s="16" t="str">
        <f t="shared" si="119"/>
        <v>V</v>
      </c>
      <c r="D2255" s="5"/>
      <c r="E2255" s="5"/>
      <c r="F2255" s="5">
        <v>35.188000000000002</v>
      </c>
      <c r="G2255">
        <v>10.728</v>
      </c>
      <c r="L2255">
        <v>422.673</v>
      </c>
      <c r="N2255">
        <v>9.6479999999999997</v>
      </c>
    </row>
    <row r="2256" spans="1:14" x14ac:dyDescent="0.2">
      <c r="A2256" s="1" t="s">
        <v>38</v>
      </c>
      <c r="B2256" s="7">
        <v>32638</v>
      </c>
      <c r="C2256" s="16" t="str">
        <f t="shared" si="119"/>
        <v>S</v>
      </c>
      <c r="D2256" s="5">
        <v>36</v>
      </c>
      <c r="E2256" s="5">
        <v>1.05</v>
      </c>
      <c r="F2256" s="5">
        <v>34.950000000000003</v>
      </c>
      <c r="G2256">
        <v>10.653</v>
      </c>
      <c r="L2256">
        <v>422.74799999999999</v>
      </c>
      <c r="N2256">
        <v>9.5730000000000004</v>
      </c>
    </row>
    <row r="2257" spans="1:14" x14ac:dyDescent="0.2">
      <c r="A2257" s="1" t="s">
        <v>38</v>
      </c>
      <c r="B2257" s="7">
        <v>32660</v>
      </c>
      <c r="C2257" s="16" t="str">
        <f t="shared" si="119"/>
        <v>V</v>
      </c>
      <c r="F2257" s="5">
        <f t="shared" ref="F2257:F2272" si="120">G2257*3.281</f>
        <v>34.883592</v>
      </c>
      <c r="G2257">
        <v>10.632</v>
      </c>
      <c r="L2257">
        <v>422.76900000000001</v>
      </c>
      <c r="N2257">
        <v>9.5519999999999996</v>
      </c>
    </row>
    <row r="2258" spans="1:14" x14ac:dyDescent="0.2">
      <c r="A2258" s="1" t="s">
        <v>38</v>
      </c>
      <c r="B2258" s="7">
        <v>32723</v>
      </c>
      <c r="C2258" s="16" t="str">
        <f t="shared" si="119"/>
        <v>V</v>
      </c>
      <c r="F2258" s="5">
        <f t="shared" si="120"/>
        <v>35.054203999999999</v>
      </c>
      <c r="G2258">
        <v>10.683999999999999</v>
      </c>
      <c r="L2258">
        <v>422.71699999999998</v>
      </c>
      <c r="N2258">
        <v>9.6039999999999992</v>
      </c>
    </row>
    <row r="2259" spans="1:14" x14ac:dyDescent="0.2">
      <c r="A2259" s="1" t="s">
        <v>38</v>
      </c>
      <c r="B2259" s="7">
        <v>32743</v>
      </c>
      <c r="C2259" s="16" t="str">
        <f t="shared" si="119"/>
        <v>V</v>
      </c>
      <c r="F2259" s="5">
        <f t="shared" si="120"/>
        <v>35.201848999999996</v>
      </c>
      <c r="G2259">
        <v>10.728999999999999</v>
      </c>
      <c r="L2259">
        <v>422.67200000000003</v>
      </c>
      <c r="N2259">
        <v>9.6489999999999991</v>
      </c>
    </row>
    <row r="2260" spans="1:14" x14ac:dyDescent="0.2">
      <c r="A2260" s="1" t="s">
        <v>38</v>
      </c>
      <c r="B2260" s="7">
        <v>32781</v>
      </c>
      <c r="C2260" s="16" t="str">
        <f t="shared" si="119"/>
        <v>V</v>
      </c>
      <c r="F2260" s="5">
        <f t="shared" si="120"/>
        <v>35.27075</v>
      </c>
      <c r="G2260">
        <v>10.75</v>
      </c>
      <c r="L2260">
        <v>422.65100000000001</v>
      </c>
      <c r="N2260">
        <v>9.67</v>
      </c>
    </row>
    <row r="2261" spans="1:14" x14ac:dyDescent="0.2">
      <c r="A2261" s="1" t="s">
        <v>38</v>
      </c>
      <c r="B2261" s="7">
        <v>32802</v>
      </c>
      <c r="C2261" s="16" t="str">
        <f t="shared" si="119"/>
        <v>V</v>
      </c>
      <c r="F2261" s="5">
        <f t="shared" si="120"/>
        <v>35.296998000000002</v>
      </c>
      <c r="G2261">
        <v>10.757999999999999</v>
      </c>
      <c r="L2261">
        <v>422.64299999999997</v>
      </c>
      <c r="N2261">
        <v>9.6780000000000008</v>
      </c>
    </row>
    <row r="2262" spans="1:14" x14ac:dyDescent="0.2">
      <c r="A2262" s="1" t="s">
        <v>38</v>
      </c>
      <c r="B2262" s="7">
        <v>32808</v>
      </c>
      <c r="C2262" s="16" t="str">
        <f t="shared" si="119"/>
        <v>V</v>
      </c>
      <c r="F2262" s="5">
        <f t="shared" si="120"/>
        <v>35.326526999999999</v>
      </c>
      <c r="G2262">
        <v>10.766999999999999</v>
      </c>
      <c r="L2262">
        <v>422.63400000000001</v>
      </c>
      <c r="N2262">
        <v>9.6869999999999994</v>
      </c>
    </row>
    <row r="2263" spans="1:14" x14ac:dyDescent="0.2">
      <c r="A2263" s="1" t="s">
        <v>38</v>
      </c>
      <c r="B2263" s="7">
        <v>32821</v>
      </c>
      <c r="C2263" s="16" t="str">
        <f t="shared" si="119"/>
        <v>V</v>
      </c>
      <c r="F2263" s="5">
        <f t="shared" si="120"/>
        <v>35.310122</v>
      </c>
      <c r="G2263">
        <v>10.762</v>
      </c>
      <c r="L2263">
        <v>422.63900000000001</v>
      </c>
      <c r="N2263">
        <v>9.6820000000000004</v>
      </c>
    </row>
    <row r="2264" spans="1:14" x14ac:dyDescent="0.2">
      <c r="A2264" s="1" t="s">
        <v>38</v>
      </c>
      <c r="B2264" s="7">
        <v>33313</v>
      </c>
      <c r="C2264" s="16" t="str">
        <f t="shared" si="119"/>
        <v>V</v>
      </c>
      <c r="F2264" s="5">
        <f t="shared" si="120"/>
        <v>35.943355000000004</v>
      </c>
      <c r="G2264">
        <v>10.955</v>
      </c>
      <c r="L2264">
        <v>422.44600000000003</v>
      </c>
      <c r="N2264">
        <v>9.875</v>
      </c>
    </row>
    <row r="2265" spans="1:14" x14ac:dyDescent="0.2">
      <c r="A2265" s="1" t="s">
        <v>38</v>
      </c>
      <c r="B2265" s="7">
        <v>33323</v>
      </c>
      <c r="C2265" s="16" t="str">
        <f t="shared" si="119"/>
        <v>V</v>
      </c>
      <c r="F2265" s="5">
        <f t="shared" si="120"/>
        <v>35.917107000000001</v>
      </c>
      <c r="G2265">
        <v>10.946999999999999</v>
      </c>
      <c r="L2265">
        <v>422.45400000000001</v>
      </c>
      <c r="N2265">
        <v>9.8670000000000009</v>
      </c>
    </row>
    <row r="2266" spans="1:14" x14ac:dyDescent="0.2">
      <c r="A2266" s="1" t="s">
        <v>38</v>
      </c>
      <c r="B2266" s="7">
        <v>33653</v>
      </c>
      <c r="C2266" s="16" t="str">
        <f t="shared" si="119"/>
        <v>V</v>
      </c>
      <c r="F2266" s="5">
        <f t="shared" si="120"/>
        <v>35.589007000000002</v>
      </c>
      <c r="G2266">
        <v>10.847</v>
      </c>
      <c r="L2266">
        <v>422.55</v>
      </c>
      <c r="N2266">
        <v>9.77</v>
      </c>
    </row>
    <row r="2267" spans="1:14" x14ac:dyDescent="0.2">
      <c r="A2267" s="1" t="s">
        <v>38</v>
      </c>
      <c r="B2267" s="7">
        <v>33679</v>
      </c>
      <c r="C2267" s="16" t="str">
        <f t="shared" si="119"/>
        <v>V</v>
      </c>
      <c r="F2267" s="5">
        <f t="shared" si="120"/>
        <v>35.533230000000003</v>
      </c>
      <c r="G2267">
        <v>10.83</v>
      </c>
      <c r="L2267">
        <v>422.57</v>
      </c>
      <c r="N2267">
        <v>9.75</v>
      </c>
    </row>
    <row r="2268" spans="1:14" x14ac:dyDescent="0.2">
      <c r="A2268" s="1" t="s">
        <v>38</v>
      </c>
      <c r="B2268" s="7">
        <v>33686</v>
      </c>
      <c r="C2268" s="16" t="str">
        <f t="shared" si="119"/>
        <v>V</v>
      </c>
      <c r="F2268" s="5">
        <f t="shared" si="120"/>
        <v>35.523387</v>
      </c>
      <c r="G2268">
        <v>10.827</v>
      </c>
      <c r="L2268">
        <v>422.57</v>
      </c>
      <c r="N2268">
        <v>9.75</v>
      </c>
    </row>
    <row r="2269" spans="1:14" x14ac:dyDescent="0.2">
      <c r="A2269" s="1" t="s">
        <v>38</v>
      </c>
      <c r="B2269" s="7">
        <v>33688</v>
      </c>
      <c r="C2269" s="16" t="str">
        <f t="shared" si="119"/>
        <v>V</v>
      </c>
      <c r="F2269" s="5">
        <f t="shared" si="120"/>
        <v>35.503701</v>
      </c>
      <c r="G2269">
        <v>10.821</v>
      </c>
      <c r="L2269">
        <v>422.58</v>
      </c>
      <c r="N2269">
        <v>9.74</v>
      </c>
    </row>
    <row r="2270" spans="1:14" x14ac:dyDescent="0.2">
      <c r="A2270" s="1" t="s">
        <v>38</v>
      </c>
      <c r="B2270" s="7">
        <v>33690</v>
      </c>
      <c r="C2270" s="16" t="str">
        <f t="shared" si="119"/>
        <v>V</v>
      </c>
      <c r="F2270" s="5">
        <f t="shared" si="120"/>
        <v>35.513544000000003</v>
      </c>
      <c r="G2270">
        <v>10.824</v>
      </c>
      <c r="L2270">
        <v>422.58</v>
      </c>
      <c r="N2270">
        <v>9.74</v>
      </c>
    </row>
    <row r="2271" spans="1:14" x14ac:dyDescent="0.2">
      <c r="A2271" s="1" t="s">
        <v>38</v>
      </c>
      <c r="B2271" s="7">
        <v>33693</v>
      </c>
      <c r="C2271" s="16" t="str">
        <f t="shared" si="119"/>
        <v>V</v>
      </c>
      <c r="F2271" s="5">
        <f t="shared" si="120"/>
        <v>35.490577000000002</v>
      </c>
      <c r="G2271">
        <v>10.817</v>
      </c>
      <c r="L2271">
        <v>422.58</v>
      </c>
      <c r="N2271">
        <v>9.74</v>
      </c>
    </row>
    <row r="2272" spans="1:14" x14ac:dyDescent="0.2">
      <c r="A2272" s="1" t="s">
        <v>38</v>
      </c>
      <c r="B2272" s="7">
        <v>33695</v>
      </c>
      <c r="C2272" s="16" t="str">
        <f t="shared" si="119"/>
        <v>V</v>
      </c>
      <c r="F2272" s="5">
        <f t="shared" si="120"/>
        <v>35.493858000000003</v>
      </c>
      <c r="G2272">
        <v>10.818</v>
      </c>
      <c r="L2272">
        <v>422.58</v>
      </c>
      <c r="N2272">
        <v>9.74</v>
      </c>
    </row>
    <row r="2273" spans="1:14" x14ac:dyDescent="0.2">
      <c r="A2273" s="1" t="s">
        <v>38</v>
      </c>
      <c r="B2273" s="7">
        <v>33699</v>
      </c>
      <c r="C2273" s="16" t="str">
        <f t="shared" si="119"/>
        <v>V</v>
      </c>
      <c r="F2273" s="5">
        <f t="shared" ref="F2273:F2288" si="121">G2273*3.281</f>
        <v>35.477453000000004</v>
      </c>
      <c r="G2273">
        <v>10.813000000000001</v>
      </c>
      <c r="L2273">
        <v>422.59</v>
      </c>
      <c r="N2273">
        <v>9.73</v>
      </c>
    </row>
    <row r="2274" spans="1:14" x14ac:dyDescent="0.2">
      <c r="A2274" s="1" t="s">
        <v>38</v>
      </c>
      <c r="B2274" s="7">
        <v>33700</v>
      </c>
      <c r="C2274" s="16" t="str">
        <f t="shared" si="119"/>
        <v>V</v>
      </c>
      <c r="F2274" s="5">
        <f t="shared" si="121"/>
        <v>35.470891000000002</v>
      </c>
      <c r="G2274">
        <v>10.811</v>
      </c>
      <c r="L2274">
        <v>422.59</v>
      </c>
      <c r="N2274">
        <v>9.73</v>
      </c>
    </row>
    <row r="2275" spans="1:14" x14ac:dyDescent="0.2">
      <c r="A2275" s="1" t="s">
        <v>38</v>
      </c>
      <c r="B2275" s="7">
        <v>33702</v>
      </c>
      <c r="C2275" s="16" t="str">
        <f t="shared" si="119"/>
        <v>V</v>
      </c>
      <c r="F2275" s="5">
        <f t="shared" si="121"/>
        <v>35.477453000000004</v>
      </c>
      <c r="G2275">
        <v>10.813000000000001</v>
      </c>
      <c r="L2275">
        <v>422.59</v>
      </c>
      <c r="N2275">
        <v>9.73</v>
      </c>
    </row>
    <row r="2276" spans="1:14" x14ac:dyDescent="0.2">
      <c r="A2276" s="1" t="s">
        <v>38</v>
      </c>
      <c r="B2276" s="7">
        <v>33707</v>
      </c>
      <c r="C2276" s="16" t="str">
        <f t="shared" si="119"/>
        <v>V</v>
      </c>
      <c r="F2276" s="5">
        <f t="shared" si="121"/>
        <v>35.467610000000001</v>
      </c>
      <c r="G2276">
        <v>10.81</v>
      </c>
      <c r="L2276">
        <v>422.59</v>
      </c>
      <c r="N2276">
        <v>9.73</v>
      </c>
    </row>
    <row r="2277" spans="1:14" x14ac:dyDescent="0.2">
      <c r="A2277" s="1" t="s">
        <v>38</v>
      </c>
      <c r="B2277" s="7">
        <v>33709</v>
      </c>
      <c r="C2277" s="16" t="str">
        <f t="shared" si="119"/>
        <v>V</v>
      </c>
      <c r="F2277" s="5">
        <f t="shared" si="121"/>
        <v>35.447924</v>
      </c>
      <c r="G2277">
        <v>10.804</v>
      </c>
      <c r="L2277">
        <v>422.6</v>
      </c>
      <c r="N2277">
        <v>9.7200000000000006</v>
      </c>
    </row>
    <row r="2278" spans="1:14" x14ac:dyDescent="0.2">
      <c r="A2278" s="1" t="s">
        <v>38</v>
      </c>
      <c r="B2278" s="7">
        <v>33711</v>
      </c>
      <c r="C2278" s="16" t="str">
        <f t="shared" si="119"/>
        <v>V</v>
      </c>
      <c r="F2278" s="5">
        <f t="shared" si="121"/>
        <v>35.434800000000003</v>
      </c>
      <c r="G2278">
        <v>10.8</v>
      </c>
      <c r="L2278">
        <v>422.6</v>
      </c>
      <c r="N2278">
        <v>9.7200000000000006</v>
      </c>
    </row>
    <row r="2279" spans="1:14" x14ac:dyDescent="0.2">
      <c r="A2279" s="1" t="s">
        <v>38</v>
      </c>
      <c r="B2279" s="7">
        <v>33714</v>
      </c>
      <c r="C2279" s="16" t="str">
        <f t="shared" si="119"/>
        <v>V</v>
      </c>
      <c r="F2279" s="5">
        <f t="shared" si="121"/>
        <v>35.415114000000003</v>
      </c>
      <c r="G2279">
        <v>10.794</v>
      </c>
      <c r="L2279">
        <v>422.61</v>
      </c>
      <c r="N2279">
        <v>9.7100000000000009</v>
      </c>
    </row>
    <row r="2280" spans="1:14" x14ac:dyDescent="0.2">
      <c r="A2280" s="1" t="s">
        <v>38</v>
      </c>
      <c r="B2280" s="7">
        <v>33716</v>
      </c>
      <c r="C2280" s="16" t="str">
        <f t="shared" si="119"/>
        <v>V</v>
      </c>
      <c r="F2280" s="5">
        <f t="shared" si="121"/>
        <v>35.395428000000003</v>
      </c>
      <c r="G2280">
        <v>10.788</v>
      </c>
      <c r="L2280">
        <v>422.61</v>
      </c>
      <c r="N2280">
        <v>9.7100000000000009</v>
      </c>
    </row>
    <row r="2281" spans="1:14" x14ac:dyDescent="0.2">
      <c r="A2281" s="1" t="s">
        <v>38</v>
      </c>
      <c r="B2281" s="7">
        <v>33718</v>
      </c>
      <c r="C2281" s="16" t="str">
        <f t="shared" si="119"/>
        <v>V</v>
      </c>
      <c r="F2281" s="5">
        <f t="shared" si="121"/>
        <v>35.382304000000005</v>
      </c>
      <c r="G2281">
        <v>10.784000000000001</v>
      </c>
      <c r="L2281">
        <v>422.62</v>
      </c>
      <c r="N2281">
        <v>9.6999999999999993</v>
      </c>
    </row>
    <row r="2282" spans="1:14" x14ac:dyDescent="0.2">
      <c r="A2282" s="1" t="s">
        <v>38</v>
      </c>
      <c r="B2282" s="7">
        <v>33771</v>
      </c>
      <c r="C2282" s="16" t="str">
        <f t="shared" si="119"/>
        <v>V</v>
      </c>
      <c r="F2282" s="5">
        <f t="shared" si="121"/>
        <v>35.192006000000006</v>
      </c>
      <c r="G2282">
        <v>10.726000000000001</v>
      </c>
      <c r="L2282">
        <v>422.68</v>
      </c>
      <c r="N2282">
        <v>9.65</v>
      </c>
    </row>
    <row r="2283" spans="1:14" x14ac:dyDescent="0.2">
      <c r="A2283" s="1" t="s">
        <v>38</v>
      </c>
      <c r="B2283" s="7">
        <v>34010</v>
      </c>
      <c r="C2283" s="16" t="str">
        <f t="shared" si="119"/>
        <v>V</v>
      </c>
      <c r="F2283" s="5">
        <f t="shared" si="121"/>
        <v>35.083733000000002</v>
      </c>
      <c r="G2283">
        <v>10.693</v>
      </c>
      <c r="L2283">
        <v>422.71</v>
      </c>
      <c r="N2283">
        <v>9.6129999999999995</v>
      </c>
    </row>
    <row r="2284" spans="1:14" x14ac:dyDescent="0.2">
      <c r="A2284" s="1" t="s">
        <v>38</v>
      </c>
      <c r="B2284" s="7">
        <v>34033</v>
      </c>
      <c r="C2284" s="16" t="str">
        <f t="shared" si="119"/>
        <v>V</v>
      </c>
      <c r="F2284" s="5">
        <f t="shared" si="121"/>
        <v>35.129667000000005</v>
      </c>
      <c r="G2284">
        <v>10.707000000000001</v>
      </c>
      <c r="L2284">
        <v>422.69</v>
      </c>
      <c r="N2284">
        <v>9.6270000000000007</v>
      </c>
    </row>
    <row r="2285" spans="1:14" x14ac:dyDescent="0.2">
      <c r="A2285" s="1" t="s">
        <v>38</v>
      </c>
      <c r="B2285" s="7">
        <v>34044</v>
      </c>
      <c r="C2285" s="16" t="str">
        <f t="shared" si="119"/>
        <v>V</v>
      </c>
      <c r="F2285" s="5">
        <f t="shared" si="121"/>
        <v>35.188724999999998</v>
      </c>
      <c r="G2285">
        <v>10.725</v>
      </c>
      <c r="L2285">
        <v>422.68</v>
      </c>
      <c r="N2285">
        <v>9.6449999999999996</v>
      </c>
    </row>
    <row r="2286" spans="1:14" x14ac:dyDescent="0.2">
      <c r="A2286" s="1" t="s">
        <v>38</v>
      </c>
      <c r="B2286" s="7">
        <v>34058</v>
      </c>
      <c r="C2286" s="16" t="str">
        <f t="shared" si="119"/>
        <v>V</v>
      </c>
      <c r="F2286" s="5">
        <f t="shared" si="121"/>
        <v>35.152634000000006</v>
      </c>
      <c r="G2286">
        <v>10.714</v>
      </c>
      <c r="L2286">
        <v>422.69</v>
      </c>
      <c r="N2286">
        <v>9.6340000000000003</v>
      </c>
    </row>
    <row r="2287" spans="1:14" x14ac:dyDescent="0.2">
      <c r="A2287" s="1" t="s">
        <v>38</v>
      </c>
      <c r="B2287" s="7">
        <v>34065</v>
      </c>
      <c r="C2287" s="16" t="str">
        <f t="shared" si="119"/>
        <v>V</v>
      </c>
      <c r="F2287" s="5">
        <f t="shared" si="121"/>
        <v>35.090295000000005</v>
      </c>
      <c r="G2287">
        <v>10.695</v>
      </c>
      <c r="L2287">
        <v>422.71</v>
      </c>
      <c r="N2287">
        <v>9.6150000000000002</v>
      </c>
    </row>
    <row r="2288" spans="1:14" x14ac:dyDescent="0.2">
      <c r="A2288" s="1" t="s">
        <v>38</v>
      </c>
      <c r="B2288" s="7">
        <v>34075</v>
      </c>
      <c r="C2288" s="16" t="str">
        <f t="shared" si="119"/>
        <v>V</v>
      </c>
      <c r="F2288" s="5">
        <f t="shared" si="121"/>
        <v>34.998427</v>
      </c>
      <c r="G2288">
        <v>10.667</v>
      </c>
      <c r="L2288">
        <v>422.73</v>
      </c>
      <c r="N2288">
        <v>9.5869999999999997</v>
      </c>
    </row>
    <row r="2289" spans="1:14" x14ac:dyDescent="0.2">
      <c r="A2289" s="1" t="s">
        <v>38</v>
      </c>
      <c r="B2289" s="7">
        <v>34086</v>
      </c>
      <c r="C2289" s="16" t="str">
        <f t="shared" si="119"/>
        <v>V</v>
      </c>
      <c r="F2289" s="5">
        <f t="shared" ref="F2289:F2304" si="122">G2289*3.281</f>
        <v>34.926245000000002</v>
      </c>
      <c r="G2289">
        <v>10.645</v>
      </c>
      <c r="L2289">
        <v>422.76</v>
      </c>
      <c r="N2289">
        <v>9.5649999999999995</v>
      </c>
    </row>
    <row r="2290" spans="1:14" x14ac:dyDescent="0.2">
      <c r="A2290" s="1" t="s">
        <v>38</v>
      </c>
      <c r="B2290" s="7">
        <v>34100</v>
      </c>
      <c r="C2290" s="16" t="str">
        <f t="shared" si="119"/>
        <v>V</v>
      </c>
      <c r="F2290" s="5">
        <f t="shared" si="122"/>
        <v>34.831096000000002</v>
      </c>
      <c r="G2290">
        <v>10.616</v>
      </c>
      <c r="L2290">
        <v>422.78</v>
      </c>
      <c r="N2290">
        <v>9.5359999999999996</v>
      </c>
    </row>
    <row r="2291" spans="1:14" x14ac:dyDescent="0.2">
      <c r="A2291" s="1" t="s">
        <v>38</v>
      </c>
      <c r="B2291" s="7">
        <v>34110</v>
      </c>
      <c r="C2291" s="16" t="str">
        <f t="shared" si="119"/>
        <v>V</v>
      </c>
      <c r="F2291" s="5">
        <f t="shared" si="122"/>
        <v>34.821252999999999</v>
      </c>
      <c r="G2291">
        <v>10.613</v>
      </c>
      <c r="L2291">
        <v>422.79</v>
      </c>
      <c r="N2291">
        <v>9.5329999999999995</v>
      </c>
    </row>
    <row r="2292" spans="1:14" x14ac:dyDescent="0.2">
      <c r="A2292" s="1" t="s">
        <v>38</v>
      </c>
      <c r="B2292" s="7">
        <v>34117</v>
      </c>
      <c r="C2292" s="16" t="str">
        <f t="shared" ref="C2292:C2355" si="123">IF(ISBLANK(D2292),"V","S")</f>
        <v>V</v>
      </c>
      <c r="F2292" s="5">
        <f t="shared" si="122"/>
        <v>34.811410000000002</v>
      </c>
      <c r="G2292">
        <v>10.61</v>
      </c>
      <c r="L2292">
        <v>422.79</v>
      </c>
      <c r="N2292">
        <v>9.5299999999999994</v>
      </c>
    </row>
    <row r="2293" spans="1:14" x14ac:dyDescent="0.2">
      <c r="A2293" s="1" t="s">
        <v>38</v>
      </c>
      <c r="B2293" s="7">
        <v>34129</v>
      </c>
      <c r="C2293" s="16" t="str">
        <f t="shared" si="123"/>
        <v>V</v>
      </c>
      <c r="F2293" s="5">
        <f t="shared" si="122"/>
        <v>34.808129000000001</v>
      </c>
      <c r="G2293">
        <v>10.609</v>
      </c>
      <c r="L2293">
        <v>422.79</v>
      </c>
      <c r="N2293">
        <v>9.5289999999999999</v>
      </c>
    </row>
    <row r="2294" spans="1:14" x14ac:dyDescent="0.2">
      <c r="A2294" s="1" t="s">
        <v>38</v>
      </c>
      <c r="B2294" s="7">
        <v>34151</v>
      </c>
      <c r="C2294" s="16" t="str">
        <f t="shared" si="123"/>
        <v>V</v>
      </c>
      <c r="F2294" s="5">
        <f t="shared" si="122"/>
        <v>34.762195000000006</v>
      </c>
      <c r="G2294">
        <v>10.595000000000001</v>
      </c>
      <c r="L2294">
        <v>422.81</v>
      </c>
      <c r="N2294">
        <v>9.5150000000000006</v>
      </c>
    </row>
    <row r="2295" spans="1:14" x14ac:dyDescent="0.2">
      <c r="A2295" s="1" t="s">
        <v>38</v>
      </c>
      <c r="B2295" s="7">
        <v>34310</v>
      </c>
      <c r="C2295" s="16" t="str">
        <f t="shared" si="123"/>
        <v>V</v>
      </c>
      <c r="F2295" s="5">
        <f t="shared" si="122"/>
        <v>34.798286000000004</v>
      </c>
      <c r="G2295">
        <v>10.606</v>
      </c>
      <c r="L2295">
        <v>422.79500000000002</v>
      </c>
      <c r="N2295">
        <v>9.5259999999999998</v>
      </c>
    </row>
    <row r="2296" spans="1:14" x14ac:dyDescent="0.2">
      <c r="A2296" s="1" t="s">
        <v>38</v>
      </c>
      <c r="B2296" s="7">
        <v>34341</v>
      </c>
      <c r="C2296" s="16" t="str">
        <f t="shared" si="123"/>
        <v>V</v>
      </c>
      <c r="F2296" s="5">
        <f t="shared" si="122"/>
        <v>34.880310999999999</v>
      </c>
      <c r="G2296">
        <v>10.631</v>
      </c>
      <c r="L2296">
        <v>422.77</v>
      </c>
      <c r="N2296">
        <v>9.5510000000000002</v>
      </c>
    </row>
    <row r="2297" spans="1:14" x14ac:dyDescent="0.2">
      <c r="A2297" s="1" t="s">
        <v>38</v>
      </c>
      <c r="B2297" s="7">
        <v>34366</v>
      </c>
      <c r="C2297" s="16" t="str">
        <f t="shared" si="123"/>
        <v>V</v>
      </c>
      <c r="F2297" s="5">
        <f t="shared" si="122"/>
        <v>34.94265</v>
      </c>
      <c r="G2297">
        <v>10.65</v>
      </c>
      <c r="L2297">
        <v>422.75099999999998</v>
      </c>
      <c r="N2297">
        <v>9.57</v>
      </c>
    </row>
    <row r="2298" spans="1:14" x14ac:dyDescent="0.2">
      <c r="A2298" s="1" t="s">
        <v>38</v>
      </c>
      <c r="B2298" s="7">
        <v>34402</v>
      </c>
      <c r="C2298" s="16" t="str">
        <f t="shared" si="123"/>
        <v>V</v>
      </c>
      <c r="F2298" s="5">
        <f t="shared" si="122"/>
        <v>35.047642000000003</v>
      </c>
      <c r="G2298">
        <v>10.682</v>
      </c>
      <c r="L2298">
        <v>422.71899999999999</v>
      </c>
      <c r="N2298">
        <v>9.6020000000000003</v>
      </c>
    </row>
    <row r="2299" spans="1:14" x14ac:dyDescent="0.2">
      <c r="A2299" s="1" t="s">
        <v>38</v>
      </c>
      <c r="B2299" s="7">
        <v>34438</v>
      </c>
      <c r="C2299" s="16" t="str">
        <f t="shared" si="123"/>
        <v>V</v>
      </c>
      <c r="F2299" s="5">
        <f t="shared" si="122"/>
        <v>34.939368999999999</v>
      </c>
      <c r="G2299">
        <v>10.648999999999999</v>
      </c>
      <c r="L2299">
        <v>422.75200000000001</v>
      </c>
      <c r="N2299">
        <v>9.5690000000000008</v>
      </c>
    </row>
    <row r="2300" spans="1:14" x14ac:dyDescent="0.2">
      <c r="A2300" s="1" t="s">
        <v>38</v>
      </c>
      <c r="B2300" s="7">
        <v>34488</v>
      </c>
      <c r="C2300" s="16" t="str">
        <f t="shared" si="123"/>
        <v>V</v>
      </c>
      <c r="F2300" s="5">
        <f t="shared" si="122"/>
        <v>34.74579</v>
      </c>
      <c r="G2300">
        <v>10.59</v>
      </c>
      <c r="L2300">
        <v>422.81099999999998</v>
      </c>
      <c r="N2300">
        <v>9.51</v>
      </c>
    </row>
    <row r="2301" spans="1:14" x14ac:dyDescent="0.2">
      <c r="A2301" s="1" t="s">
        <v>38</v>
      </c>
      <c r="B2301" s="7">
        <v>34522</v>
      </c>
      <c r="C2301" s="16" t="str">
        <f t="shared" si="123"/>
        <v>V</v>
      </c>
      <c r="F2301" s="5">
        <f t="shared" si="122"/>
        <v>34.690013</v>
      </c>
      <c r="G2301">
        <v>10.573</v>
      </c>
      <c r="L2301">
        <v>422.82799999999997</v>
      </c>
      <c r="N2301">
        <v>9.4930000000000003</v>
      </c>
    </row>
    <row r="2302" spans="1:14" x14ac:dyDescent="0.2">
      <c r="A2302" s="1" t="s">
        <v>38</v>
      </c>
      <c r="B2302" s="7">
        <v>34561</v>
      </c>
      <c r="C2302" s="16" t="str">
        <f t="shared" si="123"/>
        <v>V</v>
      </c>
      <c r="F2302" s="5">
        <f t="shared" si="122"/>
        <v>34.542368000000003</v>
      </c>
      <c r="G2302">
        <v>10.528</v>
      </c>
      <c r="K2302">
        <v>433.40100000000001</v>
      </c>
      <c r="L2302">
        <f t="shared" ref="L2302:L2322" si="124">K2302-G2302</f>
        <v>422.87299999999999</v>
      </c>
      <c r="N2302">
        <f t="shared" ref="N2302:N2322" si="125">432.321-L2302</f>
        <v>9.4480000000000359</v>
      </c>
    </row>
    <row r="2303" spans="1:14" x14ac:dyDescent="0.2">
      <c r="A2303" s="1" t="s">
        <v>38</v>
      </c>
      <c r="B2303" s="7">
        <v>34589</v>
      </c>
      <c r="C2303" s="16" t="str">
        <f t="shared" si="123"/>
        <v>V</v>
      </c>
      <c r="F2303" s="5">
        <f t="shared" si="122"/>
        <v>34.545649000000004</v>
      </c>
      <c r="G2303">
        <v>10.529</v>
      </c>
      <c r="K2303">
        <v>433.40100000000001</v>
      </c>
      <c r="L2303">
        <f t="shared" si="124"/>
        <v>422.87200000000001</v>
      </c>
      <c r="N2303">
        <f t="shared" si="125"/>
        <v>9.4490000000000123</v>
      </c>
    </row>
    <row r="2304" spans="1:14" x14ac:dyDescent="0.2">
      <c r="A2304" s="1" t="s">
        <v>38</v>
      </c>
      <c r="B2304" s="7">
        <v>34611</v>
      </c>
      <c r="C2304" s="16" t="str">
        <f t="shared" si="123"/>
        <v>V</v>
      </c>
      <c r="F2304" s="5">
        <f t="shared" si="122"/>
        <v>34.424252000000003</v>
      </c>
      <c r="G2304">
        <v>10.492000000000001</v>
      </c>
      <c r="K2304">
        <v>433.40100000000001</v>
      </c>
      <c r="L2304">
        <f t="shared" si="124"/>
        <v>422.90899999999999</v>
      </c>
      <c r="N2304">
        <f t="shared" si="125"/>
        <v>9.4120000000000346</v>
      </c>
    </row>
    <row r="2305" spans="1:14" x14ac:dyDescent="0.2">
      <c r="A2305" s="1" t="s">
        <v>38</v>
      </c>
      <c r="B2305" s="7">
        <v>34648</v>
      </c>
      <c r="C2305" s="16" t="str">
        <f t="shared" si="123"/>
        <v>V</v>
      </c>
      <c r="F2305" s="5">
        <f t="shared" ref="F2305:F2315" si="126">G2305*3.281</f>
        <v>34.247078000000002</v>
      </c>
      <c r="G2305">
        <v>10.438000000000001</v>
      </c>
      <c r="K2305">
        <v>433.40100000000001</v>
      </c>
      <c r="L2305">
        <f t="shared" si="124"/>
        <v>422.96300000000002</v>
      </c>
      <c r="N2305">
        <f t="shared" si="125"/>
        <v>9.3580000000000041</v>
      </c>
    </row>
    <row r="2306" spans="1:14" x14ac:dyDescent="0.2">
      <c r="A2306" s="1" t="s">
        <v>38</v>
      </c>
      <c r="B2306" s="7">
        <v>34676</v>
      </c>
      <c r="C2306" s="16" t="str">
        <f t="shared" si="123"/>
        <v>V</v>
      </c>
      <c r="F2306" s="5">
        <f t="shared" si="126"/>
        <v>35.930231000000006</v>
      </c>
      <c r="G2306">
        <v>10.951000000000001</v>
      </c>
      <c r="J2306" t="s">
        <v>208</v>
      </c>
      <c r="K2306">
        <v>433.40100000000001</v>
      </c>
      <c r="L2306">
        <f t="shared" si="124"/>
        <v>422.45</v>
      </c>
      <c r="N2306">
        <f t="shared" si="125"/>
        <v>9.8710000000000377</v>
      </c>
    </row>
    <row r="2307" spans="1:14" x14ac:dyDescent="0.2">
      <c r="A2307" s="1" t="s">
        <v>38</v>
      </c>
      <c r="B2307" s="7">
        <v>34702</v>
      </c>
      <c r="C2307" s="16" t="str">
        <f t="shared" si="123"/>
        <v>V</v>
      </c>
      <c r="F2307" s="5">
        <f t="shared" si="126"/>
        <v>34.220829999999999</v>
      </c>
      <c r="G2307">
        <v>10.43</v>
      </c>
      <c r="K2307">
        <v>433.40100000000001</v>
      </c>
      <c r="L2307">
        <f t="shared" si="124"/>
        <v>422.971</v>
      </c>
      <c r="N2307">
        <f t="shared" si="125"/>
        <v>9.3500000000000227</v>
      </c>
    </row>
    <row r="2308" spans="1:14" x14ac:dyDescent="0.2">
      <c r="A2308" s="1" t="s">
        <v>38</v>
      </c>
      <c r="B2308" s="7">
        <v>34775</v>
      </c>
      <c r="C2308" s="16" t="str">
        <f t="shared" si="123"/>
        <v>V</v>
      </c>
      <c r="F2308" s="5">
        <f t="shared" si="126"/>
        <v>34.542368000000003</v>
      </c>
      <c r="G2308">
        <v>10.528</v>
      </c>
      <c r="K2308">
        <v>433.40100000000001</v>
      </c>
      <c r="L2308">
        <f t="shared" si="124"/>
        <v>422.87299999999999</v>
      </c>
      <c r="N2308">
        <f t="shared" si="125"/>
        <v>9.4480000000000359</v>
      </c>
    </row>
    <row r="2309" spans="1:14" x14ac:dyDescent="0.2">
      <c r="A2309" s="1" t="s">
        <v>38</v>
      </c>
      <c r="B2309" s="7">
        <v>34817</v>
      </c>
      <c r="C2309" s="16" t="str">
        <f t="shared" si="123"/>
        <v>V</v>
      </c>
      <c r="F2309" s="5">
        <f t="shared" si="126"/>
        <v>31.097318000000001</v>
      </c>
      <c r="G2309">
        <v>9.4779999999999998</v>
      </c>
      <c r="J2309" t="s">
        <v>208</v>
      </c>
      <c r="K2309">
        <v>433.40100000000001</v>
      </c>
      <c r="L2309">
        <f t="shared" si="124"/>
        <v>423.923</v>
      </c>
      <c r="N2309">
        <f t="shared" si="125"/>
        <v>8.3980000000000246</v>
      </c>
    </row>
    <row r="2310" spans="1:14" x14ac:dyDescent="0.2">
      <c r="A2310" s="1" t="s">
        <v>38</v>
      </c>
      <c r="B2310" s="7">
        <v>34859</v>
      </c>
      <c r="C2310" s="16" t="str">
        <f t="shared" si="123"/>
        <v>V</v>
      </c>
      <c r="F2310" s="5">
        <f t="shared" si="126"/>
        <v>34.204425000000001</v>
      </c>
      <c r="G2310">
        <v>10.425000000000001</v>
      </c>
      <c r="K2310">
        <v>433.40100000000001</v>
      </c>
      <c r="L2310">
        <f t="shared" si="124"/>
        <v>422.976</v>
      </c>
      <c r="N2310">
        <f t="shared" si="125"/>
        <v>9.3450000000000273</v>
      </c>
    </row>
    <row r="2311" spans="1:14" x14ac:dyDescent="0.2">
      <c r="A2311" s="1" t="s">
        <v>38</v>
      </c>
      <c r="B2311" s="7">
        <v>35025</v>
      </c>
      <c r="C2311" s="16" t="str">
        <f t="shared" si="123"/>
        <v>V</v>
      </c>
      <c r="F2311" s="5">
        <f t="shared" si="126"/>
        <v>33.938664000000003</v>
      </c>
      <c r="G2311">
        <v>10.343999999999999</v>
      </c>
      <c r="K2311">
        <v>433.40100000000001</v>
      </c>
      <c r="L2311">
        <f t="shared" si="124"/>
        <v>423.05700000000002</v>
      </c>
      <c r="N2311">
        <f t="shared" si="125"/>
        <v>9.26400000000001</v>
      </c>
    </row>
    <row r="2312" spans="1:14" x14ac:dyDescent="0.2">
      <c r="A2312" s="1" t="s">
        <v>38</v>
      </c>
      <c r="B2312" s="7">
        <v>35101</v>
      </c>
      <c r="C2312" s="16" t="str">
        <f t="shared" si="123"/>
        <v>V</v>
      </c>
      <c r="F2312" s="5">
        <f t="shared" si="126"/>
        <v>35.474172000000003</v>
      </c>
      <c r="G2312">
        <v>10.811999999999999</v>
      </c>
      <c r="J2312" t="s">
        <v>208</v>
      </c>
      <c r="K2312">
        <v>433.40100000000001</v>
      </c>
      <c r="L2312">
        <f t="shared" si="124"/>
        <v>422.589</v>
      </c>
      <c r="N2312">
        <f t="shared" si="125"/>
        <v>9.7320000000000277</v>
      </c>
    </row>
    <row r="2313" spans="1:14" x14ac:dyDescent="0.2">
      <c r="A2313" s="1" t="s">
        <v>38</v>
      </c>
      <c r="B2313" s="7">
        <v>35143</v>
      </c>
      <c r="C2313" s="16" t="str">
        <f t="shared" si="123"/>
        <v>V</v>
      </c>
      <c r="F2313" s="5">
        <f t="shared" si="126"/>
        <v>35.559477999999999</v>
      </c>
      <c r="G2313">
        <v>10.837999999999999</v>
      </c>
      <c r="J2313" t="s">
        <v>208</v>
      </c>
      <c r="K2313">
        <v>433.40100000000001</v>
      </c>
      <c r="L2313">
        <f t="shared" si="124"/>
        <v>422.56299999999999</v>
      </c>
      <c r="N2313">
        <f t="shared" si="125"/>
        <v>9.7580000000000382</v>
      </c>
    </row>
    <row r="2314" spans="1:14" x14ac:dyDescent="0.2">
      <c r="A2314" s="1" t="s">
        <v>38</v>
      </c>
      <c r="B2314" s="7">
        <v>35184</v>
      </c>
      <c r="C2314" s="16" t="str">
        <f t="shared" si="123"/>
        <v>V</v>
      </c>
      <c r="F2314" s="5">
        <f t="shared" si="126"/>
        <v>34.306136000000002</v>
      </c>
      <c r="G2314">
        <v>10.456</v>
      </c>
      <c r="K2314">
        <v>433.40100000000001</v>
      </c>
      <c r="L2314">
        <f t="shared" si="124"/>
        <v>422.94499999999999</v>
      </c>
      <c r="N2314">
        <f t="shared" si="125"/>
        <v>9.3760000000000332</v>
      </c>
    </row>
    <row r="2315" spans="1:14" x14ac:dyDescent="0.2">
      <c r="A2315" s="1" t="s">
        <v>38</v>
      </c>
      <c r="B2315" s="7">
        <v>35213</v>
      </c>
      <c r="C2315" s="16" t="str">
        <f t="shared" si="123"/>
        <v>V</v>
      </c>
      <c r="F2315" s="5">
        <f t="shared" si="126"/>
        <v>33.846796000000005</v>
      </c>
      <c r="G2315">
        <v>10.316000000000001</v>
      </c>
      <c r="K2315">
        <v>433.40100000000001</v>
      </c>
      <c r="L2315">
        <f t="shared" si="124"/>
        <v>423.08500000000004</v>
      </c>
      <c r="N2315">
        <f t="shared" si="125"/>
        <v>9.23599999999999</v>
      </c>
    </row>
    <row r="2316" spans="1:14" x14ac:dyDescent="0.2">
      <c r="A2316" s="1" t="s">
        <v>38</v>
      </c>
      <c r="B2316" s="7">
        <v>35240</v>
      </c>
      <c r="C2316" s="16" t="str">
        <f t="shared" si="123"/>
        <v>V</v>
      </c>
      <c r="F2316" s="5">
        <f t="shared" ref="F2316:F2348" si="127">G2316*3.281</f>
        <v>33.889449000000006</v>
      </c>
      <c r="G2316">
        <v>10.329000000000001</v>
      </c>
      <c r="K2316">
        <v>433.40100000000001</v>
      </c>
      <c r="L2316">
        <f t="shared" si="124"/>
        <v>423.072</v>
      </c>
      <c r="N2316">
        <f t="shared" si="125"/>
        <v>9.2490000000000236</v>
      </c>
    </row>
    <row r="2317" spans="1:14" x14ac:dyDescent="0.2">
      <c r="A2317" s="1" t="s">
        <v>38</v>
      </c>
      <c r="B2317" s="7">
        <v>35286</v>
      </c>
      <c r="C2317" s="16" t="str">
        <f t="shared" si="123"/>
        <v>V</v>
      </c>
      <c r="F2317" s="5">
        <f t="shared" si="127"/>
        <v>34.109276000000001</v>
      </c>
      <c r="G2317">
        <v>10.396000000000001</v>
      </c>
      <c r="K2317">
        <v>433.40100000000001</v>
      </c>
      <c r="L2317">
        <f t="shared" si="124"/>
        <v>423.005</v>
      </c>
      <c r="N2317">
        <f t="shared" si="125"/>
        <v>9.3160000000000309</v>
      </c>
    </row>
    <row r="2318" spans="1:14" x14ac:dyDescent="0.2">
      <c r="A2318" s="1" t="s">
        <v>38</v>
      </c>
      <c r="B2318" s="7">
        <v>35311</v>
      </c>
      <c r="C2318" s="16" t="str">
        <f t="shared" si="123"/>
        <v>V</v>
      </c>
      <c r="F2318" s="5">
        <f t="shared" si="127"/>
        <v>34.148648000000001</v>
      </c>
      <c r="G2318">
        <v>10.407999999999999</v>
      </c>
      <c r="K2318">
        <v>433.40100000000001</v>
      </c>
      <c r="L2318">
        <f t="shared" si="124"/>
        <v>422.99299999999999</v>
      </c>
      <c r="N2318">
        <f t="shared" si="125"/>
        <v>9.3280000000000314</v>
      </c>
    </row>
    <row r="2319" spans="1:14" x14ac:dyDescent="0.2">
      <c r="A2319" s="1" t="s">
        <v>38</v>
      </c>
      <c r="B2319" s="7">
        <v>35359</v>
      </c>
      <c r="C2319" s="16" t="str">
        <f t="shared" si="123"/>
        <v>V</v>
      </c>
      <c r="F2319" s="5">
        <f>G2319*3.2808</f>
        <v>34.546824000000001</v>
      </c>
      <c r="G2319">
        <v>10.53</v>
      </c>
      <c r="K2319">
        <v>433.40100000000001</v>
      </c>
      <c r="L2319">
        <f t="shared" si="124"/>
        <v>422.87100000000004</v>
      </c>
    </row>
    <row r="2320" spans="1:14" x14ac:dyDescent="0.2">
      <c r="A2320" s="1" t="s">
        <v>38</v>
      </c>
      <c r="B2320" s="7">
        <v>35419</v>
      </c>
      <c r="C2320" s="16" t="str">
        <f t="shared" si="123"/>
        <v>V</v>
      </c>
      <c r="F2320" s="5">
        <f>G2320*3.2808</f>
        <v>34.123600799999998</v>
      </c>
      <c r="G2320">
        <v>10.401</v>
      </c>
      <c r="K2320">
        <v>433.40100000000001</v>
      </c>
      <c r="L2320">
        <f t="shared" si="124"/>
        <v>423</v>
      </c>
    </row>
    <row r="2321" spans="1:14" x14ac:dyDescent="0.2">
      <c r="A2321" s="1" t="s">
        <v>38</v>
      </c>
      <c r="B2321" s="7">
        <v>35487</v>
      </c>
      <c r="C2321" s="16" t="str">
        <f t="shared" si="123"/>
        <v>V</v>
      </c>
      <c r="F2321" s="5">
        <f>G2321*3.2808</f>
        <v>35.524502400000003</v>
      </c>
      <c r="G2321">
        <v>10.827999999999999</v>
      </c>
      <c r="K2321">
        <v>433.40100000000001</v>
      </c>
      <c r="L2321">
        <f t="shared" si="124"/>
        <v>422.57300000000004</v>
      </c>
    </row>
    <row r="2322" spans="1:14" x14ac:dyDescent="0.2">
      <c r="A2322" s="1" t="s">
        <v>38</v>
      </c>
      <c r="B2322" s="7">
        <v>35551</v>
      </c>
      <c r="C2322" s="16" t="str">
        <f t="shared" si="123"/>
        <v>V</v>
      </c>
      <c r="F2322" s="5">
        <f t="shared" si="127"/>
        <v>34.083027999999999</v>
      </c>
      <c r="G2322">
        <v>10.388</v>
      </c>
      <c r="K2322">
        <v>433.40100000000001</v>
      </c>
      <c r="L2322">
        <f t="shared" si="124"/>
        <v>423.01300000000003</v>
      </c>
      <c r="N2322">
        <f t="shared" si="125"/>
        <v>9.3079999999999927</v>
      </c>
    </row>
    <row r="2323" spans="1:14" x14ac:dyDescent="0.2">
      <c r="A2323" s="1" t="s">
        <v>38</v>
      </c>
      <c r="B2323" s="7">
        <v>35586</v>
      </c>
      <c r="C2323" s="16" t="str">
        <f t="shared" si="123"/>
        <v>V</v>
      </c>
      <c r="F2323" s="5">
        <f t="shared" si="127"/>
        <v>33.968192999999999</v>
      </c>
      <c r="G2323">
        <v>10.353</v>
      </c>
      <c r="K2323">
        <v>433.40100000000001</v>
      </c>
      <c r="L2323">
        <f>K2323-G2323</f>
        <v>423.048</v>
      </c>
      <c r="N2323">
        <f>432.321-L2323</f>
        <v>9.2730000000000246</v>
      </c>
    </row>
    <row r="2324" spans="1:14" x14ac:dyDescent="0.2">
      <c r="A2324" s="1" t="s">
        <v>38</v>
      </c>
      <c r="B2324" s="7">
        <v>35625</v>
      </c>
      <c r="C2324" s="16" t="str">
        <f t="shared" si="123"/>
        <v>V</v>
      </c>
      <c r="F2324" s="5">
        <f>G2324*3.2808</f>
        <v>33.854575200000006</v>
      </c>
      <c r="G2324">
        <v>10.319000000000001</v>
      </c>
      <c r="K2324">
        <v>433.40100000000001</v>
      </c>
      <c r="L2324">
        <f>K2324-G2324</f>
        <v>423.08199999999999</v>
      </c>
      <c r="N2324">
        <f>432.321-L2324</f>
        <v>9.2390000000000327</v>
      </c>
    </row>
    <row r="2325" spans="1:14" x14ac:dyDescent="0.2">
      <c r="A2325" s="1" t="s">
        <v>38</v>
      </c>
      <c r="B2325" s="7">
        <v>35651</v>
      </c>
      <c r="C2325" s="16" t="str">
        <f t="shared" si="123"/>
        <v>V</v>
      </c>
      <c r="F2325" s="5">
        <f t="shared" si="127"/>
        <v>33.649936000000004</v>
      </c>
      <c r="G2325">
        <v>10.256</v>
      </c>
      <c r="K2325">
        <v>433.40100000000001</v>
      </c>
      <c r="L2325">
        <f>K2325-G2325</f>
        <v>423.14499999999998</v>
      </c>
      <c r="N2325">
        <f>432.321-L2325</f>
        <v>9.1760000000000446</v>
      </c>
    </row>
    <row r="2326" spans="1:14" x14ac:dyDescent="0.2">
      <c r="A2326" s="1" t="s">
        <v>38</v>
      </c>
      <c r="B2326" s="7">
        <v>35731</v>
      </c>
      <c r="C2326" s="16" t="str">
        <f t="shared" si="123"/>
        <v>V</v>
      </c>
      <c r="F2326" s="5">
        <f t="shared" si="127"/>
        <v>34.496434000000001</v>
      </c>
      <c r="G2326">
        <v>10.513999999999999</v>
      </c>
      <c r="K2326">
        <v>433.40100000000001</v>
      </c>
      <c r="L2326">
        <f t="shared" ref="L2326:L2335" si="128">K2326-G2326</f>
        <v>422.887</v>
      </c>
      <c r="N2326">
        <f t="shared" ref="N2326:N2335" si="129">432.321-L2326</f>
        <v>9.4340000000000259</v>
      </c>
    </row>
    <row r="2327" spans="1:14" x14ac:dyDescent="0.2">
      <c r="A2327" s="1" t="s">
        <v>38</v>
      </c>
      <c r="B2327" s="7">
        <v>35754</v>
      </c>
      <c r="C2327" s="16" t="str">
        <f t="shared" si="123"/>
        <v>V</v>
      </c>
      <c r="F2327" s="5">
        <f t="shared" si="127"/>
        <v>34.568615999999999</v>
      </c>
      <c r="G2327">
        <v>10.536</v>
      </c>
      <c r="K2327">
        <v>433.40100000000001</v>
      </c>
      <c r="L2327">
        <f t="shared" si="128"/>
        <v>422.86500000000001</v>
      </c>
      <c r="N2327">
        <f t="shared" si="129"/>
        <v>9.4560000000000173</v>
      </c>
    </row>
    <row r="2328" spans="1:14" x14ac:dyDescent="0.2">
      <c r="A2328" s="1" t="s">
        <v>38</v>
      </c>
      <c r="B2328" s="7">
        <v>35776</v>
      </c>
      <c r="C2328" s="16" t="str">
        <f t="shared" si="123"/>
        <v>V</v>
      </c>
      <c r="F2328" s="5">
        <f t="shared" si="127"/>
        <v>34.650641</v>
      </c>
      <c r="G2328">
        <v>10.561</v>
      </c>
      <c r="K2328">
        <v>433.40100000000001</v>
      </c>
      <c r="L2328">
        <f t="shared" si="128"/>
        <v>422.84000000000003</v>
      </c>
      <c r="N2328">
        <f t="shared" si="129"/>
        <v>9.4809999999999945</v>
      </c>
    </row>
    <row r="2329" spans="1:14" x14ac:dyDescent="0.2">
      <c r="A2329" s="1" t="s">
        <v>38</v>
      </c>
      <c r="B2329" s="7">
        <v>35817</v>
      </c>
      <c r="C2329" s="16" t="str">
        <f t="shared" si="123"/>
        <v>V</v>
      </c>
      <c r="F2329" s="5">
        <f t="shared" si="127"/>
        <v>34.795005000000003</v>
      </c>
      <c r="G2329">
        <v>10.605</v>
      </c>
      <c r="K2329">
        <v>433.40100000000001</v>
      </c>
      <c r="L2329">
        <f t="shared" si="128"/>
        <v>422.79599999999999</v>
      </c>
      <c r="N2329">
        <f t="shared" si="129"/>
        <v>9.5250000000000341</v>
      </c>
    </row>
    <row r="2330" spans="1:14" x14ac:dyDescent="0.2">
      <c r="A2330" s="1" t="s">
        <v>38</v>
      </c>
      <c r="B2330" s="7">
        <v>35845</v>
      </c>
      <c r="C2330" s="16" t="str">
        <f t="shared" si="123"/>
        <v>V</v>
      </c>
      <c r="F2330" s="5">
        <f t="shared" si="127"/>
        <v>34.880310999999999</v>
      </c>
      <c r="G2330">
        <v>10.631</v>
      </c>
      <c r="K2330">
        <v>433.40100000000001</v>
      </c>
      <c r="L2330">
        <f t="shared" si="128"/>
        <v>422.77</v>
      </c>
      <c r="N2330">
        <f t="shared" si="129"/>
        <v>9.5510000000000446</v>
      </c>
    </row>
    <row r="2331" spans="1:14" x14ac:dyDescent="0.2">
      <c r="A2331" s="1" t="s">
        <v>38</v>
      </c>
      <c r="B2331" s="7">
        <v>35871</v>
      </c>
      <c r="C2331" s="16" t="str">
        <f t="shared" si="123"/>
        <v>V</v>
      </c>
      <c r="F2331" s="5">
        <f t="shared" si="127"/>
        <v>34.870468000000002</v>
      </c>
      <c r="G2331">
        <v>10.628</v>
      </c>
      <c r="K2331">
        <v>433.40100000000001</v>
      </c>
      <c r="L2331">
        <f t="shared" si="128"/>
        <v>422.77300000000002</v>
      </c>
      <c r="N2331">
        <f t="shared" si="129"/>
        <v>9.5480000000000018</v>
      </c>
    </row>
    <row r="2332" spans="1:14" x14ac:dyDescent="0.2">
      <c r="A2332" s="1" t="s">
        <v>38</v>
      </c>
      <c r="B2332" s="7">
        <v>35900</v>
      </c>
      <c r="C2332" s="16" t="str">
        <f t="shared" si="123"/>
        <v>V</v>
      </c>
      <c r="F2332" s="5">
        <f t="shared" si="127"/>
        <v>34.798286000000004</v>
      </c>
      <c r="G2332">
        <v>10.606</v>
      </c>
      <c r="K2332">
        <v>433.40100000000001</v>
      </c>
      <c r="L2332">
        <f t="shared" si="128"/>
        <v>422.79500000000002</v>
      </c>
      <c r="N2332">
        <f t="shared" si="129"/>
        <v>9.5260000000000105</v>
      </c>
    </row>
    <row r="2333" spans="1:14" x14ac:dyDescent="0.2">
      <c r="A2333" s="1" t="s">
        <v>38</v>
      </c>
      <c r="B2333" s="7">
        <v>35956</v>
      </c>
      <c r="C2333" s="16" t="str">
        <f t="shared" si="123"/>
        <v>V</v>
      </c>
      <c r="F2333" s="5">
        <f t="shared" si="127"/>
        <v>34.092871000000002</v>
      </c>
      <c r="G2333">
        <v>10.391</v>
      </c>
      <c r="K2333">
        <v>433.40100000000001</v>
      </c>
      <c r="L2333">
        <f t="shared" si="128"/>
        <v>423.01</v>
      </c>
      <c r="N2333">
        <f t="shared" si="129"/>
        <v>9.3110000000000355</v>
      </c>
    </row>
    <row r="2334" spans="1:14" x14ac:dyDescent="0.2">
      <c r="A2334" s="1" t="s">
        <v>38</v>
      </c>
      <c r="B2334" s="7">
        <v>36060</v>
      </c>
      <c r="C2334" s="16" t="str">
        <f t="shared" si="123"/>
        <v>V</v>
      </c>
      <c r="F2334" s="5">
        <f t="shared" si="127"/>
        <v>34.670327</v>
      </c>
      <c r="G2334">
        <v>10.567</v>
      </c>
      <c r="K2334">
        <v>433.40100000000001</v>
      </c>
      <c r="L2334">
        <f t="shared" si="128"/>
        <v>422.834</v>
      </c>
      <c r="N2334">
        <f t="shared" si="129"/>
        <v>9.4870000000000232</v>
      </c>
    </row>
    <row r="2335" spans="1:14" x14ac:dyDescent="0.2">
      <c r="A2335" s="1" t="s">
        <v>38</v>
      </c>
      <c r="B2335" s="7">
        <v>36082</v>
      </c>
      <c r="C2335" s="16" t="str">
        <f t="shared" si="123"/>
        <v>V</v>
      </c>
      <c r="F2335" s="5">
        <f t="shared" si="127"/>
        <v>34.703136999999998</v>
      </c>
      <c r="G2335">
        <v>10.577</v>
      </c>
      <c r="K2335">
        <v>433.40100000000001</v>
      </c>
      <c r="L2335">
        <f t="shared" si="128"/>
        <v>422.82400000000001</v>
      </c>
      <c r="N2335">
        <f t="shared" si="129"/>
        <v>9.4970000000000141</v>
      </c>
    </row>
    <row r="2336" spans="1:14" x14ac:dyDescent="0.2">
      <c r="A2336" s="1" t="s">
        <v>38</v>
      </c>
      <c r="B2336" s="7">
        <v>36160</v>
      </c>
      <c r="C2336" s="16" t="str">
        <f t="shared" si="123"/>
        <v>V</v>
      </c>
      <c r="F2336" s="5">
        <f t="shared" si="127"/>
        <v>35.27075</v>
      </c>
      <c r="G2336">
        <v>10.75</v>
      </c>
      <c r="K2336">
        <v>433.40100000000001</v>
      </c>
      <c r="L2336">
        <f>K2336-G2336</f>
        <v>422.65100000000001</v>
      </c>
      <c r="N2336">
        <f>432.321-L2336</f>
        <v>9.6700000000000159</v>
      </c>
    </row>
    <row r="2337" spans="1:14" x14ac:dyDescent="0.2">
      <c r="A2337" s="1" t="s">
        <v>38</v>
      </c>
      <c r="B2337" s="7">
        <v>36185</v>
      </c>
      <c r="C2337" s="16" t="str">
        <f t="shared" si="123"/>
        <v>V</v>
      </c>
      <c r="F2337" s="5">
        <f t="shared" si="127"/>
        <v>34.591583</v>
      </c>
      <c r="G2337">
        <v>10.542999999999999</v>
      </c>
      <c r="K2337">
        <v>433.40100000000001</v>
      </c>
      <c r="L2337">
        <f>K2337-G2337</f>
        <v>422.858</v>
      </c>
      <c r="N2337">
        <f>432.321-L2337</f>
        <v>9.4630000000000223</v>
      </c>
    </row>
    <row r="2338" spans="1:14" x14ac:dyDescent="0.2">
      <c r="A2338" s="1" t="s">
        <v>38</v>
      </c>
      <c r="B2338" s="7">
        <v>36216</v>
      </c>
      <c r="C2338" s="16" t="str">
        <f t="shared" si="123"/>
        <v>V</v>
      </c>
      <c r="F2338" s="5">
        <f t="shared" si="127"/>
        <v>34.857344000000005</v>
      </c>
      <c r="G2338">
        <v>10.624000000000001</v>
      </c>
      <c r="K2338">
        <v>433.40100000000001</v>
      </c>
      <c r="L2338">
        <f>K2338-G2338</f>
        <v>422.77699999999999</v>
      </c>
      <c r="N2338">
        <f>432.321-L2338</f>
        <v>9.5440000000000396</v>
      </c>
    </row>
    <row r="2339" spans="1:14" x14ac:dyDescent="0.2">
      <c r="A2339" s="1" t="s">
        <v>38</v>
      </c>
      <c r="B2339" s="7">
        <v>36235</v>
      </c>
      <c r="C2339" s="16" t="str">
        <f t="shared" si="123"/>
        <v>V</v>
      </c>
      <c r="F2339" s="5">
        <f t="shared" si="127"/>
        <v>34.886873000000001</v>
      </c>
      <c r="G2339">
        <v>10.632999999999999</v>
      </c>
      <c r="K2339">
        <v>433.40100000000001</v>
      </c>
      <c r="L2339">
        <f>K2339-G2339</f>
        <v>422.76800000000003</v>
      </c>
      <c r="N2339">
        <f>432.321-L2339</f>
        <v>9.5529999999999973</v>
      </c>
    </row>
    <row r="2340" spans="1:14" x14ac:dyDescent="0.2">
      <c r="A2340" s="1" t="s">
        <v>38</v>
      </c>
      <c r="B2340" s="7">
        <v>36277</v>
      </c>
      <c r="C2340" s="16" t="str">
        <f t="shared" si="123"/>
        <v>V</v>
      </c>
      <c r="F2340" s="5">
        <f t="shared" si="127"/>
        <v>33.994441000000002</v>
      </c>
      <c r="G2340">
        <v>10.361000000000001</v>
      </c>
      <c r="K2340">
        <v>433.40100000000001</v>
      </c>
      <c r="L2340">
        <f>K2340-G2340</f>
        <v>423.04</v>
      </c>
      <c r="N2340">
        <f>432.321-L2340</f>
        <v>9.2810000000000059</v>
      </c>
    </row>
    <row r="2341" spans="1:14" x14ac:dyDescent="0.2">
      <c r="A2341" s="1" t="s">
        <v>38</v>
      </c>
      <c r="B2341" s="7">
        <v>36299</v>
      </c>
      <c r="C2341" s="16" t="str">
        <f t="shared" si="123"/>
        <v>V</v>
      </c>
      <c r="F2341" s="5">
        <f t="shared" si="127"/>
        <v>33.938664000000003</v>
      </c>
      <c r="G2341">
        <v>10.343999999999999</v>
      </c>
      <c r="K2341">
        <v>433.40100000000001</v>
      </c>
      <c r="L2341">
        <f t="shared" ref="L2341:L2349" si="130">K2341-G2341</f>
        <v>423.05700000000002</v>
      </c>
      <c r="N2341">
        <f t="shared" ref="N2341:N2349" si="131">432.321-L2341</f>
        <v>9.26400000000001</v>
      </c>
    </row>
    <row r="2342" spans="1:14" x14ac:dyDescent="0.2">
      <c r="A2342" s="1" t="s">
        <v>38</v>
      </c>
      <c r="B2342" s="7">
        <v>36328</v>
      </c>
      <c r="C2342" s="16" t="str">
        <f t="shared" si="123"/>
        <v>V</v>
      </c>
      <c r="F2342" s="5">
        <f t="shared" si="127"/>
        <v>33.479324000000005</v>
      </c>
      <c r="G2342">
        <v>10.204000000000001</v>
      </c>
      <c r="K2342">
        <v>433.40100000000001</v>
      </c>
      <c r="L2342">
        <f t="shared" si="130"/>
        <v>423.197</v>
      </c>
      <c r="N2342">
        <f t="shared" si="131"/>
        <v>9.1240000000000236</v>
      </c>
    </row>
    <row r="2343" spans="1:14" x14ac:dyDescent="0.2">
      <c r="A2343" s="1" t="s">
        <v>38</v>
      </c>
      <c r="B2343" s="7">
        <v>36371</v>
      </c>
      <c r="C2343" s="16" t="str">
        <f t="shared" si="123"/>
        <v>V</v>
      </c>
      <c r="F2343" s="5">
        <f t="shared" si="127"/>
        <v>33.226687000000005</v>
      </c>
      <c r="G2343">
        <v>10.127000000000001</v>
      </c>
      <c r="K2343">
        <v>433.40100000000001</v>
      </c>
      <c r="L2343">
        <f t="shared" si="130"/>
        <v>423.274</v>
      </c>
      <c r="N2343">
        <f t="shared" si="131"/>
        <v>9.0470000000000255</v>
      </c>
    </row>
    <row r="2344" spans="1:14" x14ac:dyDescent="0.2">
      <c r="A2344" s="1" t="s">
        <v>38</v>
      </c>
      <c r="B2344" s="7">
        <v>36399</v>
      </c>
      <c r="C2344" s="16" t="str">
        <f t="shared" si="123"/>
        <v>V</v>
      </c>
      <c r="F2344" s="5">
        <f t="shared" si="127"/>
        <v>33.164348000000004</v>
      </c>
      <c r="G2344">
        <v>10.108000000000001</v>
      </c>
      <c r="K2344">
        <v>433.40100000000001</v>
      </c>
      <c r="L2344">
        <f t="shared" si="130"/>
        <v>423.29300000000001</v>
      </c>
      <c r="N2344">
        <f t="shared" si="131"/>
        <v>9.02800000000002</v>
      </c>
    </row>
    <row r="2345" spans="1:14" x14ac:dyDescent="0.2">
      <c r="A2345" s="1" t="s">
        <v>38</v>
      </c>
      <c r="B2345" s="7">
        <v>36427</v>
      </c>
      <c r="C2345" s="16" t="str">
        <f t="shared" si="123"/>
        <v>V</v>
      </c>
      <c r="F2345" s="5">
        <f t="shared" si="127"/>
        <v>33.072479999999999</v>
      </c>
      <c r="G2345">
        <v>10.08</v>
      </c>
      <c r="K2345">
        <v>433.40100000000001</v>
      </c>
      <c r="L2345">
        <f t="shared" si="130"/>
        <v>423.32100000000003</v>
      </c>
      <c r="N2345">
        <f t="shared" si="131"/>
        <v>9</v>
      </c>
    </row>
    <row r="2346" spans="1:14" x14ac:dyDescent="0.2">
      <c r="A2346" s="1" t="s">
        <v>38</v>
      </c>
      <c r="B2346" s="7">
        <v>36458</v>
      </c>
      <c r="C2346" s="16" t="str">
        <f t="shared" si="123"/>
        <v>V</v>
      </c>
      <c r="F2346" s="5">
        <f t="shared" si="127"/>
        <v>33.252935000000001</v>
      </c>
      <c r="G2346">
        <v>10.135</v>
      </c>
      <c r="K2346">
        <v>433.40100000000001</v>
      </c>
      <c r="L2346">
        <f t="shared" si="130"/>
        <v>423.26600000000002</v>
      </c>
      <c r="N2346">
        <f t="shared" si="131"/>
        <v>9.0550000000000068</v>
      </c>
    </row>
    <row r="2347" spans="1:14" x14ac:dyDescent="0.2">
      <c r="A2347" s="1" t="s">
        <v>38</v>
      </c>
      <c r="B2347" s="7">
        <v>36486</v>
      </c>
      <c r="C2347" s="16" t="str">
        <f t="shared" si="123"/>
        <v>V</v>
      </c>
      <c r="F2347" s="5">
        <f t="shared" si="127"/>
        <v>33.485886000000001</v>
      </c>
      <c r="G2347">
        <v>10.206</v>
      </c>
      <c r="K2347">
        <v>433.40100000000001</v>
      </c>
      <c r="L2347">
        <f t="shared" si="130"/>
        <v>423.19499999999999</v>
      </c>
      <c r="N2347">
        <f t="shared" si="131"/>
        <v>9.1260000000000332</v>
      </c>
    </row>
    <row r="2348" spans="1:14" x14ac:dyDescent="0.2">
      <c r="A2348" s="1" t="s">
        <v>38</v>
      </c>
      <c r="B2348" s="7">
        <v>36521</v>
      </c>
      <c r="C2348" s="16" t="str">
        <f t="shared" si="123"/>
        <v>V</v>
      </c>
      <c r="F2348" s="5">
        <f t="shared" si="127"/>
        <v>33.692589000000005</v>
      </c>
      <c r="G2348">
        <v>10.269</v>
      </c>
      <c r="K2348">
        <v>433.40100000000001</v>
      </c>
      <c r="L2348">
        <f t="shared" si="130"/>
        <v>423.13200000000001</v>
      </c>
      <c r="N2348">
        <f t="shared" si="131"/>
        <v>9.1890000000000214</v>
      </c>
    </row>
    <row r="2349" spans="1:14" x14ac:dyDescent="0.2">
      <c r="A2349" s="1" t="s">
        <v>38</v>
      </c>
      <c r="B2349" s="7">
        <v>36553</v>
      </c>
      <c r="C2349" s="16" t="str">
        <f t="shared" si="123"/>
        <v>V</v>
      </c>
      <c r="F2349" s="5">
        <v>33.869999999999997</v>
      </c>
      <c r="G2349" s="3">
        <f t="shared" ref="G2349:G2355" si="132">F2349/3.281</f>
        <v>10.323072234074976</v>
      </c>
      <c r="K2349">
        <v>433.40100000000001</v>
      </c>
      <c r="L2349">
        <f t="shared" si="130"/>
        <v>423.07792776592504</v>
      </c>
      <c r="N2349" s="3">
        <f t="shared" si="131"/>
        <v>9.2430722340749867</v>
      </c>
    </row>
    <row r="2350" spans="1:14" x14ac:dyDescent="0.2">
      <c r="A2350" s="1" t="s">
        <v>38</v>
      </c>
      <c r="B2350" s="7">
        <v>36587</v>
      </c>
      <c r="C2350" s="16" t="str">
        <f t="shared" si="123"/>
        <v>V</v>
      </c>
      <c r="F2350" s="5">
        <v>34.020000000000003</v>
      </c>
      <c r="G2350" s="3">
        <f t="shared" si="132"/>
        <v>10.368790003047852</v>
      </c>
      <c r="K2350">
        <v>433.40100000000001</v>
      </c>
      <c r="L2350">
        <f t="shared" ref="L2350:L2413" si="133">K2350-G2350</f>
        <v>423.03220999695213</v>
      </c>
      <c r="N2350" s="3">
        <f t="shared" ref="N2350:N2413" si="134">432.321-L2350</f>
        <v>9.2887900030478932</v>
      </c>
    </row>
    <row r="2351" spans="1:14" x14ac:dyDescent="0.2">
      <c r="A2351" s="1" t="s">
        <v>38</v>
      </c>
      <c r="B2351" s="7">
        <v>36612</v>
      </c>
      <c r="C2351" s="16" t="str">
        <f t="shared" si="123"/>
        <v>V</v>
      </c>
      <c r="F2351" s="5">
        <v>34.049999999999997</v>
      </c>
      <c r="G2351" s="3">
        <f t="shared" si="132"/>
        <v>10.377933556842425</v>
      </c>
      <c r="K2351">
        <v>433.40100000000001</v>
      </c>
      <c r="L2351">
        <f t="shared" si="133"/>
        <v>423.02306644315757</v>
      </c>
      <c r="N2351" s="3">
        <f t="shared" si="134"/>
        <v>9.2979335568424517</v>
      </c>
    </row>
    <row r="2352" spans="1:14" x14ac:dyDescent="0.2">
      <c r="A2352" s="1" t="s">
        <v>38</v>
      </c>
      <c r="B2352" s="7">
        <v>36640</v>
      </c>
      <c r="C2352" s="16" t="str">
        <f t="shared" si="123"/>
        <v>V</v>
      </c>
      <c r="F2352" s="5">
        <v>34.06</v>
      </c>
      <c r="G2352" s="3">
        <f t="shared" si="132"/>
        <v>10.380981408107285</v>
      </c>
      <c r="K2352">
        <v>433.40100000000001</v>
      </c>
      <c r="L2352">
        <f t="shared" si="133"/>
        <v>423.02001859189272</v>
      </c>
      <c r="N2352" s="3">
        <f t="shared" si="134"/>
        <v>9.3009814081073046</v>
      </c>
    </row>
    <row r="2353" spans="1:14" x14ac:dyDescent="0.2">
      <c r="A2353" s="1" t="s">
        <v>38</v>
      </c>
      <c r="B2353" s="7">
        <v>36669</v>
      </c>
      <c r="C2353" s="16" t="str">
        <f t="shared" si="123"/>
        <v>V</v>
      </c>
      <c r="F2353" s="5">
        <v>34.130000000000003</v>
      </c>
      <c r="G2353" s="3">
        <f t="shared" si="132"/>
        <v>10.402316366961292</v>
      </c>
      <c r="K2353">
        <v>433.40100000000001</v>
      </c>
      <c r="L2353">
        <f t="shared" si="133"/>
        <v>422.9986836330387</v>
      </c>
      <c r="N2353" s="3">
        <f t="shared" si="134"/>
        <v>9.3223163669613314</v>
      </c>
    </row>
    <row r="2354" spans="1:14" x14ac:dyDescent="0.2">
      <c r="A2354" s="1" t="s">
        <v>38</v>
      </c>
      <c r="B2354" s="7">
        <v>36706</v>
      </c>
      <c r="C2354" s="16" t="str">
        <f t="shared" si="123"/>
        <v>V</v>
      </c>
      <c r="F2354" s="5">
        <v>34.119999999999997</v>
      </c>
      <c r="G2354" s="3">
        <f t="shared" si="132"/>
        <v>10.399268515696432</v>
      </c>
      <c r="K2354">
        <v>433.40100000000001</v>
      </c>
      <c r="L2354">
        <f t="shared" si="133"/>
        <v>423.0017314843036</v>
      </c>
      <c r="N2354" s="3">
        <f t="shared" si="134"/>
        <v>9.3192685156964217</v>
      </c>
    </row>
    <row r="2355" spans="1:14" x14ac:dyDescent="0.2">
      <c r="A2355" s="1" t="s">
        <v>38</v>
      </c>
      <c r="B2355" s="7">
        <v>36732</v>
      </c>
      <c r="C2355" s="16" t="str">
        <f t="shared" si="123"/>
        <v>V</v>
      </c>
      <c r="F2355" s="5">
        <v>34.31</v>
      </c>
      <c r="G2355" s="3">
        <f t="shared" si="132"/>
        <v>10.457177689728741</v>
      </c>
      <c r="K2355">
        <v>433.40100000000001</v>
      </c>
      <c r="L2355">
        <f t="shared" si="133"/>
        <v>422.94382231027129</v>
      </c>
      <c r="N2355" s="3">
        <f t="shared" si="134"/>
        <v>9.3771776897287396</v>
      </c>
    </row>
    <row r="2356" spans="1:14" x14ac:dyDescent="0.2">
      <c r="A2356" s="1" t="s">
        <v>38</v>
      </c>
      <c r="B2356" s="7">
        <v>36760</v>
      </c>
      <c r="C2356" s="16" t="str">
        <f t="shared" ref="C2356:C2414" si="135">IF(ISBLANK(D2356),"V","S")</f>
        <v>V</v>
      </c>
      <c r="F2356" s="5">
        <v>34.369999999999997</v>
      </c>
      <c r="G2356" s="3">
        <v>10.477</v>
      </c>
      <c r="K2356">
        <v>433.40100000000001</v>
      </c>
      <c r="L2356">
        <f t="shared" si="133"/>
        <v>422.92400000000004</v>
      </c>
      <c r="N2356" s="3">
        <f t="shared" si="134"/>
        <v>9.3969999999999914</v>
      </c>
    </row>
    <row r="2357" spans="1:14" x14ac:dyDescent="0.2">
      <c r="A2357" s="1" t="s">
        <v>38</v>
      </c>
      <c r="B2357" s="7">
        <v>36787</v>
      </c>
      <c r="C2357" s="16" t="str">
        <f t="shared" si="135"/>
        <v>V</v>
      </c>
      <c r="F2357" s="5">
        <v>34.43</v>
      </c>
      <c r="G2357" s="3">
        <v>10.494</v>
      </c>
      <c r="K2357">
        <v>433.40100000000001</v>
      </c>
      <c r="L2357">
        <f t="shared" si="133"/>
        <v>422.90700000000004</v>
      </c>
      <c r="N2357" s="3">
        <f t="shared" si="134"/>
        <v>9.4139999999999873</v>
      </c>
    </row>
    <row r="2358" spans="1:14" x14ac:dyDescent="0.2">
      <c r="A2358" s="1" t="s">
        <v>38</v>
      </c>
      <c r="B2358" s="7">
        <v>36815</v>
      </c>
      <c r="C2358" s="16" t="str">
        <f t="shared" si="135"/>
        <v>V</v>
      </c>
      <c r="F2358" s="5">
        <f>G2358*3.2808</f>
        <v>34.349976000000005</v>
      </c>
      <c r="G2358" s="3">
        <v>10.47</v>
      </c>
      <c r="J2358">
        <f>AVERAGE(L2334:L2358)</f>
        <v>423.01385840902162</v>
      </c>
      <c r="K2358">
        <v>433.40100000000001</v>
      </c>
      <c r="L2358">
        <f t="shared" si="133"/>
        <v>422.93099999999998</v>
      </c>
      <c r="N2358" s="3">
        <f t="shared" si="134"/>
        <v>9.3900000000000432</v>
      </c>
    </row>
    <row r="2359" spans="1:14" x14ac:dyDescent="0.2">
      <c r="A2359" s="1" t="s">
        <v>38</v>
      </c>
      <c r="B2359" s="7">
        <v>36822</v>
      </c>
      <c r="C2359" s="16" t="str">
        <f t="shared" si="135"/>
        <v>V</v>
      </c>
      <c r="F2359" s="5">
        <v>34.340000000000003</v>
      </c>
      <c r="G2359" s="3">
        <v>10.467000000000001</v>
      </c>
      <c r="K2359">
        <v>433.40100000000001</v>
      </c>
      <c r="L2359">
        <f t="shared" si="133"/>
        <v>422.93400000000003</v>
      </c>
      <c r="N2359" s="3">
        <f t="shared" si="134"/>
        <v>9.3870000000000005</v>
      </c>
    </row>
    <row r="2360" spans="1:14" x14ac:dyDescent="0.2">
      <c r="A2360" s="1" t="s">
        <v>38</v>
      </c>
      <c r="B2360" s="7">
        <v>36859</v>
      </c>
      <c r="C2360" s="16" t="str">
        <f t="shared" si="135"/>
        <v>V</v>
      </c>
      <c r="F2360" s="5">
        <v>33.9</v>
      </c>
      <c r="G2360" s="3">
        <v>10.333</v>
      </c>
      <c r="K2360">
        <v>433.40100000000001</v>
      </c>
      <c r="L2360">
        <f t="shared" si="133"/>
        <v>423.06799999999998</v>
      </c>
      <c r="N2360" s="3">
        <f t="shared" si="134"/>
        <v>9.2530000000000427</v>
      </c>
    </row>
    <row r="2361" spans="1:14" x14ac:dyDescent="0.2">
      <c r="A2361" s="1" t="s">
        <v>38</v>
      </c>
      <c r="B2361" s="7">
        <v>36888</v>
      </c>
      <c r="C2361" s="16" t="str">
        <f t="shared" si="135"/>
        <v>V</v>
      </c>
      <c r="F2361" s="5">
        <v>33.85</v>
      </c>
      <c r="G2361" s="3">
        <v>10.317</v>
      </c>
      <c r="K2361">
        <v>433.40100000000001</v>
      </c>
      <c r="L2361">
        <f t="shared" si="133"/>
        <v>423.084</v>
      </c>
      <c r="N2361" s="3">
        <f t="shared" si="134"/>
        <v>9.2370000000000232</v>
      </c>
    </row>
    <row r="2362" spans="1:14" x14ac:dyDescent="0.2">
      <c r="A2362" s="1" t="s">
        <v>38</v>
      </c>
      <c r="B2362" s="7">
        <v>36914</v>
      </c>
      <c r="C2362" s="16" t="str">
        <f t="shared" si="135"/>
        <v>V</v>
      </c>
      <c r="F2362" s="5">
        <v>33.950000000000003</v>
      </c>
      <c r="G2362" s="3">
        <v>10.348000000000001</v>
      </c>
      <c r="K2362">
        <v>433.40100000000001</v>
      </c>
      <c r="L2362">
        <f t="shared" si="133"/>
        <v>423.053</v>
      </c>
      <c r="N2362" s="3">
        <f t="shared" si="134"/>
        <v>9.2680000000000291</v>
      </c>
    </row>
    <row r="2363" spans="1:14" x14ac:dyDescent="0.2">
      <c r="A2363" s="1" t="s">
        <v>38</v>
      </c>
      <c r="B2363" s="7">
        <v>36941</v>
      </c>
      <c r="C2363" s="16" t="str">
        <f t="shared" si="135"/>
        <v>V</v>
      </c>
      <c r="F2363" s="5">
        <v>34.08</v>
      </c>
      <c r="G2363" s="3">
        <v>10.388</v>
      </c>
      <c r="K2363">
        <v>433.40100000000001</v>
      </c>
      <c r="L2363">
        <f t="shared" si="133"/>
        <v>423.01300000000003</v>
      </c>
      <c r="N2363" s="3">
        <f t="shared" si="134"/>
        <v>9.3079999999999927</v>
      </c>
    </row>
    <row r="2364" spans="1:14" x14ac:dyDescent="0.2">
      <c r="A2364" s="1" t="s">
        <v>38</v>
      </c>
      <c r="B2364" s="7">
        <v>36965</v>
      </c>
      <c r="C2364" s="16" t="str">
        <f t="shared" si="135"/>
        <v>V</v>
      </c>
      <c r="F2364" s="5">
        <v>34.15</v>
      </c>
      <c r="G2364" s="3">
        <v>10.409000000000001</v>
      </c>
      <c r="K2364">
        <v>433.40100000000001</v>
      </c>
      <c r="L2364">
        <f t="shared" si="133"/>
        <v>422.99200000000002</v>
      </c>
      <c r="N2364" s="3">
        <f t="shared" si="134"/>
        <v>9.3290000000000077</v>
      </c>
    </row>
    <row r="2365" spans="1:14" x14ac:dyDescent="0.2">
      <c r="A2365" s="1" t="s">
        <v>38</v>
      </c>
      <c r="B2365" s="7">
        <v>37011</v>
      </c>
      <c r="C2365" s="16" t="str">
        <f t="shared" si="135"/>
        <v>V</v>
      </c>
      <c r="F2365" s="5">
        <v>33.76</v>
      </c>
      <c r="G2365" s="3">
        <v>10.29</v>
      </c>
      <c r="K2365">
        <v>433.40100000000001</v>
      </c>
      <c r="L2365">
        <f t="shared" si="133"/>
        <v>423.11099999999999</v>
      </c>
      <c r="N2365" s="3">
        <f t="shared" si="134"/>
        <v>9.2100000000000364</v>
      </c>
    </row>
    <row r="2366" spans="1:14" x14ac:dyDescent="0.2">
      <c r="A2366" s="1" t="s">
        <v>38</v>
      </c>
      <c r="B2366" s="7">
        <v>37041</v>
      </c>
      <c r="C2366" s="16" t="str">
        <f t="shared" si="135"/>
        <v>V</v>
      </c>
      <c r="F2366" s="5">
        <v>33.11</v>
      </c>
      <c r="G2366" s="3">
        <v>10.092000000000001</v>
      </c>
      <c r="K2366">
        <v>433.40100000000001</v>
      </c>
      <c r="L2366">
        <f t="shared" si="133"/>
        <v>423.30900000000003</v>
      </c>
      <c r="N2366" s="3">
        <f t="shared" si="134"/>
        <v>9.0120000000000005</v>
      </c>
    </row>
    <row r="2367" spans="1:14" x14ac:dyDescent="0.2">
      <c r="A2367" s="1" t="s">
        <v>38</v>
      </c>
      <c r="B2367" s="7">
        <v>37063</v>
      </c>
      <c r="C2367" s="16" t="str">
        <f t="shared" si="135"/>
        <v>V</v>
      </c>
      <c r="F2367" s="5">
        <v>32.74</v>
      </c>
      <c r="G2367" s="3">
        <v>9.9789999999999992</v>
      </c>
      <c r="K2367">
        <v>433.40100000000001</v>
      </c>
      <c r="L2367">
        <f t="shared" si="133"/>
        <v>423.42200000000003</v>
      </c>
      <c r="N2367" s="3">
        <f t="shared" si="134"/>
        <v>8.8990000000000009</v>
      </c>
    </row>
    <row r="2368" spans="1:14" x14ac:dyDescent="0.2">
      <c r="A2368" s="1" t="s">
        <v>38</v>
      </c>
      <c r="B2368" s="7">
        <v>37102</v>
      </c>
      <c r="C2368" s="16" t="str">
        <f t="shared" si="135"/>
        <v>V</v>
      </c>
      <c r="F2368" s="5">
        <v>33.26</v>
      </c>
      <c r="G2368" s="3">
        <v>10.138</v>
      </c>
      <c r="K2368">
        <v>433.40100000000001</v>
      </c>
      <c r="L2368">
        <f t="shared" si="133"/>
        <v>423.26300000000003</v>
      </c>
      <c r="N2368" s="3">
        <f t="shared" si="134"/>
        <v>9.0579999999999927</v>
      </c>
    </row>
    <row r="2369" spans="1:14" x14ac:dyDescent="0.2">
      <c r="A2369" s="1" t="s">
        <v>38</v>
      </c>
      <c r="B2369" s="7">
        <v>37130</v>
      </c>
      <c r="C2369" s="16" t="str">
        <f t="shared" si="135"/>
        <v>V</v>
      </c>
      <c r="F2369" s="5">
        <v>33.47</v>
      </c>
      <c r="G2369" s="3">
        <v>10.202</v>
      </c>
      <c r="K2369">
        <v>433.40100000000001</v>
      </c>
      <c r="L2369">
        <f t="shared" si="133"/>
        <v>423.19900000000001</v>
      </c>
      <c r="N2369" s="3">
        <f t="shared" si="134"/>
        <v>9.1220000000000141</v>
      </c>
    </row>
    <row r="2370" spans="1:14" x14ac:dyDescent="0.2">
      <c r="A2370" s="1" t="s">
        <v>38</v>
      </c>
      <c r="B2370" s="7">
        <v>37159</v>
      </c>
      <c r="C2370" s="16" t="str">
        <f t="shared" si="135"/>
        <v>V</v>
      </c>
      <c r="F2370" s="5">
        <v>33.67</v>
      </c>
      <c r="G2370" s="3">
        <v>10.263</v>
      </c>
      <c r="K2370">
        <v>433.40100000000001</v>
      </c>
      <c r="L2370">
        <f t="shared" si="133"/>
        <v>423.13800000000003</v>
      </c>
      <c r="N2370" s="3">
        <f t="shared" si="134"/>
        <v>9.1829999999999927</v>
      </c>
    </row>
    <row r="2371" spans="1:14" x14ac:dyDescent="0.2">
      <c r="A2371" s="1" t="s">
        <v>38</v>
      </c>
      <c r="B2371" s="7">
        <v>37193</v>
      </c>
      <c r="C2371" s="16" t="str">
        <f t="shared" si="135"/>
        <v>V</v>
      </c>
      <c r="F2371" s="5">
        <v>33.79</v>
      </c>
      <c r="G2371" s="3">
        <v>10.298999999999999</v>
      </c>
      <c r="K2371">
        <v>433.40100000000001</v>
      </c>
      <c r="L2371">
        <f t="shared" si="133"/>
        <v>423.10200000000003</v>
      </c>
      <c r="N2371" s="3">
        <f t="shared" si="134"/>
        <v>9.2189999999999941</v>
      </c>
    </row>
    <row r="2372" spans="1:14" x14ac:dyDescent="0.2">
      <c r="A2372" s="1" t="s">
        <v>38</v>
      </c>
      <c r="B2372" s="7">
        <v>37223</v>
      </c>
      <c r="C2372" s="16" t="str">
        <f t="shared" si="135"/>
        <v>V</v>
      </c>
      <c r="F2372" s="5">
        <v>33.89</v>
      </c>
      <c r="G2372" s="3">
        <v>10.33</v>
      </c>
      <c r="K2372">
        <v>433.40100000000001</v>
      </c>
      <c r="L2372">
        <f t="shared" si="133"/>
        <v>423.07100000000003</v>
      </c>
      <c r="N2372" s="3">
        <f t="shared" si="134"/>
        <v>9.25</v>
      </c>
    </row>
    <row r="2373" spans="1:14" x14ac:dyDescent="0.2">
      <c r="A2373" s="1" t="s">
        <v>38</v>
      </c>
      <c r="B2373" s="7">
        <v>37244</v>
      </c>
      <c r="C2373" s="16" t="str">
        <f t="shared" si="135"/>
        <v>V</v>
      </c>
      <c r="F2373" s="5">
        <v>33.93</v>
      </c>
      <c r="G2373" s="3">
        <v>10.342000000000001</v>
      </c>
      <c r="K2373">
        <v>433.40100000000001</v>
      </c>
      <c r="L2373">
        <f t="shared" si="133"/>
        <v>423.05900000000003</v>
      </c>
      <c r="N2373" s="3">
        <f t="shared" si="134"/>
        <v>9.2620000000000005</v>
      </c>
    </row>
    <row r="2374" spans="1:14" x14ac:dyDescent="0.2">
      <c r="A2374" s="1" t="s">
        <v>38</v>
      </c>
      <c r="B2374" s="7">
        <v>37281</v>
      </c>
      <c r="C2374" s="16" t="str">
        <f t="shared" si="135"/>
        <v>V</v>
      </c>
      <c r="F2374" s="5">
        <v>34.049999999999997</v>
      </c>
      <c r="G2374" s="3">
        <v>10.378</v>
      </c>
      <c r="K2374">
        <v>433.40100000000001</v>
      </c>
      <c r="L2374">
        <f t="shared" si="133"/>
        <v>423.02300000000002</v>
      </c>
      <c r="N2374" s="3">
        <f t="shared" si="134"/>
        <v>9.2980000000000018</v>
      </c>
    </row>
    <row r="2375" spans="1:14" x14ac:dyDescent="0.2">
      <c r="A2375" s="1" t="s">
        <v>38</v>
      </c>
      <c r="B2375" s="7">
        <v>37314</v>
      </c>
      <c r="C2375" s="16" t="str">
        <f t="shared" si="135"/>
        <v>V</v>
      </c>
      <c r="F2375" s="5">
        <v>34.200000000000003</v>
      </c>
      <c r="G2375" s="3">
        <v>10.423999999999999</v>
      </c>
      <c r="K2375">
        <v>433.40100000000001</v>
      </c>
      <c r="L2375">
        <f t="shared" si="133"/>
        <v>422.97700000000003</v>
      </c>
      <c r="N2375" s="3">
        <f t="shared" si="134"/>
        <v>9.3439999999999941</v>
      </c>
    </row>
    <row r="2376" spans="1:14" x14ac:dyDescent="0.2">
      <c r="A2376" s="1" t="s">
        <v>38</v>
      </c>
      <c r="B2376" s="7">
        <v>37337</v>
      </c>
      <c r="C2376" s="16" t="str">
        <f t="shared" si="135"/>
        <v>V</v>
      </c>
      <c r="F2376" s="5">
        <v>34.28</v>
      </c>
      <c r="G2376" s="3">
        <v>10.449</v>
      </c>
      <c r="K2376">
        <v>433.40100000000001</v>
      </c>
      <c r="L2376">
        <f t="shared" si="133"/>
        <v>422.952</v>
      </c>
      <c r="N2376" s="3">
        <f t="shared" si="134"/>
        <v>9.3690000000000282</v>
      </c>
    </row>
    <row r="2377" spans="1:14" x14ac:dyDescent="0.2">
      <c r="A2377" s="1" t="s">
        <v>38</v>
      </c>
      <c r="B2377" s="7">
        <v>37375</v>
      </c>
      <c r="C2377" s="16" t="str">
        <f t="shared" si="135"/>
        <v>V</v>
      </c>
      <c r="F2377" s="5">
        <v>34.22</v>
      </c>
      <c r="G2377" s="3">
        <v>10.43</v>
      </c>
      <c r="K2377">
        <v>433.40100000000001</v>
      </c>
      <c r="L2377">
        <f t="shared" si="133"/>
        <v>422.971</v>
      </c>
      <c r="N2377" s="3">
        <f t="shared" si="134"/>
        <v>9.3500000000000227</v>
      </c>
    </row>
    <row r="2378" spans="1:14" x14ac:dyDescent="0.2">
      <c r="A2378" s="1" t="s">
        <v>38</v>
      </c>
      <c r="B2378" s="7">
        <v>37398</v>
      </c>
      <c r="C2378" s="16" t="str">
        <f t="shared" si="135"/>
        <v>V</v>
      </c>
      <c r="F2378" s="5">
        <v>34.17</v>
      </c>
      <c r="G2378" s="3">
        <v>10.414999999999999</v>
      </c>
      <c r="K2378">
        <v>433.40100000000001</v>
      </c>
      <c r="L2378">
        <f t="shared" si="133"/>
        <v>422.98599999999999</v>
      </c>
      <c r="N2378" s="3">
        <f t="shared" si="134"/>
        <v>9.3350000000000364</v>
      </c>
    </row>
    <row r="2379" spans="1:14" x14ac:dyDescent="0.2">
      <c r="A2379" s="1" t="s">
        <v>38</v>
      </c>
      <c r="B2379" s="7">
        <v>37433</v>
      </c>
      <c r="C2379" s="16" t="str">
        <f t="shared" si="135"/>
        <v>V</v>
      </c>
      <c r="F2379" s="5">
        <v>34.090000000000003</v>
      </c>
      <c r="G2379" s="3">
        <v>10.391</v>
      </c>
      <c r="K2379">
        <v>433.40100000000001</v>
      </c>
      <c r="L2379">
        <f t="shared" si="133"/>
        <v>423.01</v>
      </c>
      <c r="N2379" s="3">
        <f t="shared" si="134"/>
        <v>9.3110000000000355</v>
      </c>
    </row>
    <row r="2380" spans="1:14" x14ac:dyDescent="0.2">
      <c r="A2380" s="1" t="s">
        <v>38</v>
      </c>
      <c r="B2380" s="7">
        <v>37459</v>
      </c>
      <c r="C2380" s="16" t="str">
        <f t="shared" si="135"/>
        <v>V</v>
      </c>
      <c r="F2380" s="5">
        <v>33.979999999999997</v>
      </c>
      <c r="G2380" s="3">
        <v>10.356999999999999</v>
      </c>
      <c r="K2380">
        <v>433.40100000000001</v>
      </c>
      <c r="L2380">
        <f t="shared" si="133"/>
        <v>423.04399999999998</v>
      </c>
      <c r="N2380" s="3">
        <f t="shared" si="134"/>
        <v>9.2770000000000437</v>
      </c>
    </row>
    <row r="2381" spans="1:14" x14ac:dyDescent="0.2">
      <c r="A2381" s="1" t="s">
        <v>38</v>
      </c>
      <c r="B2381" s="7">
        <v>37494</v>
      </c>
      <c r="C2381" s="16" t="str">
        <f t="shared" si="135"/>
        <v>V</v>
      </c>
      <c r="F2381" s="5">
        <v>34.119999999999997</v>
      </c>
      <c r="G2381" s="3">
        <v>10.4</v>
      </c>
      <c r="K2381">
        <v>433.40100000000001</v>
      </c>
      <c r="L2381">
        <f t="shared" si="133"/>
        <v>423.00100000000003</v>
      </c>
      <c r="N2381" s="3">
        <f t="shared" si="134"/>
        <v>9.3199999999999932</v>
      </c>
    </row>
    <row r="2382" spans="1:14" x14ac:dyDescent="0.2">
      <c r="A2382" s="1" t="s">
        <v>38</v>
      </c>
      <c r="B2382" s="7">
        <v>37524</v>
      </c>
      <c r="C2382" s="16" t="str">
        <f t="shared" si="135"/>
        <v>V</v>
      </c>
      <c r="F2382" s="5">
        <v>34.28</v>
      </c>
      <c r="G2382" s="3">
        <f t="shared" ref="G2382:G2469" si="136">F2382*0.3048</f>
        <v>10.448544</v>
      </c>
      <c r="K2382">
        <v>433.40100000000001</v>
      </c>
      <c r="L2382">
        <f t="shared" si="133"/>
        <v>422.95245599999998</v>
      </c>
      <c r="N2382" s="3">
        <f t="shared" si="134"/>
        <v>9.3685440000000426</v>
      </c>
    </row>
    <row r="2383" spans="1:14" x14ac:dyDescent="0.2">
      <c r="A2383" s="1" t="s">
        <v>38</v>
      </c>
      <c r="B2383" s="7">
        <v>37550</v>
      </c>
      <c r="C2383" s="16" t="str">
        <f t="shared" si="135"/>
        <v>V</v>
      </c>
      <c r="F2383" s="5">
        <v>34.36</v>
      </c>
      <c r="G2383" s="3">
        <f t="shared" si="136"/>
        <v>10.472928</v>
      </c>
      <c r="K2383">
        <v>433.40100000000001</v>
      </c>
      <c r="L2383">
        <f t="shared" si="133"/>
        <v>422.92807199999999</v>
      </c>
      <c r="N2383" s="3">
        <f t="shared" si="134"/>
        <v>9.3929280000000404</v>
      </c>
    </row>
    <row r="2384" spans="1:14" x14ac:dyDescent="0.2">
      <c r="A2384" s="1" t="s">
        <v>38</v>
      </c>
      <c r="B2384" s="7">
        <v>37581</v>
      </c>
      <c r="C2384" s="16" t="str">
        <f t="shared" si="135"/>
        <v>V</v>
      </c>
      <c r="F2384" s="5">
        <v>34.42</v>
      </c>
      <c r="G2384" s="3">
        <f t="shared" si="136"/>
        <v>10.491216000000001</v>
      </c>
      <c r="K2384">
        <v>433.40100000000001</v>
      </c>
      <c r="L2384">
        <f t="shared" si="133"/>
        <v>422.909784</v>
      </c>
      <c r="N2384" s="3">
        <f t="shared" si="134"/>
        <v>9.4112160000000245</v>
      </c>
    </row>
    <row r="2385" spans="1:14" x14ac:dyDescent="0.2">
      <c r="A2385" s="1" t="s">
        <v>38</v>
      </c>
      <c r="B2385" s="7">
        <v>37610</v>
      </c>
      <c r="C2385" s="16" t="str">
        <f t="shared" si="135"/>
        <v>V</v>
      </c>
      <c r="F2385" s="5">
        <v>34.49</v>
      </c>
      <c r="G2385" s="3">
        <f t="shared" si="136"/>
        <v>10.512552000000001</v>
      </c>
      <c r="K2385">
        <v>433.40100000000001</v>
      </c>
      <c r="L2385">
        <f t="shared" si="133"/>
        <v>422.88844799999998</v>
      </c>
      <c r="N2385" s="3">
        <f t="shared" si="134"/>
        <v>9.4325520000000438</v>
      </c>
    </row>
    <row r="2386" spans="1:14" x14ac:dyDescent="0.2">
      <c r="A2386" s="1" t="s">
        <v>38</v>
      </c>
      <c r="B2386" s="7">
        <v>37651</v>
      </c>
      <c r="C2386" s="16" t="str">
        <f t="shared" si="135"/>
        <v>V</v>
      </c>
      <c r="F2386" s="5">
        <v>34.61</v>
      </c>
      <c r="G2386" s="3">
        <f t="shared" si="136"/>
        <v>10.549128</v>
      </c>
      <c r="K2386">
        <v>433.40100000000001</v>
      </c>
      <c r="L2386">
        <f t="shared" si="133"/>
        <v>422.85187200000001</v>
      </c>
      <c r="N2386" s="3">
        <f t="shared" si="134"/>
        <v>9.469128000000012</v>
      </c>
    </row>
    <row r="2387" spans="1:14" x14ac:dyDescent="0.2">
      <c r="A2387" s="1" t="s">
        <v>38</v>
      </c>
      <c r="B2387" s="7">
        <v>37679</v>
      </c>
      <c r="C2387" s="16" t="str">
        <f t="shared" si="135"/>
        <v>V</v>
      </c>
      <c r="F2387" s="5">
        <v>34.700000000000003</v>
      </c>
      <c r="G2387" s="3">
        <f t="shared" si="136"/>
        <v>10.576560000000001</v>
      </c>
      <c r="K2387">
        <v>433.40100000000001</v>
      </c>
      <c r="L2387">
        <f t="shared" si="133"/>
        <v>422.82443999999998</v>
      </c>
      <c r="N2387" s="3">
        <f t="shared" si="134"/>
        <v>9.496560000000045</v>
      </c>
    </row>
    <row r="2388" spans="1:14" x14ac:dyDescent="0.2">
      <c r="A2388" s="1" t="s">
        <v>38</v>
      </c>
      <c r="B2388" s="7">
        <v>37706</v>
      </c>
      <c r="C2388" s="16" t="str">
        <f t="shared" si="135"/>
        <v>V</v>
      </c>
      <c r="F2388" s="5">
        <v>34.76</v>
      </c>
      <c r="G2388" s="3">
        <f t="shared" si="136"/>
        <v>10.594848000000001</v>
      </c>
      <c r="K2388">
        <v>433.40100000000001</v>
      </c>
      <c r="L2388">
        <f t="shared" si="133"/>
        <v>422.806152</v>
      </c>
      <c r="N2388" s="3">
        <f t="shared" si="134"/>
        <v>9.5148480000000291</v>
      </c>
    </row>
    <row r="2389" spans="1:14" x14ac:dyDescent="0.2">
      <c r="A2389" s="1" t="s">
        <v>38</v>
      </c>
      <c r="B2389" s="7">
        <v>37739</v>
      </c>
      <c r="C2389" s="16" t="str">
        <f t="shared" si="135"/>
        <v>V</v>
      </c>
      <c r="F2389" s="5">
        <v>34.74</v>
      </c>
      <c r="G2389" s="3">
        <f t="shared" si="136"/>
        <v>10.588752000000001</v>
      </c>
      <c r="K2389">
        <v>433.40100000000001</v>
      </c>
      <c r="L2389">
        <f t="shared" si="133"/>
        <v>422.81224800000001</v>
      </c>
      <c r="N2389" s="3">
        <f t="shared" si="134"/>
        <v>9.5087520000000154</v>
      </c>
    </row>
    <row r="2390" spans="1:14" x14ac:dyDescent="0.2">
      <c r="A2390" s="1" t="s">
        <v>38</v>
      </c>
      <c r="B2390" s="7">
        <v>37761</v>
      </c>
      <c r="C2390" s="16" t="str">
        <f t="shared" si="135"/>
        <v>V</v>
      </c>
      <c r="F2390" s="5">
        <v>34.74</v>
      </c>
      <c r="G2390" s="3">
        <f t="shared" si="136"/>
        <v>10.588752000000001</v>
      </c>
      <c r="K2390">
        <v>433.40100000000001</v>
      </c>
      <c r="L2390">
        <f t="shared" si="133"/>
        <v>422.81224800000001</v>
      </c>
      <c r="N2390" s="3">
        <f t="shared" si="134"/>
        <v>9.5087520000000154</v>
      </c>
    </row>
    <row r="2391" spans="1:14" x14ac:dyDescent="0.2">
      <c r="A2391" s="1" t="s">
        <v>38</v>
      </c>
      <c r="B2391" s="7">
        <v>37802</v>
      </c>
      <c r="C2391" s="16" t="str">
        <f t="shared" si="135"/>
        <v>V</v>
      </c>
      <c r="F2391" s="5">
        <v>34.729999999999997</v>
      </c>
      <c r="G2391" s="3">
        <f t="shared" si="136"/>
        <v>10.585704</v>
      </c>
      <c r="K2391">
        <v>433.40100000000001</v>
      </c>
      <c r="L2391">
        <f t="shared" si="133"/>
        <v>422.81529599999999</v>
      </c>
      <c r="N2391" s="3">
        <f t="shared" si="134"/>
        <v>9.505704000000037</v>
      </c>
    </row>
    <row r="2392" spans="1:14" x14ac:dyDescent="0.2">
      <c r="A2392" s="1" t="s">
        <v>38</v>
      </c>
      <c r="B2392" s="7">
        <v>37826</v>
      </c>
      <c r="C2392" s="16" t="str">
        <f t="shared" si="135"/>
        <v>V</v>
      </c>
      <c r="F2392" s="5">
        <v>35.31</v>
      </c>
      <c r="G2392" s="3">
        <f t="shared" si="136"/>
        <v>10.762488000000001</v>
      </c>
      <c r="J2392" t="s">
        <v>63</v>
      </c>
      <c r="K2392">
        <v>433.40100000000001</v>
      </c>
      <c r="L2392">
        <f t="shared" si="133"/>
        <v>422.63851199999999</v>
      </c>
      <c r="N2392" s="3">
        <f t="shared" si="134"/>
        <v>9.6824880000000348</v>
      </c>
    </row>
    <row r="2393" spans="1:14" x14ac:dyDescent="0.2">
      <c r="A2393" s="1" t="s">
        <v>38</v>
      </c>
      <c r="B2393" s="7">
        <v>37860</v>
      </c>
      <c r="C2393" s="16" t="str">
        <f t="shared" si="135"/>
        <v>V</v>
      </c>
      <c r="F2393" s="5">
        <v>34.909999999999997</v>
      </c>
      <c r="G2393" s="3">
        <f t="shared" si="136"/>
        <v>10.640568</v>
      </c>
      <c r="K2393">
        <v>433.40100000000001</v>
      </c>
      <c r="L2393">
        <f t="shared" si="133"/>
        <v>422.76043200000004</v>
      </c>
      <c r="N2393" s="3">
        <f t="shared" si="134"/>
        <v>9.5605679999999893</v>
      </c>
    </row>
    <row r="2394" spans="1:14" x14ac:dyDescent="0.2">
      <c r="A2394" s="1" t="s">
        <v>38</v>
      </c>
      <c r="B2394" s="7">
        <v>37888</v>
      </c>
      <c r="C2394" s="16" t="str">
        <f t="shared" si="135"/>
        <v>V</v>
      </c>
      <c r="F2394" s="5">
        <v>35</v>
      </c>
      <c r="G2394" s="3">
        <f t="shared" si="136"/>
        <v>10.668000000000001</v>
      </c>
      <c r="K2394">
        <v>433.40100000000001</v>
      </c>
      <c r="L2394">
        <f t="shared" si="133"/>
        <v>422.733</v>
      </c>
      <c r="N2394" s="3">
        <f t="shared" si="134"/>
        <v>9.5880000000000223</v>
      </c>
    </row>
    <row r="2395" spans="1:14" x14ac:dyDescent="0.2">
      <c r="A2395" s="1" t="s">
        <v>38</v>
      </c>
      <c r="B2395" s="7">
        <v>37924</v>
      </c>
      <c r="C2395" s="16" t="str">
        <f t="shared" si="135"/>
        <v>V</v>
      </c>
      <c r="F2395" s="5">
        <v>34.979999999999997</v>
      </c>
      <c r="G2395" s="3">
        <f t="shared" si="136"/>
        <v>10.661904</v>
      </c>
      <c r="K2395">
        <v>433.40100000000001</v>
      </c>
      <c r="L2395">
        <f t="shared" si="133"/>
        <v>422.73909600000002</v>
      </c>
      <c r="N2395" s="3">
        <f t="shared" si="134"/>
        <v>9.5819040000000086</v>
      </c>
    </row>
    <row r="2396" spans="1:14" x14ac:dyDescent="0.2">
      <c r="A2396" s="1" t="s">
        <v>38</v>
      </c>
      <c r="B2396" s="7">
        <v>37951</v>
      </c>
      <c r="C2396" s="16" t="str">
        <f t="shared" si="135"/>
        <v>V</v>
      </c>
      <c r="F2396" s="5">
        <v>34.950000000000003</v>
      </c>
      <c r="G2396" s="3">
        <f t="shared" si="136"/>
        <v>10.652760000000001</v>
      </c>
      <c r="K2396">
        <v>433.40100000000001</v>
      </c>
      <c r="L2396">
        <f t="shared" si="133"/>
        <v>422.74824000000001</v>
      </c>
      <c r="N2396" s="3">
        <f t="shared" si="134"/>
        <v>9.5727600000000166</v>
      </c>
    </row>
    <row r="2397" spans="1:14" x14ac:dyDescent="0.2">
      <c r="A2397" s="1" t="s">
        <v>38</v>
      </c>
      <c r="B2397" s="7">
        <v>37978</v>
      </c>
      <c r="C2397" s="16" t="str">
        <f t="shared" si="135"/>
        <v>V</v>
      </c>
      <c r="F2397" s="5">
        <v>34.92</v>
      </c>
      <c r="G2397" s="3">
        <f t="shared" si="136"/>
        <v>10.643616000000002</v>
      </c>
      <c r="K2397">
        <v>433.40100000000001</v>
      </c>
      <c r="L2397">
        <f t="shared" si="133"/>
        <v>422.757384</v>
      </c>
      <c r="N2397" s="3">
        <f t="shared" si="134"/>
        <v>9.5636160000000245</v>
      </c>
    </row>
    <row r="2398" spans="1:14" x14ac:dyDescent="0.2">
      <c r="A2398" s="1" t="s">
        <v>38</v>
      </c>
      <c r="B2398" s="7">
        <v>38008</v>
      </c>
      <c r="C2398" s="16" t="str">
        <f t="shared" si="135"/>
        <v>V</v>
      </c>
      <c r="F2398" s="5">
        <v>34.97</v>
      </c>
      <c r="G2398" s="3">
        <f t="shared" si="136"/>
        <v>10.658856</v>
      </c>
      <c r="K2398">
        <v>433.40100000000001</v>
      </c>
      <c r="L2398">
        <f t="shared" si="133"/>
        <v>422.742144</v>
      </c>
      <c r="N2398" s="3">
        <f t="shared" si="134"/>
        <v>9.5788560000000302</v>
      </c>
    </row>
    <row r="2399" spans="1:14" x14ac:dyDescent="0.2">
      <c r="A2399" s="1" t="s">
        <v>38</v>
      </c>
      <c r="B2399" s="7">
        <v>38047</v>
      </c>
      <c r="C2399" s="16" t="str">
        <f t="shared" si="135"/>
        <v>V</v>
      </c>
      <c r="F2399" s="5">
        <v>35</v>
      </c>
      <c r="G2399" s="3">
        <f t="shared" si="136"/>
        <v>10.668000000000001</v>
      </c>
      <c r="K2399">
        <v>433.40100000000001</v>
      </c>
      <c r="L2399">
        <f t="shared" si="133"/>
        <v>422.733</v>
      </c>
      <c r="N2399" s="3">
        <f t="shared" si="134"/>
        <v>9.5880000000000223</v>
      </c>
    </row>
    <row r="2400" spans="1:14" x14ac:dyDescent="0.2">
      <c r="A2400" s="1" t="s">
        <v>38</v>
      </c>
      <c r="B2400" s="7">
        <v>38079</v>
      </c>
      <c r="C2400" s="16" t="str">
        <f t="shared" si="135"/>
        <v>V</v>
      </c>
      <c r="F2400" s="5">
        <v>34.85</v>
      </c>
      <c r="G2400" s="3">
        <f t="shared" si="136"/>
        <v>10.622280000000002</v>
      </c>
      <c r="K2400">
        <v>433.40100000000001</v>
      </c>
      <c r="L2400">
        <f t="shared" si="133"/>
        <v>422.77872000000002</v>
      </c>
      <c r="N2400" s="3">
        <f t="shared" si="134"/>
        <v>9.5422800000000052</v>
      </c>
    </row>
    <row r="2401" spans="1:14" x14ac:dyDescent="0.2">
      <c r="A2401" s="1" t="s">
        <v>38</v>
      </c>
      <c r="B2401" s="7">
        <v>38105</v>
      </c>
      <c r="C2401" s="16" t="s">
        <v>176</v>
      </c>
      <c r="F2401" s="5">
        <v>34.93</v>
      </c>
      <c r="G2401" s="3">
        <f t="shared" si="136"/>
        <v>10.646664000000001</v>
      </c>
      <c r="J2401" t="s">
        <v>68</v>
      </c>
      <c r="K2401">
        <v>433.40100000000001</v>
      </c>
      <c r="L2401">
        <f t="shared" si="133"/>
        <v>422.75433600000002</v>
      </c>
      <c r="N2401" s="3">
        <f t="shared" si="134"/>
        <v>9.5666640000000029</v>
      </c>
    </row>
    <row r="2402" spans="1:14" x14ac:dyDescent="0.2">
      <c r="A2402" s="1" t="s">
        <v>38</v>
      </c>
      <c r="B2402" s="7">
        <v>38131</v>
      </c>
      <c r="C2402" s="16" t="s">
        <v>176</v>
      </c>
      <c r="F2402" s="5">
        <v>34.93</v>
      </c>
      <c r="G2402" s="3">
        <f t="shared" si="136"/>
        <v>10.646664000000001</v>
      </c>
      <c r="J2402" t="s">
        <v>69</v>
      </c>
      <c r="K2402">
        <v>433.40100000000001</v>
      </c>
      <c r="L2402">
        <f t="shared" si="133"/>
        <v>422.75433600000002</v>
      </c>
      <c r="N2402" s="3">
        <f t="shared" si="134"/>
        <v>9.5666640000000029</v>
      </c>
    </row>
    <row r="2403" spans="1:14" x14ac:dyDescent="0.2">
      <c r="A2403" s="1" t="s">
        <v>38</v>
      </c>
      <c r="B2403" s="7">
        <v>38162</v>
      </c>
      <c r="C2403" s="16" t="s">
        <v>176</v>
      </c>
      <c r="F2403" s="5">
        <v>35.020000000000003</v>
      </c>
      <c r="G2403" s="3">
        <f t="shared" si="136"/>
        <v>10.674096000000002</v>
      </c>
      <c r="J2403" t="s">
        <v>69</v>
      </c>
      <c r="K2403">
        <v>433.40100000000001</v>
      </c>
      <c r="L2403">
        <f t="shared" si="133"/>
        <v>422.72690399999999</v>
      </c>
      <c r="N2403" s="3">
        <f t="shared" si="134"/>
        <v>9.5940960000000359</v>
      </c>
    </row>
    <row r="2404" spans="1:14" x14ac:dyDescent="0.2">
      <c r="A2404" s="1" t="s">
        <v>38</v>
      </c>
      <c r="B2404" s="7">
        <v>38191</v>
      </c>
      <c r="C2404" s="16" t="s">
        <v>176</v>
      </c>
      <c r="F2404" s="5">
        <v>35.119999999999997</v>
      </c>
      <c r="G2404" s="3">
        <f t="shared" si="136"/>
        <v>10.704575999999999</v>
      </c>
      <c r="J2404" t="s">
        <v>69</v>
      </c>
      <c r="K2404">
        <v>433.40100000000001</v>
      </c>
      <c r="L2404">
        <f t="shared" si="133"/>
        <v>422.69642400000004</v>
      </c>
      <c r="N2404" s="3">
        <f t="shared" si="134"/>
        <v>9.6245759999999905</v>
      </c>
    </row>
    <row r="2405" spans="1:14" x14ac:dyDescent="0.2">
      <c r="A2405" s="1" t="s">
        <v>38</v>
      </c>
      <c r="B2405" s="7">
        <v>38226</v>
      </c>
      <c r="C2405" s="16" t="s">
        <v>176</v>
      </c>
      <c r="F2405" s="5">
        <v>35.28</v>
      </c>
      <c r="G2405" s="3">
        <f t="shared" si="136"/>
        <v>10.753344</v>
      </c>
      <c r="J2405" t="s">
        <v>69</v>
      </c>
      <c r="K2405">
        <v>433.40100000000001</v>
      </c>
      <c r="L2405">
        <f t="shared" si="133"/>
        <v>422.64765599999998</v>
      </c>
      <c r="N2405" s="3">
        <f t="shared" si="134"/>
        <v>9.6733440000000428</v>
      </c>
    </row>
    <row r="2406" spans="1:14" x14ac:dyDescent="0.2">
      <c r="A2406" s="1" t="s">
        <v>38</v>
      </c>
      <c r="B2406" s="7">
        <v>38254</v>
      </c>
      <c r="C2406" s="16" t="s">
        <v>176</v>
      </c>
      <c r="F2406" s="5">
        <v>35.25</v>
      </c>
      <c r="G2406" s="3">
        <f t="shared" si="136"/>
        <v>10.744200000000001</v>
      </c>
      <c r="J2406" t="s">
        <v>69</v>
      </c>
      <c r="K2406">
        <v>433.40100000000001</v>
      </c>
      <c r="L2406">
        <f t="shared" si="133"/>
        <v>422.65680000000003</v>
      </c>
      <c r="N2406" s="3">
        <f t="shared" si="134"/>
        <v>9.6641999999999939</v>
      </c>
    </row>
    <row r="2407" spans="1:14" x14ac:dyDescent="0.2">
      <c r="A2407" s="1" t="s">
        <v>38</v>
      </c>
      <c r="B2407" s="7">
        <v>38292</v>
      </c>
      <c r="C2407" s="16" t="s">
        <v>176</v>
      </c>
      <c r="F2407" s="5">
        <v>35.07</v>
      </c>
      <c r="G2407" s="3">
        <f t="shared" si="136"/>
        <v>10.689336000000001</v>
      </c>
      <c r="J2407" t="s">
        <v>69</v>
      </c>
      <c r="K2407">
        <v>433.40100000000001</v>
      </c>
      <c r="L2407">
        <f t="shared" si="133"/>
        <v>422.71166399999998</v>
      </c>
      <c r="N2407" s="3">
        <f t="shared" si="134"/>
        <v>9.6093360000000416</v>
      </c>
    </row>
    <row r="2408" spans="1:14" x14ac:dyDescent="0.2">
      <c r="A2408" s="1" t="s">
        <v>38</v>
      </c>
      <c r="B2408" s="7">
        <v>38320</v>
      </c>
      <c r="C2408" s="16" t="s">
        <v>176</v>
      </c>
      <c r="F2408" s="5">
        <v>34.68</v>
      </c>
      <c r="G2408" s="3">
        <f t="shared" si="136"/>
        <v>10.570464000000001</v>
      </c>
      <c r="J2408" t="s">
        <v>69</v>
      </c>
      <c r="K2408">
        <v>433.40100000000001</v>
      </c>
      <c r="L2408">
        <f t="shared" si="133"/>
        <v>422.830536</v>
      </c>
      <c r="N2408" s="3">
        <f t="shared" si="134"/>
        <v>9.4904640000000313</v>
      </c>
    </row>
    <row r="2409" spans="1:14" x14ac:dyDescent="0.2">
      <c r="A2409" s="1" t="s">
        <v>38</v>
      </c>
      <c r="B2409" s="7">
        <v>38341</v>
      </c>
      <c r="C2409" s="16" t="s">
        <v>176</v>
      </c>
      <c r="F2409" s="5">
        <v>34.619999999999997</v>
      </c>
      <c r="G2409" s="3">
        <f t="shared" si="136"/>
        <v>10.552175999999999</v>
      </c>
      <c r="J2409" t="s">
        <v>69</v>
      </c>
      <c r="K2409">
        <v>433.40100000000001</v>
      </c>
      <c r="L2409">
        <f t="shared" si="133"/>
        <v>422.84882400000004</v>
      </c>
      <c r="N2409" s="3">
        <f t="shared" si="134"/>
        <v>9.4721759999999904</v>
      </c>
    </row>
    <row r="2410" spans="1:14" x14ac:dyDescent="0.2">
      <c r="A2410" s="1" t="s">
        <v>38</v>
      </c>
      <c r="B2410" s="7">
        <v>38377</v>
      </c>
      <c r="C2410" s="16" t="s">
        <v>176</v>
      </c>
      <c r="F2410" s="5">
        <v>34.74</v>
      </c>
      <c r="G2410" s="3">
        <f t="shared" si="136"/>
        <v>10.588752000000001</v>
      </c>
      <c r="J2410" t="s">
        <v>69</v>
      </c>
      <c r="K2410">
        <v>433.40100000000001</v>
      </c>
      <c r="L2410">
        <f t="shared" si="133"/>
        <v>422.81224800000001</v>
      </c>
      <c r="N2410" s="3">
        <f t="shared" si="134"/>
        <v>9.5087520000000154</v>
      </c>
    </row>
    <row r="2411" spans="1:14" x14ac:dyDescent="0.2">
      <c r="A2411" s="1" t="s">
        <v>38</v>
      </c>
      <c r="B2411" s="7">
        <v>38413</v>
      </c>
      <c r="C2411" s="16" t="s">
        <v>176</v>
      </c>
      <c r="F2411" s="5">
        <v>34.869999999999997</v>
      </c>
      <c r="G2411" s="3">
        <f t="shared" si="136"/>
        <v>10.628375999999999</v>
      </c>
      <c r="J2411" t="s">
        <v>69</v>
      </c>
      <c r="K2411">
        <v>433.40100000000001</v>
      </c>
      <c r="L2411">
        <f t="shared" si="133"/>
        <v>422.77262400000001</v>
      </c>
      <c r="N2411" s="3">
        <f t="shared" si="134"/>
        <v>9.5483760000000188</v>
      </c>
    </row>
    <row r="2412" spans="1:14" x14ac:dyDescent="0.2">
      <c r="A2412" s="1" t="s">
        <v>38</v>
      </c>
      <c r="B2412" s="7">
        <v>38440</v>
      </c>
      <c r="C2412" s="16" t="s">
        <v>176</v>
      </c>
      <c r="F2412" s="5">
        <v>34.94</v>
      </c>
      <c r="G2412" s="3">
        <f t="shared" si="136"/>
        <v>10.649711999999999</v>
      </c>
      <c r="J2412" t="s">
        <v>69</v>
      </c>
      <c r="K2412">
        <v>433.40100000000001</v>
      </c>
      <c r="L2412">
        <f t="shared" si="133"/>
        <v>422.75128799999999</v>
      </c>
      <c r="N2412" s="3">
        <f t="shared" si="134"/>
        <v>9.5697120000000382</v>
      </c>
    </row>
    <row r="2413" spans="1:14" x14ac:dyDescent="0.2">
      <c r="A2413" s="1" t="s">
        <v>38</v>
      </c>
      <c r="B2413" s="7">
        <v>38467</v>
      </c>
      <c r="C2413" s="16" t="s">
        <v>176</v>
      </c>
      <c r="F2413" s="5">
        <v>34.700000000000003</v>
      </c>
      <c r="G2413" s="3">
        <f t="shared" si="136"/>
        <v>10.576560000000001</v>
      </c>
      <c r="J2413" t="s">
        <v>69</v>
      </c>
      <c r="K2413">
        <v>433.40100000000001</v>
      </c>
      <c r="L2413">
        <f t="shared" si="133"/>
        <v>422.82443999999998</v>
      </c>
      <c r="N2413" s="3">
        <f t="shared" si="134"/>
        <v>9.496560000000045</v>
      </c>
    </row>
    <row r="2414" spans="1:14" x14ac:dyDescent="0.2">
      <c r="A2414" s="1" t="s">
        <v>38</v>
      </c>
      <c r="B2414" s="7">
        <v>38496</v>
      </c>
      <c r="C2414" s="16" t="str">
        <f t="shared" si="135"/>
        <v>V</v>
      </c>
      <c r="F2414" s="5">
        <v>34.64</v>
      </c>
      <c r="G2414" s="3">
        <f t="shared" si="136"/>
        <v>10.558272000000001</v>
      </c>
      <c r="J2414" t="s">
        <v>79</v>
      </c>
      <c r="K2414">
        <v>433.40100000000001</v>
      </c>
      <c r="L2414">
        <f t="shared" ref="L2414:L2449" si="137">K2414-G2414</f>
        <v>422.84272800000002</v>
      </c>
      <c r="N2414" s="3">
        <f t="shared" ref="N2414:N2449" si="138">432.321-L2414</f>
        <v>9.478272000000004</v>
      </c>
    </row>
    <row r="2415" spans="1:14" x14ac:dyDescent="0.2">
      <c r="A2415" s="1" t="s">
        <v>38</v>
      </c>
      <c r="B2415" s="7">
        <v>38526</v>
      </c>
      <c r="C2415" s="16" t="s">
        <v>176</v>
      </c>
      <c r="F2415" s="5">
        <v>33.94</v>
      </c>
      <c r="G2415" s="3">
        <f t="shared" si="136"/>
        <v>10.344911999999999</v>
      </c>
      <c r="J2415" t="s">
        <v>69</v>
      </c>
      <c r="K2415">
        <v>433.40100000000001</v>
      </c>
      <c r="L2415">
        <f t="shared" si="137"/>
        <v>423.05608799999999</v>
      </c>
      <c r="N2415" s="3">
        <f t="shared" si="138"/>
        <v>9.264912000000038</v>
      </c>
    </row>
    <row r="2416" spans="1:14" x14ac:dyDescent="0.2">
      <c r="A2416" s="1" t="s">
        <v>38</v>
      </c>
      <c r="B2416" s="7">
        <v>38558</v>
      </c>
      <c r="C2416" s="16" t="s">
        <v>176</v>
      </c>
      <c r="F2416" s="5">
        <v>33.99</v>
      </c>
      <c r="G2416" s="3">
        <f t="shared" si="136"/>
        <v>10.360152000000001</v>
      </c>
      <c r="J2416" t="s">
        <v>69</v>
      </c>
      <c r="K2416">
        <v>433.40100000000001</v>
      </c>
      <c r="L2416">
        <f t="shared" si="137"/>
        <v>423.04084799999998</v>
      </c>
      <c r="N2416" s="3">
        <f t="shared" si="138"/>
        <v>9.2801520000000437</v>
      </c>
    </row>
    <row r="2417" spans="1:14" x14ac:dyDescent="0.2">
      <c r="A2417" s="1" t="s">
        <v>38</v>
      </c>
      <c r="B2417" s="7">
        <v>38586</v>
      </c>
      <c r="C2417" s="16" t="s">
        <v>176</v>
      </c>
      <c r="F2417" s="5">
        <v>34.26</v>
      </c>
      <c r="G2417" s="3">
        <f t="shared" si="136"/>
        <v>10.442448000000001</v>
      </c>
      <c r="J2417" t="s">
        <v>69</v>
      </c>
      <c r="K2417">
        <v>433.40100000000001</v>
      </c>
      <c r="L2417">
        <f t="shared" si="137"/>
        <v>422.958552</v>
      </c>
      <c r="N2417" s="3">
        <f t="shared" si="138"/>
        <v>9.362448000000029</v>
      </c>
    </row>
    <row r="2418" spans="1:14" x14ac:dyDescent="0.2">
      <c r="A2418" s="1" t="s">
        <v>38</v>
      </c>
      <c r="B2418" s="7">
        <v>38618</v>
      </c>
      <c r="C2418" s="16" t="s">
        <v>176</v>
      </c>
      <c r="F2418" s="5">
        <v>34.46</v>
      </c>
      <c r="G2418" s="3">
        <f t="shared" si="136"/>
        <v>10.503408</v>
      </c>
      <c r="J2418" t="s">
        <v>69</v>
      </c>
      <c r="K2418">
        <v>433.40100000000001</v>
      </c>
      <c r="L2418">
        <f t="shared" si="137"/>
        <v>422.89759200000003</v>
      </c>
      <c r="N2418" s="3">
        <f t="shared" si="138"/>
        <v>9.4234079999999949</v>
      </c>
    </row>
    <row r="2419" spans="1:14" x14ac:dyDescent="0.2">
      <c r="A2419" s="1" t="s">
        <v>38</v>
      </c>
      <c r="B2419" s="7">
        <v>38649</v>
      </c>
      <c r="C2419" s="16" t="s">
        <v>176</v>
      </c>
      <c r="F2419" s="5">
        <v>34.549999999999997</v>
      </c>
      <c r="G2419" s="3">
        <f t="shared" si="136"/>
        <v>10.53084</v>
      </c>
      <c r="J2419" t="s">
        <v>69</v>
      </c>
      <c r="K2419">
        <v>433.40100000000001</v>
      </c>
      <c r="L2419">
        <f t="shared" si="137"/>
        <v>422.87016</v>
      </c>
      <c r="N2419" s="3">
        <f t="shared" si="138"/>
        <v>9.4508400000000279</v>
      </c>
    </row>
    <row r="2420" spans="1:14" x14ac:dyDescent="0.2">
      <c r="A2420" s="1" t="s">
        <v>38</v>
      </c>
      <c r="B2420" s="7">
        <v>38677</v>
      </c>
      <c r="C2420" s="16" t="s">
        <v>176</v>
      </c>
      <c r="F2420" s="5">
        <v>34.51</v>
      </c>
      <c r="G2420" s="3">
        <f t="shared" si="136"/>
        <v>10.518648000000001</v>
      </c>
      <c r="J2420" t="s">
        <v>69</v>
      </c>
      <c r="K2420">
        <v>433.40100000000001</v>
      </c>
      <c r="L2420">
        <f t="shared" si="137"/>
        <v>422.88235200000003</v>
      </c>
      <c r="N2420" s="3">
        <f t="shared" si="138"/>
        <v>9.4386480000000006</v>
      </c>
    </row>
    <row r="2421" spans="1:14" x14ac:dyDescent="0.2">
      <c r="A2421" s="1" t="s">
        <v>38</v>
      </c>
      <c r="B2421" s="7">
        <v>38707</v>
      </c>
      <c r="C2421" s="16" t="str">
        <f t="shared" ref="C2421:C2489" si="139">IF(ISBLANK(D2421),"V","S")</f>
        <v>V</v>
      </c>
      <c r="F2421" s="5">
        <v>34.56</v>
      </c>
      <c r="G2421" s="3">
        <f t="shared" si="136"/>
        <v>10.533888000000001</v>
      </c>
      <c r="J2421" t="s">
        <v>79</v>
      </c>
      <c r="K2421">
        <v>433.40100000000001</v>
      </c>
      <c r="L2421">
        <f t="shared" si="137"/>
        <v>422.86711200000002</v>
      </c>
      <c r="N2421" s="3">
        <f t="shared" si="138"/>
        <v>9.4538880000000063</v>
      </c>
    </row>
    <row r="2422" spans="1:14" x14ac:dyDescent="0.2">
      <c r="A2422" s="1" t="s">
        <v>38</v>
      </c>
      <c r="B2422" s="7">
        <v>38743</v>
      </c>
      <c r="C2422" s="16" t="s">
        <v>176</v>
      </c>
      <c r="F2422" s="5">
        <v>34.65</v>
      </c>
      <c r="G2422" s="3">
        <f t="shared" si="136"/>
        <v>10.56132</v>
      </c>
      <c r="J2422" t="s">
        <v>69</v>
      </c>
      <c r="K2422">
        <v>433.40100000000001</v>
      </c>
      <c r="L2422">
        <f t="shared" si="137"/>
        <v>422.83967999999999</v>
      </c>
      <c r="N2422" s="3">
        <f t="shared" si="138"/>
        <v>9.4813200000000393</v>
      </c>
    </row>
    <row r="2423" spans="1:14" x14ac:dyDescent="0.2">
      <c r="A2423" s="1" t="s">
        <v>38</v>
      </c>
      <c r="B2423" s="7">
        <v>38776</v>
      </c>
      <c r="C2423" s="16" t="s">
        <v>176</v>
      </c>
      <c r="F2423" s="5">
        <v>34.76</v>
      </c>
      <c r="G2423" s="3">
        <f t="shared" si="136"/>
        <v>10.594848000000001</v>
      </c>
      <c r="J2423" t="s">
        <v>69</v>
      </c>
      <c r="K2423">
        <v>433.40100000000001</v>
      </c>
      <c r="L2423">
        <f t="shared" si="137"/>
        <v>422.806152</v>
      </c>
      <c r="N2423" s="3">
        <f t="shared" si="138"/>
        <v>9.5148480000000291</v>
      </c>
    </row>
    <row r="2424" spans="1:14" x14ac:dyDescent="0.2">
      <c r="A2424" s="1" t="s">
        <v>38</v>
      </c>
      <c r="B2424" s="7">
        <v>38803</v>
      </c>
      <c r="C2424" s="16" t="s">
        <v>176</v>
      </c>
      <c r="F2424" s="5">
        <v>34.79</v>
      </c>
      <c r="G2424" s="3">
        <f t="shared" si="136"/>
        <v>10.603992</v>
      </c>
      <c r="J2424" t="s">
        <v>69</v>
      </c>
      <c r="K2424">
        <v>433.40100000000001</v>
      </c>
      <c r="L2424">
        <f t="shared" si="137"/>
        <v>422.79700800000001</v>
      </c>
      <c r="N2424" s="3">
        <f t="shared" si="138"/>
        <v>9.5239920000000211</v>
      </c>
    </row>
    <row r="2425" spans="1:14" x14ac:dyDescent="0.2">
      <c r="A2425" s="1" t="s">
        <v>38</v>
      </c>
      <c r="B2425" s="7">
        <v>38835</v>
      </c>
      <c r="C2425" s="16" t="s">
        <v>176</v>
      </c>
      <c r="F2425" s="5">
        <v>34.270000000000003</v>
      </c>
      <c r="G2425" s="3">
        <f t="shared" si="136"/>
        <v>10.445496000000002</v>
      </c>
      <c r="J2425" t="s">
        <v>69</v>
      </c>
      <c r="K2425">
        <v>433.40100000000001</v>
      </c>
      <c r="L2425">
        <f t="shared" si="137"/>
        <v>422.95550400000002</v>
      </c>
      <c r="N2425" s="3">
        <f t="shared" si="138"/>
        <v>9.3654960000000074</v>
      </c>
    </row>
    <row r="2426" spans="1:14" x14ac:dyDescent="0.2">
      <c r="A2426" s="1" t="s">
        <v>38</v>
      </c>
      <c r="B2426" s="7">
        <v>38856</v>
      </c>
      <c r="C2426" s="16" t="s">
        <v>176</v>
      </c>
      <c r="F2426" s="5">
        <v>34.159999999999997</v>
      </c>
      <c r="G2426" s="3">
        <f t="shared" si="136"/>
        <v>10.411968</v>
      </c>
      <c r="J2426" t="s">
        <v>69</v>
      </c>
      <c r="K2426">
        <v>433.40100000000001</v>
      </c>
      <c r="L2426">
        <f t="shared" si="137"/>
        <v>422.98903200000001</v>
      </c>
      <c r="N2426" s="3">
        <f t="shared" si="138"/>
        <v>9.3319680000000176</v>
      </c>
    </row>
    <row r="2427" spans="1:14" x14ac:dyDescent="0.2">
      <c r="A2427" s="1" t="s">
        <v>38</v>
      </c>
      <c r="B2427" s="7">
        <v>38895</v>
      </c>
      <c r="C2427" s="16" t="s">
        <v>176</v>
      </c>
      <c r="F2427" s="5">
        <v>34.29</v>
      </c>
      <c r="G2427" s="3">
        <f t="shared" si="136"/>
        <v>10.451592</v>
      </c>
      <c r="J2427" t="s">
        <v>69</v>
      </c>
      <c r="K2427">
        <v>433.40100000000001</v>
      </c>
      <c r="L2427">
        <f t="shared" si="137"/>
        <v>422.94940800000001</v>
      </c>
      <c r="N2427" s="3">
        <f t="shared" si="138"/>
        <v>9.371592000000021</v>
      </c>
    </row>
    <row r="2428" spans="1:14" x14ac:dyDescent="0.2">
      <c r="A2428" s="1" t="s">
        <v>38</v>
      </c>
      <c r="B2428" s="7">
        <v>38925</v>
      </c>
      <c r="C2428" s="16" t="s">
        <v>176</v>
      </c>
      <c r="F2428" s="5">
        <v>34.61</v>
      </c>
      <c r="G2428" s="3">
        <f t="shared" si="136"/>
        <v>10.549128</v>
      </c>
      <c r="J2428" t="s">
        <v>69</v>
      </c>
      <c r="K2428">
        <v>433.40100000000001</v>
      </c>
      <c r="L2428">
        <f t="shared" si="137"/>
        <v>422.85187200000001</v>
      </c>
      <c r="N2428" s="3">
        <f t="shared" si="138"/>
        <v>9.469128000000012</v>
      </c>
    </row>
    <row r="2429" spans="1:14" x14ac:dyDescent="0.2">
      <c r="A2429" s="1" t="s">
        <v>38</v>
      </c>
      <c r="B2429" s="7">
        <v>38958</v>
      </c>
      <c r="C2429" s="16" t="s">
        <v>176</v>
      </c>
      <c r="F2429" s="5">
        <v>34.9</v>
      </c>
      <c r="G2429" s="3">
        <f t="shared" si="136"/>
        <v>10.63752</v>
      </c>
      <c r="J2429" t="s">
        <v>69</v>
      </c>
      <c r="K2429">
        <v>433.40100000000001</v>
      </c>
      <c r="L2429">
        <f t="shared" si="137"/>
        <v>422.76348000000002</v>
      </c>
      <c r="N2429" s="3">
        <f t="shared" si="138"/>
        <v>9.5575200000000109</v>
      </c>
    </row>
    <row r="2430" spans="1:14" x14ac:dyDescent="0.2">
      <c r="A2430" s="1" t="s">
        <v>38</v>
      </c>
      <c r="B2430" s="7">
        <v>38986</v>
      </c>
      <c r="C2430" s="16" t="s">
        <v>176</v>
      </c>
      <c r="F2430" s="5">
        <v>35.020000000000003</v>
      </c>
      <c r="G2430" s="3">
        <f t="shared" si="136"/>
        <v>10.674096000000002</v>
      </c>
      <c r="J2430" t="s">
        <v>69</v>
      </c>
      <c r="K2430">
        <v>433.40100000000001</v>
      </c>
      <c r="L2430">
        <f t="shared" si="137"/>
        <v>422.72690399999999</v>
      </c>
      <c r="N2430" s="3">
        <f t="shared" si="138"/>
        <v>9.5940960000000359</v>
      </c>
    </row>
    <row r="2431" spans="1:14" x14ac:dyDescent="0.2">
      <c r="A2431" s="1" t="s">
        <v>38</v>
      </c>
      <c r="B2431" s="7">
        <v>39014</v>
      </c>
      <c r="C2431" s="16" t="str">
        <f t="shared" si="139"/>
        <v>V</v>
      </c>
      <c r="F2431" s="5">
        <v>35.04</v>
      </c>
      <c r="G2431" s="3">
        <f t="shared" si="136"/>
        <v>10.680192</v>
      </c>
      <c r="J2431" t="s">
        <v>80</v>
      </c>
      <c r="K2431">
        <v>433.40100000000001</v>
      </c>
      <c r="L2431">
        <f t="shared" si="137"/>
        <v>422.72080800000003</v>
      </c>
      <c r="N2431" s="3">
        <f t="shared" si="138"/>
        <v>9.6001919999999927</v>
      </c>
    </row>
    <row r="2432" spans="1:14" x14ac:dyDescent="0.2">
      <c r="A2432" s="1" t="s">
        <v>38</v>
      </c>
      <c r="B2432" s="7">
        <v>39050</v>
      </c>
      <c r="C2432" s="16" t="str">
        <f t="shared" si="139"/>
        <v>V</v>
      </c>
      <c r="F2432" s="5">
        <v>35.1</v>
      </c>
      <c r="G2432" s="3">
        <f t="shared" si="136"/>
        <v>10.698480000000002</v>
      </c>
      <c r="J2432" t="s">
        <v>80</v>
      </c>
      <c r="K2432">
        <v>433.40100000000001</v>
      </c>
      <c r="L2432">
        <f t="shared" si="137"/>
        <v>422.70251999999999</v>
      </c>
      <c r="N2432" s="3">
        <f t="shared" si="138"/>
        <v>9.6184800000000337</v>
      </c>
    </row>
    <row r="2433" spans="1:14" x14ac:dyDescent="0.2">
      <c r="A2433" s="1" t="s">
        <v>38</v>
      </c>
      <c r="B2433" s="7">
        <v>39077</v>
      </c>
      <c r="C2433" s="16" t="s">
        <v>176</v>
      </c>
      <c r="F2433" s="5">
        <v>35.159999999999997</v>
      </c>
      <c r="G2433" s="3">
        <f t="shared" si="136"/>
        <v>10.716768</v>
      </c>
      <c r="J2433" t="s">
        <v>69</v>
      </c>
      <c r="K2433">
        <v>433.40100000000001</v>
      </c>
      <c r="L2433">
        <f t="shared" si="137"/>
        <v>422.68423200000001</v>
      </c>
      <c r="N2433" s="3">
        <f t="shared" si="138"/>
        <v>9.6367680000000178</v>
      </c>
    </row>
    <row r="2434" spans="1:14" x14ac:dyDescent="0.2">
      <c r="A2434" s="1" t="s">
        <v>38</v>
      </c>
      <c r="B2434" s="7">
        <v>39114</v>
      </c>
      <c r="C2434" s="16" t="str">
        <f t="shared" si="139"/>
        <v>V</v>
      </c>
      <c r="F2434" s="5">
        <v>35.24</v>
      </c>
      <c r="G2434" s="3">
        <f t="shared" si="136"/>
        <v>10.741152000000001</v>
      </c>
      <c r="J2434" t="s">
        <v>80</v>
      </c>
      <c r="K2434">
        <v>433.40100000000001</v>
      </c>
      <c r="L2434">
        <f t="shared" si="137"/>
        <v>422.65984800000001</v>
      </c>
      <c r="N2434" s="3">
        <f t="shared" si="138"/>
        <v>9.6611520000000155</v>
      </c>
    </row>
    <row r="2435" spans="1:14" x14ac:dyDescent="0.2">
      <c r="A2435" s="1" t="s">
        <v>38</v>
      </c>
      <c r="B2435" s="7">
        <v>39136</v>
      </c>
      <c r="C2435" s="16" t="str">
        <f t="shared" si="139"/>
        <v>V</v>
      </c>
      <c r="F2435" s="5">
        <v>35.32</v>
      </c>
      <c r="G2435" s="3">
        <f t="shared" si="136"/>
        <v>10.765536000000001</v>
      </c>
      <c r="J2435" t="s">
        <v>80</v>
      </c>
      <c r="K2435">
        <v>433.40100000000001</v>
      </c>
      <c r="L2435">
        <f t="shared" si="137"/>
        <v>422.63546400000001</v>
      </c>
      <c r="N2435" s="3">
        <f t="shared" si="138"/>
        <v>9.6855360000000132</v>
      </c>
    </row>
    <row r="2436" spans="1:14" x14ac:dyDescent="0.2">
      <c r="A2436" s="1" t="s">
        <v>38</v>
      </c>
      <c r="B2436" s="7">
        <v>39167</v>
      </c>
      <c r="C2436" s="16" t="s">
        <v>176</v>
      </c>
      <c r="F2436" s="5">
        <v>35.28</v>
      </c>
      <c r="G2436" s="3">
        <f t="shared" si="136"/>
        <v>10.753344</v>
      </c>
      <c r="J2436" t="s">
        <v>69</v>
      </c>
      <c r="K2436">
        <v>433.40100000000001</v>
      </c>
      <c r="L2436">
        <f t="shared" si="137"/>
        <v>422.64765599999998</v>
      </c>
      <c r="N2436" s="3">
        <f t="shared" si="138"/>
        <v>9.6733440000000428</v>
      </c>
    </row>
    <row r="2437" spans="1:14" x14ac:dyDescent="0.2">
      <c r="A2437" s="1" t="s">
        <v>38</v>
      </c>
      <c r="B2437" s="7">
        <v>39198</v>
      </c>
      <c r="C2437" s="16" t="s">
        <v>176</v>
      </c>
      <c r="F2437" s="5">
        <v>35.020000000000003</v>
      </c>
      <c r="G2437" s="3">
        <f t="shared" si="136"/>
        <v>10.674096000000002</v>
      </c>
      <c r="J2437" t="s">
        <v>69</v>
      </c>
      <c r="K2437">
        <v>433.40100000000001</v>
      </c>
      <c r="L2437">
        <f t="shared" si="137"/>
        <v>422.72690399999999</v>
      </c>
      <c r="N2437" s="3">
        <f t="shared" si="138"/>
        <v>9.5940960000000359</v>
      </c>
    </row>
    <row r="2438" spans="1:14" x14ac:dyDescent="0.2">
      <c r="A2438" s="1" t="s">
        <v>38</v>
      </c>
      <c r="B2438" s="7">
        <v>39220</v>
      </c>
      <c r="C2438" s="16" t="s">
        <v>176</v>
      </c>
      <c r="F2438" s="5">
        <v>34.86</v>
      </c>
      <c r="G2438" s="3">
        <f t="shared" si="136"/>
        <v>10.625328</v>
      </c>
      <c r="J2438" t="s">
        <v>69</v>
      </c>
      <c r="K2438">
        <v>433.40100000000001</v>
      </c>
      <c r="L2438">
        <f t="shared" si="137"/>
        <v>422.77567199999999</v>
      </c>
      <c r="N2438" s="3">
        <f t="shared" si="138"/>
        <v>9.5453280000000404</v>
      </c>
    </row>
    <row r="2439" spans="1:14" x14ac:dyDescent="0.2">
      <c r="A2439" s="1" t="s">
        <v>38</v>
      </c>
      <c r="B2439" s="7">
        <v>39258</v>
      </c>
      <c r="C2439" s="16" t="s">
        <v>176</v>
      </c>
      <c r="F2439" s="5">
        <v>34.71</v>
      </c>
      <c r="G2439" s="3">
        <f t="shared" si="136"/>
        <v>10.579608</v>
      </c>
      <c r="J2439" t="s">
        <v>69</v>
      </c>
      <c r="K2439">
        <v>433.40100000000001</v>
      </c>
      <c r="L2439">
        <f t="shared" si="137"/>
        <v>422.821392</v>
      </c>
      <c r="N2439" s="3">
        <f t="shared" si="138"/>
        <v>9.4996080000000234</v>
      </c>
    </row>
    <row r="2440" spans="1:14" x14ac:dyDescent="0.2">
      <c r="A2440" s="1" t="s">
        <v>38</v>
      </c>
      <c r="B2440" s="7">
        <v>39317</v>
      </c>
      <c r="C2440" s="16" t="s">
        <v>176</v>
      </c>
      <c r="F2440" s="5">
        <v>35.090000000000003</v>
      </c>
      <c r="G2440" s="3">
        <f t="shared" si="136"/>
        <v>10.695432000000002</v>
      </c>
      <c r="J2440" t="s">
        <v>69</v>
      </c>
      <c r="K2440">
        <v>433.40100000000001</v>
      </c>
      <c r="L2440">
        <f t="shared" si="137"/>
        <v>422.70556800000003</v>
      </c>
      <c r="N2440" s="3">
        <f t="shared" si="138"/>
        <v>9.6154319999999984</v>
      </c>
    </row>
    <row r="2441" spans="1:14" x14ac:dyDescent="0.2">
      <c r="A2441" s="1" t="s">
        <v>38</v>
      </c>
      <c r="B2441" s="7">
        <v>39356</v>
      </c>
      <c r="C2441" s="16" t="s">
        <v>176</v>
      </c>
      <c r="F2441" s="5">
        <v>35.159999999999997</v>
      </c>
      <c r="G2441" s="3">
        <f t="shared" si="136"/>
        <v>10.716768</v>
      </c>
      <c r="J2441" t="s">
        <v>69</v>
      </c>
      <c r="K2441">
        <v>433.40100000000001</v>
      </c>
      <c r="L2441">
        <f t="shared" si="137"/>
        <v>422.68423200000001</v>
      </c>
      <c r="N2441" s="3">
        <f t="shared" si="138"/>
        <v>9.6367680000000178</v>
      </c>
    </row>
    <row r="2442" spans="1:14" x14ac:dyDescent="0.2">
      <c r="A2442" s="1" t="s">
        <v>38</v>
      </c>
      <c r="B2442" s="7">
        <v>39373</v>
      </c>
      <c r="C2442" s="16" t="str">
        <f t="shared" si="139"/>
        <v>V</v>
      </c>
      <c r="F2442" s="5">
        <v>35.049999999999997</v>
      </c>
      <c r="G2442" s="3">
        <f t="shared" si="136"/>
        <v>10.68324</v>
      </c>
      <c r="J2442" t="s">
        <v>112</v>
      </c>
      <c r="K2442">
        <v>433.40100000000001</v>
      </c>
      <c r="L2442">
        <f t="shared" si="137"/>
        <v>422.71776</v>
      </c>
      <c r="N2442" s="3">
        <f t="shared" si="138"/>
        <v>9.603240000000028</v>
      </c>
    </row>
    <row r="2443" spans="1:14" x14ac:dyDescent="0.2">
      <c r="A2443" s="1" t="s">
        <v>38</v>
      </c>
      <c r="B2443" s="7">
        <v>39413</v>
      </c>
      <c r="C2443" s="16" t="str">
        <f t="shared" si="139"/>
        <v>V</v>
      </c>
      <c r="F2443" s="5">
        <v>34.83</v>
      </c>
      <c r="G2443" s="3">
        <f t="shared" si="136"/>
        <v>10.616184000000001</v>
      </c>
      <c r="J2443" t="s">
        <v>112</v>
      </c>
      <c r="K2443">
        <v>433.40100000000001</v>
      </c>
      <c r="L2443">
        <f t="shared" si="137"/>
        <v>422.78481600000003</v>
      </c>
      <c r="N2443" s="3">
        <f t="shared" si="138"/>
        <v>9.5361839999999916</v>
      </c>
    </row>
    <row r="2444" spans="1:14" x14ac:dyDescent="0.2">
      <c r="A2444" s="1" t="s">
        <v>38</v>
      </c>
      <c r="B2444" s="7">
        <v>39443</v>
      </c>
      <c r="C2444" s="16" t="str">
        <f t="shared" si="139"/>
        <v>V</v>
      </c>
      <c r="F2444" s="5">
        <v>34.840000000000003</v>
      </c>
      <c r="G2444" s="3">
        <f t="shared" si="136"/>
        <v>10.619232000000002</v>
      </c>
      <c r="J2444" t="s">
        <v>118</v>
      </c>
      <c r="K2444">
        <v>433.40100000000001</v>
      </c>
      <c r="L2444">
        <f t="shared" si="137"/>
        <v>422.781768</v>
      </c>
      <c r="N2444" s="3">
        <f t="shared" si="138"/>
        <v>9.5392320000000268</v>
      </c>
    </row>
    <row r="2445" spans="1:14" x14ac:dyDescent="0.2">
      <c r="A2445" s="1" t="s">
        <v>38</v>
      </c>
      <c r="B2445" s="7">
        <v>39472</v>
      </c>
      <c r="C2445" s="16" t="str">
        <f t="shared" si="139"/>
        <v>V</v>
      </c>
      <c r="F2445" s="5">
        <v>34.96</v>
      </c>
      <c r="G2445" s="3">
        <f t="shared" si="136"/>
        <v>10.655808</v>
      </c>
      <c r="J2445" t="s">
        <v>118</v>
      </c>
      <c r="K2445">
        <v>433.40100000000001</v>
      </c>
      <c r="L2445">
        <f t="shared" si="137"/>
        <v>422.74519200000003</v>
      </c>
      <c r="N2445" s="3">
        <f t="shared" si="138"/>
        <v>9.575807999999995</v>
      </c>
    </row>
    <row r="2446" spans="1:14" x14ac:dyDescent="0.2">
      <c r="A2446" s="1" t="s">
        <v>38</v>
      </c>
      <c r="B2446" s="7">
        <v>39507</v>
      </c>
      <c r="C2446" s="16" t="str">
        <f t="shared" si="139"/>
        <v>V</v>
      </c>
      <c r="F2446" s="5">
        <v>35.130000000000003</v>
      </c>
      <c r="G2446" s="3">
        <f t="shared" si="136"/>
        <v>10.707624000000001</v>
      </c>
      <c r="J2446" t="s">
        <v>80</v>
      </c>
      <c r="K2446">
        <v>433.40100000000001</v>
      </c>
      <c r="L2446">
        <f t="shared" si="137"/>
        <v>422.693376</v>
      </c>
      <c r="N2446" s="3">
        <f t="shared" si="138"/>
        <v>9.6276240000000257</v>
      </c>
    </row>
    <row r="2447" spans="1:14" x14ac:dyDescent="0.2">
      <c r="A2447" s="1" t="s">
        <v>38</v>
      </c>
      <c r="B2447" s="7">
        <v>39536</v>
      </c>
      <c r="C2447" s="16" t="str">
        <f t="shared" si="139"/>
        <v>V</v>
      </c>
      <c r="F2447" s="5">
        <v>35.21</v>
      </c>
      <c r="G2447" s="3">
        <f t="shared" si="136"/>
        <v>10.732008</v>
      </c>
      <c r="J2447" t="s">
        <v>112</v>
      </c>
      <c r="K2447">
        <v>433.40100000000001</v>
      </c>
      <c r="L2447">
        <f t="shared" si="137"/>
        <v>422.668992</v>
      </c>
      <c r="N2447" s="3">
        <f t="shared" si="138"/>
        <v>9.6520080000000235</v>
      </c>
    </row>
    <row r="2448" spans="1:14" x14ac:dyDescent="0.2">
      <c r="A2448" s="1" t="s">
        <v>38</v>
      </c>
      <c r="B2448" s="7">
        <v>39563</v>
      </c>
      <c r="C2448" s="16" t="str">
        <f t="shared" si="139"/>
        <v>V</v>
      </c>
      <c r="F2448" s="5">
        <v>35.01</v>
      </c>
      <c r="G2448" s="3">
        <f t="shared" si="136"/>
        <v>10.671048000000001</v>
      </c>
      <c r="J2448" t="s">
        <v>112</v>
      </c>
      <c r="K2448">
        <v>433.40100000000001</v>
      </c>
      <c r="L2448">
        <f t="shared" si="137"/>
        <v>422.72995200000003</v>
      </c>
      <c r="N2448" s="3">
        <f t="shared" si="138"/>
        <v>9.5910480000000007</v>
      </c>
    </row>
    <row r="2449" spans="1:14" x14ac:dyDescent="0.2">
      <c r="A2449" s="1" t="s">
        <v>38</v>
      </c>
      <c r="B2449" s="7">
        <v>39580</v>
      </c>
      <c r="C2449" s="16" t="str">
        <f t="shared" si="139"/>
        <v>V</v>
      </c>
      <c r="F2449" s="5">
        <v>34.770000000000003</v>
      </c>
      <c r="G2449" s="3">
        <f t="shared" si="136"/>
        <v>10.597896000000002</v>
      </c>
      <c r="J2449" t="s">
        <v>118</v>
      </c>
      <c r="K2449">
        <v>433.40100000000001</v>
      </c>
      <c r="L2449">
        <f t="shared" si="137"/>
        <v>422.80310400000002</v>
      </c>
      <c r="N2449" s="3">
        <f t="shared" si="138"/>
        <v>9.5178960000000075</v>
      </c>
    </row>
    <row r="2450" spans="1:14" x14ac:dyDescent="0.2">
      <c r="A2450" s="1" t="s">
        <v>38</v>
      </c>
      <c r="B2450" s="7">
        <v>39674</v>
      </c>
      <c r="C2450" s="16" t="str">
        <f t="shared" si="139"/>
        <v>V</v>
      </c>
      <c r="F2450" s="5">
        <v>34.51</v>
      </c>
      <c r="G2450" s="3">
        <f t="shared" si="136"/>
        <v>10.518648000000001</v>
      </c>
      <c r="J2450" t="s">
        <v>80</v>
      </c>
      <c r="K2450">
        <v>433.40100000000001</v>
      </c>
      <c r="L2450">
        <f t="shared" ref="L2450:L2455" si="140">K2450-G2450</f>
        <v>422.88235200000003</v>
      </c>
      <c r="N2450" s="3">
        <f t="shared" ref="N2450:N2455" si="141">432.321-L2450</f>
        <v>9.4386480000000006</v>
      </c>
    </row>
    <row r="2451" spans="1:14" x14ac:dyDescent="0.2">
      <c r="A2451" s="1" t="s">
        <v>38</v>
      </c>
      <c r="B2451" s="7">
        <v>39725</v>
      </c>
      <c r="C2451" s="16" t="str">
        <f t="shared" si="139"/>
        <v>V</v>
      </c>
      <c r="F2451" s="5">
        <v>34.590000000000003</v>
      </c>
      <c r="G2451" s="3">
        <f t="shared" si="136"/>
        <v>10.543032000000002</v>
      </c>
      <c r="J2451" t="s">
        <v>139</v>
      </c>
      <c r="K2451">
        <v>433.40100000000001</v>
      </c>
      <c r="L2451">
        <f t="shared" si="140"/>
        <v>422.85796800000003</v>
      </c>
      <c r="N2451" s="3">
        <f t="shared" si="141"/>
        <v>9.4630319999999983</v>
      </c>
    </row>
    <row r="2452" spans="1:14" x14ac:dyDescent="0.2">
      <c r="A2452" s="1" t="s">
        <v>38</v>
      </c>
      <c r="B2452" s="7">
        <v>39767</v>
      </c>
      <c r="C2452" s="16" t="str">
        <f t="shared" si="139"/>
        <v>V</v>
      </c>
      <c r="F2452" s="5">
        <v>34.1</v>
      </c>
      <c r="G2452" s="3">
        <f t="shared" si="136"/>
        <v>10.393680000000002</v>
      </c>
      <c r="J2452" t="s">
        <v>118</v>
      </c>
      <c r="K2452">
        <v>433.40100000000001</v>
      </c>
      <c r="L2452">
        <f t="shared" si="140"/>
        <v>423.00731999999999</v>
      </c>
      <c r="N2452" s="3">
        <f t="shared" si="141"/>
        <v>9.3136800000000335</v>
      </c>
    </row>
    <row r="2453" spans="1:14" x14ac:dyDescent="0.2">
      <c r="A2453" s="1" t="s">
        <v>38</v>
      </c>
      <c r="B2453" s="7">
        <v>39795</v>
      </c>
      <c r="C2453" s="16" t="str">
        <f t="shared" si="139"/>
        <v>V</v>
      </c>
      <c r="F2453" s="5">
        <v>34.090000000000003</v>
      </c>
      <c r="G2453" s="3">
        <f t="shared" si="136"/>
        <v>10.390632000000002</v>
      </c>
      <c r="J2453" t="s">
        <v>118</v>
      </c>
      <c r="K2453">
        <v>433.40100000000001</v>
      </c>
      <c r="L2453">
        <f t="shared" si="140"/>
        <v>423.01036800000003</v>
      </c>
      <c r="N2453" s="3">
        <f t="shared" si="141"/>
        <v>9.3106319999999982</v>
      </c>
    </row>
    <row r="2454" spans="1:14" x14ac:dyDescent="0.2">
      <c r="A2454" s="1" t="s">
        <v>38</v>
      </c>
      <c r="B2454" s="7">
        <v>39833</v>
      </c>
      <c r="C2454" s="16" t="s">
        <v>176</v>
      </c>
      <c r="D2454" s="5">
        <v>34.5</v>
      </c>
      <c r="E2454">
        <v>0.37</v>
      </c>
      <c r="F2454" s="5">
        <v>34.130000000000003</v>
      </c>
      <c r="G2454" s="3">
        <f t="shared" si="136"/>
        <v>10.402824000000001</v>
      </c>
      <c r="J2454" t="s">
        <v>69</v>
      </c>
      <c r="K2454">
        <v>433.40100000000001</v>
      </c>
      <c r="L2454">
        <f t="shared" si="140"/>
        <v>422.998176</v>
      </c>
      <c r="N2454" s="3">
        <f t="shared" si="141"/>
        <v>9.3228240000000255</v>
      </c>
    </row>
    <row r="2455" spans="1:14" x14ac:dyDescent="0.2">
      <c r="A2455" s="1" t="s">
        <v>38</v>
      </c>
      <c r="B2455" s="7">
        <v>39866</v>
      </c>
      <c r="C2455" s="16" t="str">
        <f t="shared" si="139"/>
        <v>V</v>
      </c>
      <c r="F2455" s="5">
        <v>34.29</v>
      </c>
      <c r="G2455" s="3">
        <f t="shared" si="136"/>
        <v>10.451592</v>
      </c>
      <c r="J2455" t="s">
        <v>148</v>
      </c>
      <c r="K2455">
        <v>433.40100000000001</v>
      </c>
      <c r="L2455">
        <f t="shared" si="140"/>
        <v>422.94940800000001</v>
      </c>
      <c r="N2455" s="3">
        <f t="shared" si="141"/>
        <v>9.371592000000021</v>
      </c>
    </row>
    <row r="2456" spans="1:14" x14ac:dyDescent="0.2">
      <c r="A2456" s="1" t="s">
        <v>38</v>
      </c>
      <c r="B2456" s="7">
        <v>39898</v>
      </c>
      <c r="C2456" s="16" t="str">
        <f t="shared" si="139"/>
        <v>V</v>
      </c>
      <c r="F2456" s="5">
        <v>34.130000000000003</v>
      </c>
      <c r="G2456" s="3">
        <f t="shared" si="136"/>
        <v>10.402824000000001</v>
      </c>
      <c r="J2456" t="s">
        <v>148</v>
      </c>
      <c r="K2456">
        <v>433.40100000000001</v>
      </c>
      <c r="L2456">
        <f t="shared" ref="L2456:L2461" si="142">K2456-G2456</f>
        <v>422.998176</v>
      </c>
      <c r="N2456" s="3">
        <f t="shared" ref="N2456:N2461" si="143">432.321-L2456</f>
        <v>9.3228240000000255</v>
      </c>
    </row>
    <row r="2457" spans="1:14" x14ac:dyDescent="0.2">
      <c r="A2457" s="1" t="s">
        <v>38</v>
      </c>
      <c r="B2457" s="7">
        <v>39928</v>
      </c>
      <c r="C2457" s="16" t="str">
        <f t="shared" si="139"/>
        <v>V</v>
      </c>
      <c r="F2457" s="5">
        <v>33.71</v>
      </c>
      <c r="G2457" s="3">
        <f t="shared" si="136"/>
        <v>10.274808</v>
      </c>
      <c r="J2457" t="s">
        <v>148</v>
      </c>
      <c r="K2457">
        <v>433.40100000000001</v>
      </c>
      <c r="L2457">
        <f t="shared" si="142"/>
        <v>423.126192</v>
      </c>
      <c r="N2457" s="3">
        <f t="shared" si="143"/>
        <v>9.1948080000000232</v>
      </c>
    </row>
    <row r="2458" spans="1:14" x14ac:dyDescent="0.2">
      <c r="A2458" s="1" t="s">
        <v>38</v>
      </c>
      <c r="B2458" s="7">
        <v>39966</v>
      </c>
      <c r="C2458" s="16" t="str">
        <f t="shared" si="139"/>
        <v>V</v>
      </c>
      <c r="F2458" s="5">
        <v>33.450000000000003</v>
      </c>
      <c r="G2458" s="3">
        <f t="shared" si="136"/>
        <v>10.195560000000002</v>
      </c>
      <c r="J2458" t="s">
        <v>148</v>
      </c>
      <c r="K2458">
        <v>433.40100000000001</v>
      </c>
      <c r="L2458">
        <f t="shared" si="142"/>
        <v>423.20544000000001</v>
      </c>
      <c r="N2458" s="3">
        <f t="shared" si="143"/>
        <v>9.1155600000000163</v>
      </c>
    </row>
    <row r="2459" spans="1:14" x14ac:dyDescent="0.2">
      <c r="A2459" s="1" t="s">
        <v>38</v>
      </c>
      <c r="B2459" s="7">
        <v>40004</v>
      </c>
      <c r="C2459" s="16" t="str">
        <f t="shared" si="139"/>
        <v>V</v>
      </c>
      <c r="F2459" s="5">
        <v>33.51</v>
      </c>
      <c r="G2459" s="3">
        <f t="shared" si="136"/>
        <v>10.213848</v>
      </c>
      <c r="J2459" t="s">
        <v>157</v>
      </c>
      <c r="K2459">
        <v>433.40100000000001</v>
      </c>
      <c r="L2459">
        <f t="shared" si="142"/>
        <v>423.18715200000003</v>
      </c>
      <c r="N2459" s="3">
        <f t="shared" si="143"/>
        <v>9.1338480000000004</v>
      </c>
    </row>
    <row r="2460" spans="1:14" x14ac:dyDescent="0.2">
      <c r="A2460" s="1" t="s">
        <v>38</v>
      </c>
      <c r="B2460" s="7">
        <v>40045</v>
      </c>
      <c r="C2460" s="16" t="str">
        <f t="shared" si="139"/>
        <v>V</v>
      </c>
      <c r="F2460" s="5">
        <v>33.94</v>
      </c>
      <c r="G2460" s="3">
        <f t="shared" si="136"/>
        <v>10.344911999999999</v>
      </c>
      <c r="J2460" t="s">
        <v>157</v>
      </c>
      <c r="K2460">
        <v>433.40100000000001</v>
      </c>
      <c r="L2460">
        <f t="shared" si="142"/>
        <v>423.05608799999999</v>
      </c>
      <c r="N2460" s="3">
        <f t="shared" si="143"/>
        <v>9.264912000000038</v>
      </c>
    </row>
    <row r="2461" spans="1:14" x14ac:dyDescent="0.2">
      <c r="A2461" s="1" t="s">
        <v>38</v>
      </c>
      <c r="B2461" s="7">
        <v>40074</v>
      </c>
      <c r="C2461" s="16" t="str">
        <f t="shared" si="139"/>
        <v>V</v>
      </c>
      <c r="F2461" s="5">
        <v>34.21</v>
      </c>
      <c r="G2461" s="3">
        <f t="shared" si="136"/>
        <v>10.427208</v>
      </c>
      <c r="J2461" t="s">
        <v>157</v>
      </c>
      <c r="K2461">
        <v>433.40100000000001</v>
      </c>
      <c r="L2461">
        <f t="shared" si="142"/>
        <v>422.973792</v>
      </c>
      <c r="N2461" s="3">
        <f t="shared" si="143"/>
        <v>9.3472080000000233</v>
      </c>
    </row>
    <row r="2462" spans="1:14" x14ac:dyDescent="0.2">
      <c r="A2462" s="1" t="s">
        <v>38</v>
      </c>
      <c r="B2462" s="7">
        <v>40102</v>
      </c>
      <c r="C2462" s="16" t="str">
        <f t="shared" si="139"/>
        <v>V</v>
      </c>
      <c r="F2462" s="5">
        <v>34.36</v>
      </c>
      <c r="G2462" s="3">
        <f t="shared" si="136"/>
        <v>10.472928</v>
      </c>
      <c r="J2462" t="s">
        <v>148</v>
      </c>
      <c r="K2462">
        <v>433.40100000000001</v>
      </c>
      <c r="L2462">
        <f>K2462-G2462</f>
        <v>422.92807199999999</v>
      </c>
      <c r="N2462" s="3">
        <f>432.321-L2462</f>
        <v>9.3929280000000404</v>
      </c>
    </row>
    <row r="2463" spans="1:14" x14ac:dyDescent="0.2">
      <c r="A2463" s="1" t="s">
        <v>38</v>
      </c>
      <c r="B2463" s="7">
        <v>40128</v>
      </c>
      <c r="C2463" s="16" t="str">
        <f t="shared" si="139"/>
        <v>V</v>
      </c>
      <c r="F2463" s="5">
        <v>34.270000000000003</v>
      </c>
      <c r="G2463" s="3">
        <f t="shared" si="136"/>
        <v>10.445496000000002</v>
      </c>
      <c r="J2463" t="s">
        <v>157</v>
      </c>
      <c r="K2463">
        <v>433.40100000000001</v>
      </c>
      <c r="L2463">
        <f>K2463-G2463</f>
        <v>422.95550400000002</v>
      </c>
      <c r="N2463" s="3">
        <f>432.321-L2463</f>
        <v>9.3654960000000074</v>
      </c>
    </row>
    <row r="2464" spans="1:14" x14ac:dyDescent="0.2">
      <c r="A2464" s="1" t="s">
        <v>38</v>
      </c>
      <c r="B2464" s="7">
        <v>40162</v>
      </c>
      <c r="C2464" s="16" t="str">
        <f t="shared" si="139"/>
        <v>V</v>
      </c>
      <c r="F2464" s="5">
        <v>34.51</v>
      </c>
      <c r="G2464" s="3">
        <f t="shared" si="136"/>
        <v>10.518648000000001</v>
      </c>
      <c r="J2464" t="s">
        <v>148</v>
      </c>
      <c r="K2464">
        <v>433.40100000000001</v>
      </c>
      <c r="L2464">
        <f>K2464-G2464</f>
        <v>422.88235200000003</v>
      </c>
      <c r="N2464" s="3">
        <f>432.321-L2464</f>
        <v>9.4386480000000006</v>
      </c>
    </row>
    <row r="2465" spans="1:14" x14ac:dyDescent="0.2">
      <c r="A2465" s="1" t="s">
        <v>38</v>
      </c>
      <c r="B2465" s="7">
        <v>40191</v>
      </c>
      <c r="C2465" s="16" t="str">
        <f t="shared" si="139"/>
        <v>V</v>
      </c>
      <c r="F2465" s="5">
        <v>34.58</v>
      </c>
      <c r="G2465" s="3">
        <f t="shared" si="136"/>
        <v>10.539984</v>
      </c>
      <c r="J2465" t="s">
        <v>179</v>
      </c>
      <c r="K2465">
        <v>433.40100000000001</v>
      </c>
      <c r="L2465">
        <f t="shared" ref="L2465:L2470" si="144">K2465-G2465</f>
        <v>422.86101600000001</v>
      </c>
      <c r="N2465" s="3">
        <f t="shared" ref="N2465:N2470" si="145">432.321-L2465</f>
        <v>9.4599840000000199</v>
      </c>
    </row>
    <row r="2466" spans="1:14" x14ac:dyDescent="0.2">
      <c r="A2466" s="1" t="s">
        <v>38</v>
      </c>
      <c r="B2466" s="7">
        <v>40222</v>
      </c>
      <c r="C2466" s="16" t="str">
        <f t="shared" si="139"/>
        <v>V</v>
      </c>
      <c r="F2466" s="5">
        <v>34.71</v>
      </c>
      <c r="G2466" s="3">
        <f t="shared" si="136"/>
        <v>10.579608</v>
      </c>
      <c r="J2466" t="s">
        <v>179</v>
      </c>
      <c r="K2466">
        <v>433.40100000000001</v>
      </c>
      <c r="L2466">
        <f t="shared" si="144"/>
        <v>422.821392</v>
      </c>
      <c r="N2466" s="3">
        <f t="shared" si="145"/>
        <v>9.4996080000000234</v>
      </c>
    </row>
    <row r="2467" spans="1:14" x14ac:dyDescent="0.2">
      <c r="A2467" s="1" t="s">
        <v>38</v>
      </c>
      <c r="B2467" s="7">
        <v>40247</v>
      </c>
      <c r="C2467" s="16" t="str">
        <f t="shared" si="139"/>
        <v>V</v>
      </c>
      <c r="F2467" s="5">
        <v>34.78</v>
      </c>
      <c r="G2467" s="3">
        <f t="shared" si="136"/>
        <v>10.600944</v>
      </c>
      <c r="J2467" t="s">
        <v>180</v>
      </c>
      <c r="K2467">
        <v>433.40100000000001</v>
      </c>
      <c r="L2467">
        <f t="shared" si="144"/>
        <v>422.80005599999998</v>
      </c>
      <c r="N2467" s="3">
        <f t="shared" si="145"/>
        <v>9.5209440000000427</v>
      </c>
    </row>
    <row r="2468" spans="1:14" x14ac:dyDescent="0.2">
      <c r="A2468" s="1" t="s">
        <v>38</v>
      </c>
      <c r="B2468" s="7">
        <v>40275</v>
      </c>
      <c r="C2468" s="16" t="str">
        <f t="shared" si="139"/>
        <v>V</v>
      </c>
      <c r="F2468" s="5">
        <v>34.64</v>
      </c>
      <c r="G2468" s="3">
        <f t="shared" si="136"/>
        <v>10.558272000000001</v>
      </c>
      <c r="J2468" t="s">
        <v>157</v>
      </c>
      <c r="K2468">
        <v>433.40100000000001</v>
      </c>
      <c r="L2468">
        <f t="shared" si="144"/>
        <v>422.84272800000002</v>
      </c>
      <c r="N2468" s="3">
        <f t="shared" si="145"/>
        <v>9.478272000000004</v>
      </c>
    </row>
    <row r="2469" spans="1:14" x14ac:dyDescent="0.2">
      <c r="A2469" s="1" t="s">
        <v>38</v>
      </c>
      <c r="B2469" s="7">
        <v>40302</v>
      </c>
      <c r="C2469" s="16" t="str">
        <f t="shared" si="139"/>
        <v>V</v>
      </c>
      <c r="F2469" s="5">
        <v>34.58</v>
      </c>
      <c r="G2469" s="3">
        <f t="shared" si="136"/>
        <v>10.539984</v>
      </c>
      <c r="J2469" t="s">
        <v>157</v>
      </c>
      <c r="K2469">
        <v>433.40100000000001</v>
      </c>
      <c r="L2469">
        <f t="shared" si="144"/>
        <v>422.86101600000001</v>
      </c>
      <c r="N2469" s="3">
        <f t="shared" si="145"/>
        <v>9.4599840000000199</v>
      </c>
    </row>
    <row r="2470" spans="1:14" x14ac:dyDescent="0.2">
      <c r="A2470" s="1" t="s">
        <v>38</v>
      </c>
      <c r="B2470" s="7">
        <v>40331</v>
      </c>
      <c r="C2470" s="16" t="str">
        <f t="shared" si="139"/>
        <v>V</v>
      </c>
      <c r="F2470" s="5">
        <v>34.299999999999997</v>
      </c>
      <c r="G2470" s="3">
        <f>F2470*0.3048</f>
        <v>10.454639999999999</v>
      </c>
      <c r="J2470" t="s">
        <v>157</v>
      </c>
      <c r="K2470">
        <v>433.40100000000001</v>
      </c>
      <c r="L2470">
        <f t="shared" si="144"/>
        <v>422.94636000000003</v>
      </c>
      <c r="N2470" s="3">
        <f t="shared" si="145"/>
        <v>9.3746399999999994</v>
      </c>
    </row>
    <row r="2471" spans="1:14" x14ac:dyDescent="0.2">
      <c r="C2471" s="16"/>
      <c r="G2471" s="3"/>
      <c r="N2471" s="3"/>
    </row>
    <row r="2472" spans="1:14" s="11" customFormat="1" x14ac:dyDescent="0.2">
      <c r="A2472" s="9" t="s">
        <v>40</v>
      </c>
      <c r="B2472" s="10">
        <v>33313</v>
      </c>
      <c r="C2472" s="16" t="str">
        <f t="shared" si="139"/>
        <v>V</v>
      </c>
      <c r="F2472" s="13">
        <f t="shared" ref="F2472:F2487" si="146">G2472*3.281</f>
        <v>34.335664999999999</v>
      </c>
      <c r="G2472" s="11">
        <v>10.465</v>
      </c>
      <c r="H2472" s="13"/>
      <c r="L2472" s="11">
        <v>422.47699999999998</v>
      </c>
      <c r="N2472" s="11">
        <v>9.91</v>
      </c>
    </row>
    <row r="2473" spans="1:14" x14ac:dyDescent="0.2">
      <c r="A2473" s="1" t="s">
        <v>40</v>
      </c>
      <c r="B2473" s="7">
        <v>33323</v>
      </c>
      <c r="C2473" s="16" t="str">
        <f t="shared" si="139"/>
        <v>V</v>
      </c>
      <c r="F2473" s="5">
        <f t="shared" si="146"/>
        <v>34.273325999999997</v>
      </c>
      <c r="G2473">
        <v>10.446</v>
      </c>
      <c r="L2473">
        <v>422.49599999999998</v>
      </c>
      <c r="N2473">
        <v>9.891</v>
      </c>
    </row>
    <row r="2474" spans="1:14" x14ac:dyDescent="0.2">
      <c r="A2474" s="1" t="s">
        <v>40</v>
      </c>
      <c r="B2474" s="7">
        <v>33653</v>
      </c>
      <c r="C2474" s="16" t="str">
        <f t="shared" si="139"/>
        <v>V</v>
      </c>
      <c r="F2474" s="5">
        <f t="shared" si="146"/>
        <v>33.968192999999999</v>
      </c>
      <c r="G2474">
        <v>10.353</v>
      </c>
      <c r="L2474">
        <v>422.59</v>
      </c>
      <c r="N2474">
        <v>9.8000000000000007</v>
      </c>
    </row>
    <row r="2475" spans="1:14" x14ac:dyDescent="0.2">
      <c r="A2475" s="1" t="s">
        <v>40</v>
      </c>
      <c r="B2475" s="7">
        <v>33679</v>
      </c>
      <c r="C2475" s="16" t="str">
        <f t="shared" si="139"/>
        <v>V</v>
      </c>
      <c r="F2475" s="5">
        <f t="shared" si="146"/>
        <v>33.89273</v>
      </c>
      <c r="G2475">
        <v>10.33</v>
      </c>
      <c r="L2475">
        <v>422.61</v>
      </c>
      <c r="N2475">
        <v>9.7799999999999994</v>
      </c>
    </row>
    <row r="2476" spans="1:14" x14ac:dyDescent="0.2">
      <c r="A2476" s="1" t="s">
        <v>40</v>
      </c>
      <c r="B2476" s="7">
        <v>33686</v>
      </c>
      <c r="C2476" s="16" t="str">
        <f t="shared" si="139"/>
        <v>V</v>
      </c>
      <c r="F2476" s="5">
        <f t="shared" si="146"/>
        <v>33.896011000000001</v>
      </c>
      <c r="G2476">
        <v>10.331</v>
      </c>
      <c r="L2476">
        <v>422.61</v>
      </c>
      <c r="N2476">
        <v>9.7799999999999994</v>
      </c>
    </row>
    <row r="2477" spans="1:14" x14ac:dyDescent="0.2">
      <c r="A2477" s="1" t="s">
        <v>40</v>
      </c>
      <c r="B2477" s="7">
        <v>33688</v>
      </c>
      <c r="C2477" s="16" t="str">
        <f t="shared" si="139"/>
        <v>V</v>
      </c>
      <c r="F2477" s="5">
        <f t="shared" si="146"/>
        <v>33.886167999999998</v>
      </c>
      <c r="G2477">
        <v>10.327999999999999</v>
      </c>
      <c r="L2477">
        <v>422.61</v>
      </c>
      <c r="N2477">
        <v>9.77</v>
      </c>
    </row>
    <row r="2478" spans="1:14" x14ac:dyDescent="0.2">
      <c r="A2478" s="1" t="s">
        <v>40</v>
      </c>
      <c r="B2478" s="7">
        <v>33690</v>
      </c>
      <c r="C2478" s="16" t="str">
        <f t="shared" si="139"/>
        <v>V</v>
      </c>
      <c r="F2478" s="5">
        <f t="shared" si="146"/>
        <v>33.889449000000006</v>
      </c>
      <c r="G2478">
        <v>10.329000000000001</v>
      </c>
      <c r="L2478">
        <v>422.61</v>
      </c>
      <c r="N2478">
        <v>9.77</v>
      </c>
    </row>
    <row r="2479" spans="1:14" x14ac:dyDescent="0.2">
      <c r="A2479" s="1" t="s">
        <v>40</v>
      </c>
      <c r="B2479" s="7">
        <v>33693</v>
      </c>
      <c r="C2479" s="16" t="str">
        <f t="shared" si="139"/>
        <v>V</v>
      </c>
      <c r="F2479" s="5">
        <f t="shared" si="146"/>
        <v>33.876325000000001</v>
      </c>
      <c r="G2479">
        <v>10.324999999999999</v>
      </c>
      <c r="L2479">
        <v>422.62</v>
      </c>
      <c r="N2479">
        <v>9.77</v>
      </c>
    </row>
    <row r="2480" spans="1:14" x14ac:dyDescent="0.2">
      <c r="A2480" s="1" t="s">
        <v>40</v>
      </c>
      <c r="B2480" s="7">
        <v>33695</v>
      </c>
      <c r="C2480" s="16" t="str">
        <f t="shared" si="139"/>
        <v>V</v>
      </c>
      <c r="F2480" s="5">
        <f t="shared" si="146"/>
        <v>33.869763000000006</v>
      </c>
      <c r="G2480">
        <v>10.323</v>
      </c>
      <c r="L2480">
        <v>422.62</v>
      </c>
      <c r="N2480">
        <v>9.77</v>
      </c>
    </row>
    <row r="2481" spans="1:14" x14ac:dyDescent="0.2">
      <c r="A2481" s="1" t="s">
        <v>40</v>
      </c>
      <c r="B2481" s="7">
        <v>33699</v>
      </c>
      <c r="C2481" s="16" t="str">
        <f t="shared" si="139"/>
        <v>V</v>
      </c>
      <c r="F2481" s="5">
        <f t="shared" si="146"/>
        <v>33.843514999999996</v>
      </c>
      <c r="G2481">
        <v>10.315</v>
      </c>
      <c r="L2481">
        <v>422.63</v>
      </c>
      <c r="N2481">
        <v>9.76</v>
      </c>
    </row>
    <row r="2482" spans="1:14" x14ac:dyDescent="0.2">
      <c r="A2482" s="1" t="s">
        <v>40</v>
      </c>
      <c r="B2482" s="7">
        <v>33700</v>
      </c>
      <c r="C2482" s="16" t="str">
        <f t="shared" si="139"/>
        <v>V</v>
      </c>
      <c r="F2482" s="5">
        <f t="shared" si="146"/>
        <v>33.853358</v>
      </c>
      <c r="G2482">
        <v>10.318</v>
      </c>
      <c r="L2482">
        <v>422.62</v>
      </c>
      <c r="N2482">
        <v>9.76</v>
      </c>
    </row>
    <row r="2483" spans="1:14" x14ac:dyDescent="0.2">
      <c r="A2483" s="1" t="s">
        <v>40</v>
      </c>
      <c r="B2483" s="7">
        <v>33702</v>
      </c>
      <c r="C2483" s="16" t="str">
        <f t="shared" si="139"/>
        <v>V</v>
      </c>
      <c r="F2483" s="5">
        <f t="shared" si="146"/>
        <v>33.856639000000001</v>
      </c>
      <c r="G2483">
        <v>10.319000000000001</v>
      </c>
      <c r="L2483">
        <v>422.62</v>
      </c>
      <c r="N2483">
        <v>9.76</v>
      </c>
    </row>
    <row r="2484" spans="1:14" x14ac:dyDescent="0.2">
      <c r="A2484" s="1" t="s">
        <v>40</v>
      </c>
      <c r="B2484" s="7">
        <v>33707</v>
      </c>
      <c r="C2484" s="16" t="str">
        <f t="shared" si="139"/>
        <v>V</v>
      </c>
      <c r="F2484" s="5">
        <f t="shared" si="146"/>
        <v>33.830390999999999</v>
      </c>
      <c r="G2484">
        <v>10.311</v>
      </c>
      <c r="L2484">
        <v>422.63</v>
      </c>
      <c r="N2484">
        <v>9.76</v>
      </c>
    </row>
    <row r="2485" spans="1:14" x14ac:dyDescent="0.2">
      <c r="A2485" s="1" t="s">
        <v>40</v>
      </c>
      <c r="B2485" s="7">
        <v>33709</v>
      </c>
      <c r="C2485" s="16" t="str">
        <f t="shared" si="139"/>
        <v>V</v>
      </c>
      <c r="F2485" s="5">
        <f t="shared" si="146"/>
        <v>33.823828999999996</v>
      </c>
      <c r="G2485">
        <v>10.308999999999999</v>
      </c>
      <c r="L2485">
        <v>422.63</v>
      </c>
      <c r="N2485">
        <v>9.75</v>
      </c>
    </row>
    <row r="2486" spans="1:14" x14ac:dyDescent="0.2">
      <c r="A2486" s="1" t="s">
        <v>40</v>
      </c>
      <c r="B2486" s="7">
        <v>33711</v>
      </c>
      <c r="C2486" s="16" t="str">
        <f t="shared" si="139"/>
        <v>V</v>
      </c>
      <c r="F2486" s="5">
        <f t="shared" si="146"/>
        <v>33.817267000000001</v>
      </c>
      <c r="G2486">
        <v>10.307</v>
      </c>
      <c r="L2486">
        <v>422.64</v>
      </c>
      <c r="N2486">
        <v>9.75</v>
      </c>
    </row>
    <row r="2487" spans="1:14" x14ac:dyDescent="0.2">
      <c r="A2487" s="1" t="s">
        <v>40</v>
      </c>
      <c r="B2487" s="7">
        <v>33714</v>
      </c>
      <c r="C2487" s="16" t="str">
        <f t="shared" si="139"/>
        <v>V</v>
      </c>
      <c r="F2487" s="5">
        <f t="shared" si="146"/>
        <v>33.800862000000002</v>
      </c>
      <c r="G2487">
        <v>10.302</v>
      </c>
      <c r="L2487">
        <v>422.64</v>
      </c>
      <c r="N2487">
        <v>9.75</v>
      </c>
    </row>
    <row r="2488" spans="1:14" x14ac:dyDescent="0.2">
      <c r="A2488" s="1" t="s">
        <v>40</v>
      </c>
      <c r="B2488" s="7">
        <v>33716</v>
      </c>
      <c r="C2488" s="16" t="str">
        <f t="shared" si="139"/>
        <v>V</v>
      </c>
      <c r="F2488" s="5">
        <f>G2488*3.281</f>
        <v>33.794300000000007</v>
      </c>
      <c r="G2488">
        <v>10.3</v>
      </c>
      <c r="L2488">
        <v>422.64</v>
      </c>
      <c r="N2488">
        <v>9.75</v>
      </c>
    </row>
    <row r="2489" spans="1:14" x14ac:dyDescent="0.2">
      <c r="A2489" s="1" t="s">
        <v>40</v>
      </c>
      <c r="B2489" s="7">
        <v>33718</v>
      </c>
      <c r="C2489" s="16" t="str">
        <f t="shared" si="139"/>
        <v>V</v>
      </c>
      <c r="F2489" s="5">
        <f>G2489*3.281</f>
        <v>33.764771000000003</v>
      </c>
      <c r="G2489">
        <v>10.291</v>
      </c>
      <c r="L2489">
        <v>422.65</v>
      </c>
      <c r="N2489">
        <v>9.74</v>
      </c>
    </row>
    <row r="2490" spans="1:14" x14ac:dyDescent="0.2">
      <c r="A2490" s="1" t="s">
        <v>40</v>
      </c>
      <c r="B2490" s="7">
        <v>34110</v>
      </c>
      <c r="C2490" s="16" t="str">
        <f t="shared" ref="C2490:C2553" si="147">IF(ISBLANK(D2490),"V","S")</f>
        <v>V</v>
      </c>
      <c r="F2490" s="5">
        <f>G2490*3.281</f>
        <v>33.184034000000004</v>
      </c>
      <c r="G2490">
        <v>10.114000000000001</v>
      </c>
      <c r="L2490">
        <v>422.83</v>
      </c>
      <c r="N2490">
        <v>9.5589999999999993</v>
      </c>
    </row>
    <row r="2491" spans="1:14" x14ac:dyDescent="0.2">
      <c r="A2491" s="1" t="s">
        <v>40</v>
      </c>
      <c r="B2491" s="7">
        <v>34129</v>
      </c>
      <c r="C2491" s="16" t="str">
        <f t="shared" si="147"/>
        <v>V</v>
      </c>
      <c r="F2491" s="5">
        <f>G2491*3.281</f>
        <v>33.161066999999996</v>
      </c>
      <c r="G2491">
        <v>10.106999999999999</v>
      </c>
      <c r="L2491">
        <v>422.84</v>
      </c>
      <c r="N2491">
        <v>9.5519999999999996</v>
      </c>
    </row>
    <row r="2492" spans="1:14" x14ac:dyDescent="0.2">
      <c r="C2492" s="16"/>
    </row>
    <row r="2493" spans="1:14" s="11" customFormat="1" x14ac:dyDescent="0.2">
      <c r="A2493" s="9">
        <v>926</v>
      </c>
      <c r="B2493" s="10">
        <v>30461</v>
      </c>
      <c r="C2493" s="17" t="s">
        <v>176</v>
      </c>
      <c r="F2493" s="13">
        <v>32.06</v>
      </c>
      <c r="G2493" s="11">
        <v>9.7720000000000002</v>
      </c>
      <c r="H2493" s="13"/>
      <c r="K2493" s="11">
        <v>432.54</v>
      </c>
      <c r="L2493" s="11">
        <f>K2493-G2493</f>
        <v>422.76800000000003</v>
      </c>
      <c r="N2493" s="11">
        <v>8.8529999999999998</v>
      </c>
    </row>
    <row r="2494" spans="1:14" x14ac:dyDescent="0.2">
      <c r="A2494" s="1">
        <v>926</v>
      </c>
      <c r="B2494" s="7">
        <v>30468</v>
      </c>
      <c r="C2494" s="16" t="str">
        <f t="shared" si="147"/>
        <v>S</v>
      </c>
      <c r="D2494" s="5">
        <v>33</v>
      </c>
      <c r="E2494" s="5">
        <v>0.94</v>
      </c>
      <c r="F2494" s="5">
        <v>32.06</v>
      </c>
      <c r="G2494">
        <v>9.7720000000000002</v>
      </c>
      <c r="K2494">
        <v>432.54</v>
      </c>
      <c r="L2494">
        <f t="shared" ref="L2494:L2557" si="148">K2494-G2494</f>
        <v>422.76800000000003</v>
      </c>
      <c r="N2494">
        <v>8.8529999999999998</v>
      </c>
    </row>
    <row r="2495" spans="1:14" x14ac:dyDescent="0.2">
      <c r="A2495" s="1">
        <v>926</v>
      </c>
      <c r="B2495" s="7">
        <v>30473</v>
      </c>
      <c r="C2495" s="16" t="str">
        <f t="shared" si="147"/>
        <v>S</v>
      </c>
      <c r="D2495" s="5">
        <v>33</v>
      </c>
      <c r="E2495" s="5">
        <v>0.93</v>
      </c>
      <c r="F2495" s="5">
        <v>32.07</v>
      </c>
      <c r="G2495">
        <v>9.7750000000000004</v>
      </c>
      <c r="K2495">
        <v>432.54</v>
      </c>
      <c r="L2495">
        <f t="shared" si="148"/>
        <v>422.76500000000004</v>
      </c>
      <c r="N2495">
        <v>8.8559999999999999</v>
      </c>
    </row>
    <row r="2496" spans="1:14" x14ac:dyDescent="0.2">
      <c r="A2496" s="1">
        <v>926</v>
      </c>
      <c r="B2496" s="7">
        <v>30483</v>
      </c>
      <c r="C2496" s="16" t="str">
        <f t="shared" si="147"/>
        <v>S</v>
      </c>
      <c r="D2496" s="5">
        <v>34</v>
      </c>
      <c r="E2496" s="5">
        <v>1.95</v>
      </c>
      <c r="F2496" s="5">
        <v>32.049999999999997</v>
      </c>
      <c r="G2496">
        <v>9.7690000000000001</v>
      </c>
      <c r="K2496">
        <v>432.54</v>
      </c>
      <c r="L2496">
        <f t="shared" si="148"/>
        <v>422.77100000000002</v>
      </c>
      <c r="N2496">
        <v>8.85</v>
      </c>
    </row>
    <row r="2497" spans="1:14" x14ac:dyDescent="0.2">
      <c r="A2497" s="1">
        <v>926</v>
      </c>
      <c r="B2497" s="7">
        <v>30488</v>
      </c>
      <c r="C2497" s="16" t="str">
        <f t="shared" si="147"/>
        <v>S</v>
      </c>
      <c r="D2497" s="5">
        <v>33</v>
      </c>
      <c r="E2497" s="5">
        <v>0.96</v>
      </c>
      <c r="F2497" s="5">
        <v>32.04</v>
      </c>
      <c r="G2497">
        <v>9.766</v>
      </c>
      <c r="K2497">
        <v>432.54</v>
      </c>
      <c r="L2497">
        <f t="shared" si="148"/>
        <v>422.774</v>
      </c>
      <c r="N2497">
        <v>8.8469999999999995</v>
      </c>
    </row>
    <row r="2498" spans="1:14" x14ac:dyDescent="0.2">
      <c r="A2498" s="1">
        <v>926</v>
      </c>
      <c r="B2498" s="7">
        <v>30509</v>
      </c>
      <c r="C2498" s="16" t="str">
        <f t="shared" si="147"/>
        <v>S</v>
      </c>
      <c r="D2498" s="5">
        <v>33</v>
      </c>
      <c r="E2498" s="5">
        <v>1.1100000000000001</v>
      </c>
      <c r="F2498" s="5">
        <v>31.89</v>
      </c>
      <c r="G2498">
        <v>9.7200000000000006</v>
      </c>
      <c r="K2498">
        <v>432.54</v>
      </c>
      <c r="L2498">
        <f t="shared" si="148"/>
        <v>422.82</v>
      </c>
      <c r="N2498">
        <v>8.8010000000000002</v>
      </c>
    </row>
    <row r="2499" spans="1:14" x14ac:dyDescent="0.2">
      <c r="A2499" s="1">
        <v>926</v>
      </c>
      <c r="B2499" s="7">
        <v>30519</v>
      </c>
      <c r="C2499" s="16" t="str">
        <f t="shared" si="147"/>
        <v>S</v>
      </c>
      <c r="D2499" s="5">
        <v>32</v>
      </c>
      <c r="E2499" s="5">
        <v>8.5000000000000006E-2</v>
      </c>
      <c r="F2499" s="5">
        <v>31.914999999999999</v>
      </c>
      <c r="G2499">
        <v>9.7279999999999998</v>
      </c>
      <c r="K2499">
        <v>432.54</v>
      </c>
      <c r="L2499">
        <f t="shared" si="148"/>
        <v>422.81200000000001</v>
      </c>
      <c r="N2499">
        <v>8.8089999999999993</v>
      </c>
    </row>
    <row r="2500" spans="1:14" x14ac:dyDescent="0.2">
      <c r="A2500" s="1">
        <v>926</v>
      </c>
      <c r="B2500" s="7">
        <v>30566</v>
      </c>
      <c r="C2500" s="16" t="str">
        <f t="shared" si="147"/>
        <v>S</v>
      </c>
      <c r="D2500" s="5">
        <v>34</v>
      </c>
      <c r="E2500" s="5">
        <v>1.94</v>
      </c>
      <c r="F2500" s="5">
        <v>32.06</v>
      </c>
      <c r="G2500">
        <v>9.7720000000000002</v>
      </c>
      <c r="K2500">
        <v>432.54</v>
      </c>
      <c r="L2500">
        <f t="shared" si="148"/>
        <v>422.76800000000003</v>
      </c>
      <c r="N2500">
        <v>8.8529999999999998</v>
      </c>
    </row>
    <row r="2501" spans="1:14" x14ac:dyDescent="0.2">
      <c r="A2501" s="1">
        <v>926</v>
      </c>
      <c r="B2501" s="7">
        <v>30610</v>
      </c>
      <c r="C2501" s="16" t="str">
        <f t="shared" si="147"/>
        <v>S</v>
      </c>
      <c r="D2501" s="5">
        <v>34</v>
      </c>
      <c r="E2501" s="5">
        <v>2.0299999999999998</v>
      </c>
      <c r="F2501" s="5">
        <v>31.97</v>
      </c>
      <c r="G2501">
        <v>9.7449999999999992</v>
      </c>
      <c r="K2501">
        <v>432.54</v>
      </c>
      <c r="L2501">
        <f t="shared" si="148"/>
        <v>422.79500000000002</v>
      </c>
      <c r="N2501">
        <v>8.8260000000000005</v>
      </c>
    </row>
    <row r="2502" spans="1:14" x14ac:dyDescent="0.2">
      <c r="A2502" s="1">
        <v>926</v>
      </c>
      <c r="B2502" s="7">
        <v>30739</v>
      </c>
      <c r="C2502" s="16" t="str">
        <f t="shared" si="147"/>
        <v>S</v>
      </c>
      <c r="D2502" s="5">
        <v>33</v>
      </c>
      <c r="E2502" s="5">
        <v>0.76</v>
      </c>
      <c r="F2502" s="5">
        <v>32.24</v>
      </c>
      <c r="G2502">
        <v>9.827</v>
      </c>
      <c r="J2502" t="s">
        <v>41</v>
      </c>
      <c r="K2502">
        <v>432.54</v>
      </c>
      <c r="L2502">
        <f t="shared" si="148"/>
        <v>422.71300000000002</v>
      </c>
      <c r="N2502">
        <v>8.9079999999999995</v>
      </c>
    </row>
    <row r="2503" spans="1:14" x14ac:dyDescent="0.2">
      <c r="A2503" s="1">
        <v>926</v>
      </c>
      <c r="B2503" s="7">
        <v>30778</v>
      </c>
      <c r="C2503" s="16" t="str">
        <f t="shared" si="147"/>
        <v>S</v>
      </c>
      <c r="D2503" s="5">
        <v>33</v>
      </c>
      <c r="E2503" s="5">
        <v>0.78</v>
      </c>
      <c r="F2503" s="5">
        <v>32.22</v>
      </c>
      <c r="G2503">
        <v>9.8209999999999997</v>
      </c>
      <c r="K2503">
        <v>432.54</v>
      </c>
      <c r="L2503">
        <f t="shared" si="148"/>
        <v>422.71899999999999</v>
      </c>
      <c r="N2503">
        <v>8.9019999999999992</v>
      </c>
    </row>
    <row r="2504" spans="1:14" x14ac:dyDescent="0.2">
      <c r="A2504" s="1">
        <v>926</v>
      </c>
      <c r="B2504" s="7">
        <v>30785</v>
      </c>
      <c r="C2504" s="16" t="str">
        <f t="shared" si="147"/>
        <v>S</v>
      </c>
      <c r="D2504" s="5">
        <v>35</v>
      </c>
      <c r="E2504" s="5">
        <v>2.82</v>
      </c>
      <c r="F2504" s="5">
        <v>32.18</v>
      </c>
      <c r="G2504">
        <v>9.8089999999999993</v>
      </c>
      <c r="K2504">
        <v>432.54</v>
      </c>
      <c r="L2504">
        <f t="shared" si="148"/>
        <v>422.73099999999999</v>
      </c>
      <c r="N2504">
        <v>8.89</v>
      </c>
    </row>
    <row r="2505" spans="1:14" x14ac:dyDescent="0.2">
      <c r="A2505" s="1">
        <v>926</v>
      </c>
      <c r="B2505" s="7">
        <v>30799</v>
      </c>
      <c r="C2505" s="16" t="str">
        <f t="shared" si="147"/>
        <v>S</v>
      </c>
      <c r="D2505" s="5">
        <v>35.5</v>
      </c>
      <c r="E2505" s="5">
        <v>3.37</v>
      </c>
      <c r="F2505" s="5">
        <v>32.130000000000003</v>
      </c>
      <c r="G2505">
        <v>9.7929999999999993</v>
      </c>
      <c r="K2505">
        <v>432.54</v>
      </c>
      <c r="L2505">
        <f t="shared" si="148"/>
        <v>422.74700000000001</v>
      </c>
      <c r="N2505">
        <v>8.8740000000000006</v>
      </c>
    </row>
    <row r="2506" spans="1:14" x14ac:dyDescent="0.2">
      <c r="A2506" s="1">
        <v>926</v>
      </c>
      <c r="B2506" s="7">
        <v>30806</v>
      </c>
      <c r="C2506" s="16" t="str">
        <f t="shared" si="147"/>
        <v>S</v>
      </c>
      <c r="D2506" s="5">
        <v>33</v>
      </c>
      <c r="E2506" s="5">
        <v>4.0599999999999996</v>
      </c>
      <c r="F2506" s="5">
        <v>28.94</v>
      </c>
      <c r="G2506">
        <v>8.8209999999999997</v>
      </c>
      <c r="J2506" t="s">
        <v>208</v>
      </c>
      <c r="K2506">
        <v>432.54</v>
      </c>
      <c r="L2506">
        <f t="shared" si="148"/>
        <v>423.71899999999999</v>
      </c>
      <c r="N2506">
        <v>7.9020000000000001</v>
      </c>
    </row>
    <row r="2507" spans="1:14" x14ac:dyDescent="0.2">
      <c r="A2507" s="1">
        <v>926</v>
      </c>
      <c r="B2507" s="7">
        <v>30830</v>
      </c>
      <c r="C2507" s="16" t="str">
        <f t="shared" si="147"/>
        <v>S</v>
      </c>
      <c r="D2507" s="5">
        <v>36</v>
      </c>
      <c r="E2507" s="5">
        <v>3.91</v>
      </c>
      <c r="F2507" s="5">
        <v>32.090000000000003</v>
      </c>
      <c r="G2507">
        <v>9.7810000000000006</v>
      </c>
      <c r="K2507">
        <v>432.54</v>
      </c>
      <c r="L2507">
        <f t="shared" si="148"/>
        <v>422.75900000000001</v>
      </c>
      <c r="N2507">
        <v>8.8620000000000001</v>
      </c>
    </row>
    <row r="2508" spans="1:14" x14ac:dyDescent="0.2">
      <c r="A2508" s="1">
        <v>926</v>
      </c>
      <c r="B2508" s="7">
        <v>30839</v>
      </c>
      <c r="C2508" s="16" t="str">
        <f t="shared" si="147"/>
        <v>S</v>
      </c>
      <c r="D2508" s="5">
        <v>36</v>
      </c>
      <c r="E2508" s="5">
        <v>3.92</v>
      </c>
      <c r="F2508" s="5">
        <v>32.08</v>
      </c>
      <c r="G2508">
        <v>9.7780000000000005</v>
      </c>
      <c r="K2508">
        <v>432.54</v>
      </c>
      <c r="L2508">
        <f t="shared" si="148"/>
        <v>422.762</v>
      </c>
      <c r="N2508">
        <v>8.859</v>
      </c>
    </row>
    <row r="2509" spans="1:14" x14ac:dyDescent="0.2">
      <c r="A2509" s="1">
        <v>926</v>
      </c>
      <c r="B2509" s="7">
        <v>30848</v>
      </c>
      <c r="C2509" s="16" t="str">
        <f t="shared" si="147"/>
        <v>S</v>
      </c>
      <c r="D2509" s="5">
        <v>36</v>
      </c>
      <c r="E2509" s="5">
        <v>4.1500000000000004</v>
      </c>
      <c r="F2509" s="5">
        <v>31.85</v>
      </c>
      <c r="G2509">
        <v>9.7080000000000002</v>
      </c>
      <c r="K2509">
        <v>432.54</v>
      </c>
      <c r="L2509">
        <f t="shared" si="148"/>
        <v>422.83199999999999</v>
      </c>
      <c r="N2509">
        <v>8.7889999999999997</v>
      </c>
    </row>
    <row r="2510" spans="1:14" x14ac:dyDescent="0.2">
      <c r="A2510" s="1">
        <v>926</v>
      </c>
      <c r="B2510" s="7">
        <v>30854</v>
      </c>
      <c r="C2510" s="16" t="str">
        <f t="shared" si="147"/>
        <v>S</v>
      </c>
      <c r="D2510" s="5">
        <v>32</v>
      </c>
      <c r="E2510" s="5">
        <v>0.3</v>
      </c>
      <c r="F2510" s="5">
        <v>31.7</v>
      </c>
      <c r="G2510">
        <v>9.6620000000000008</v>
      </c>
      <c r="K2510">
        <v>432.54</v>
      </c>
      <c r="L2510">
        <f t="shared" si="148"/>
        <v>422.87800000000004</v>
      </c>
      <c r="N2510">
        <v>8.7430000000000003</v>
      </c>
    </row>
    <row r="2511" spans="1:14" x14ac:dyDescent="0.2">
      <c r="A2511" s="1">
        <v>926</v>
      </c>
      <c r="B2511" s="7">
        <v>30861</v>
      </c>
      <c r="C2511" s="16" t="str">
        <f t="shared" si="147"/>
        <v>S</v>
      </c>
      <c r="D2511" s="5">
        <v>32</v>
      </c>
      <c r="E2511" s="5">
        <v>0.33</v>
      </c>
      <c r="F2511" s="5">
        <v>31.67</v>
      </c>
      <c r="G2511">
        <v>9.6530000000000005</v>
      </c>
      <c r="K2511">
        <v>432.54</v>
      </c>
      <c r="L2511">
        <f t="shared" si="148"/>
        <v>422.887</v>
      </c>
      <c r="N2511">
        <v>8.734</v>
      </c>
    </row>
    <row r="2512" spans="1:14" x14ac:dyDescent="0.2">
      <c r="A2512" s="1">
        <v>926</v>
      </c>
      <c r="B2512" s="7">
        <v>30869</v>
      </c>
      <c r="C2512" s="16" t="str">
        <f t="shared" si="147"/>
        <v>S</v>
      </c>
      <c r="D2512" s="5">
        <v>32</v>
      </c>
      <c r="E2512" s="5">
        <v>0.25</v>
      </c>
      <c r="F2512" s="5">
        <v>31.75</v>
      </c>
      <c r="G2512">
        <v>9.6780000000000008</v>
      </c>
      <c r="K2512">
        <v>432.54</v>
      </c>
      <c r="L2512">
        <f t="shared" si="148"/>
        <v>422.86200000000002</v>
      </c>
      <c r="N2512">
        <v>8.7590000000000003</v>
      </c>
    </row>
    <row r="2513" spans="1:14" x14ac:dyDescent="0.2">
      <c r="A2513" s="1">
        <v>926</v>
      </c>
      <c r="B2513" s="7">
        <v>30881</v>
      </c>
      <c r="C2513" s="16" t="str">
        <f t="shared" si="147"/>
        <v>S</v>
      </c>
      <c r="D2513" s="5">
        <v>32</v>
      </c>
      <c r="E2513" s="5">
        <v>0.14000000000000001</v>
      </c>
      <c r="F2513" s="5">
        <v>31.86</v>
      </c>
      <c r="G2513">
        <v>9.7110000000000003</v>
      </c>
      <c r="K2513">
        <v>432.54</v>
      </c>
      <c r="L2513">
        <f t="shared" si="148"/>
        <v>422.82900000000001</v>
      </c>
      <c r="N2513">
        <v>8.7919999999999998</v>
      </c>
    </row>
    <row r="2514" spans="1:14" x14ac:dyDescent="0.2">
      <c r="A2514" s="1">
        <v>926</v>
      </c>
      <c r="B2514" s="7">
        <v>30888</v>
      </c>
      <c r="C2514" s="16" t="str">
        <f t="shared" si="147"/>
        <v>S</v>
      </c>
      <c r="D2514" s="5">
        <v>34</v>
      </c>
      <c r="E2514" s="5">
        <v>1.96</v>
      </c>
      <c r="F2514" s="5">
        <v>32.04</v>
      </c>
      <c r="G2514">
        <v>9.766</v>
      </c>
      <c r="K2514">
        <v>432.54</v>
      </c>
      <c r="L2514">
        <f t="shared" si="148"/>
        <v>422.774</v>
      </c>
      <c r="N2514">
        <v>8.8469999999999995</v>
      </c>
    </row>
    <row r="2515" spans="1:14" x14ac:dyDescent="0.2">
      <c r="A2515" s="1">
        <v>926</v>
      </c>
      <c r="B2515" s="7">
        <v>30897</v>
      </c>
      <c r="C2515" s="16" t="str">
        <f t="shared" si="147"/>
        <v>S</v>
      </c>
      <c r="D2515" s="5">
        <v>33</v>
      </c>
      <c r="E2515" s="5">
        <v>0.93</v>
      </c>
      <c r="F2515" s="5">
        <v>32.07</v>
      </c>
      <c r="G2515">
        <v>9.7750000000000004</v>
      </c>
      <c r="K2515">
        <v>432.54</v>
      </c>
      <c r="L2515">
        <f t="shared" si="148"/>
        <v>422.76500000000004</v>
      </c>
      <c r="N2515">
        <v>8.8559999999999999</v>
      </c>
    </row>
    <row r="2516" spans="1:14" x14ac:dyDescent="0.2">
      <c r="A2516" s="1">
        <v>926</v>
      </c>
      <c r="B2516" s="7">
        <v>30904</v>
      </c>
      <c r="C2516" s="16" t="str">
        <f t="shared" si="147"/>
        <v>S</v>
      </c>
      <c r="D2516" s="5">
        <v>33</v>
      </c>
      <c r="E2516" s="5">
        <v>0.9</v>
      </c>
      <c r="F2516" s="5">
        <v>32.1</v>
      </c>
      <c r="G2516">
        <v>9.7840000000000007</v>
      </c>
      <c r="K2516">
        <v>432.54</v>
      </c>
      <c r="L2516">
        <f t="shared" si="148"/>
        <v>422.75600000000003</v>
      </c>
      <c r="N2516">
        <v>8.8650000000000002</v>
      </c>
    </row>
    <row r="2517" spans="1:14" x14ac:dyDescent="0.2">
      <c r="A2517" s="1">
        <v>926</v>
      </c>
      <c r="B2517" s="7">
        <v>30911</v>
      </c>
      <c r="C2517" s="16" t="str">
        <f t="shared" si="147"/>
        <v>S</v>
      </c>
      <c r="D2517" s="5">
        <v>33</v>
      </c>
      <c r="E2517" s="5">
        <v>0.8</v>
      </c>
      <c r="F2517" s="5">
        <v>32.200000000000003</v>
      </c>
      <c r="G2517">
        <v>9.8149999999999995</v>
      </c>
      <c r="K2517">
        <v>432.54</v>
      </c>
      <c r="L2517">
        <f t="shared" si="148"/>
        <v>422.72500000000002</v>
      </c>
      <c r="N2517">
        <v>8.8960000000000008</v>
      </c>
    </row>
    <row r="2518" spans="1:14" x14ac:dyDescent="0.2">
      <c r="A2518" s="1">
        <v>926</v>
      </c>
      <c r="B2518" s="7">
        <v>30917</v>
      </c>
      <c r="C2518" s="16" t="str">
        <f t="shared" si="147"/>
        <v>S</v>
      </c>
      <c r="D2518" s="5">
        <v>33</v>
      </c>
      <c r="E2518" s="5">
        <v>0.82</v>
      </c>
      <c r="F2518" s="5">
        <v>32.18</v>
      </c>
      <c r="G2518">
        <v>9.8089999999999993</v>
      </c>
      <c r="K2518">
        <v>432.54</v>
      </c>
      <c r="L2518">
        <f t="shared" si="148"/>
        <v>422.73099999999999</v>
      </c>
      <c r="N2518">
        <v>8.89</v>
      </c>
    </row>
    <row r="2519" spans="1:14" x14ac:dyDescent="0.2">
      <c r="A2519" s="1">
        <v>926</v>
      </c>
      <c r="B2519" s="7">
        <v>30925</v>
      </c>
      <c r="C2519" s="16" t="str">
        <f t="shared" si="147"/>
        <v>S</v>
      </c>
      <c r="D2519" s="5">
        <v>34</v>
      </c>
      <c r="E2519" s="5">
        <v>1.78</v>
      </c>
      <c r="F2519" s="5">
        <v>32.22</v>
      </c>
      <c r="G2519">
        <v>9.8209999999999997</v>
      </c>
      <c r="K2519">
        <v>432.54</v>
      </c>
      <c r="L2519">
        <f t="shared" si="148"/>
        <v>422.71899999999999</v>
      </c>
      <c r="N2519">
        <v>8.9019999999999992</v>
      </c>
    </row>
    <row r="2520" spans="1:14" x14ac:dyDescent="0.2">
      <c r="A2520" s="1">
        <v>926</v>
      </c>
      <c r="B2520" s="7">
        <v>30934</v>
      </c>
      <c r="C2520" s="16" t="str">
        <f t="shared" si="147"/>
        <v>S</v>
      </c>
      <c r="D2520" s="5">
        <v>34</v>
      </c>
      <c r="E2520" s="5">
        <v>1.75</v>
      </c>
      <c r="F2520" s="5">
        <v>32.25</v>
      </c>
      <c r="G2520">
        <v>9.83</v>
      </c>
      <c r="K2520">
        <v>432.54</v>
      </c>
      <c r="L2520">
        <f t="shared" si="148"/>
        <v>422.71000000000004</v>
      </c>
      <c r="N2520">
        <v>8.9109999999999996</v>
      </c>
    </row>
    <row r="2521" spans="1:14" x14ac:dyDescent="0.2">
      <c r="A2521" s="1">
        <v>926</v>
      </c>
      <c r="B2521" s="7">
        <v>30945</v>
      </c>
      <c r="C2521" s="16" t="str">
        <f t="shared" si="147"/>
        <v>S</v>
      </c>
      <c r="D2521" s="5">
        <v>34</v>
      </c>
      <c r="E2521" s="5">
        <v>1.7</v>
      </c>
      <c r="F2521" s="5">
        <v>32.299999999999997</v>
      </c>
      <c r="G2521">
        <v>9.8450000000000006</v>
      </c>
      <c r="K2521">
        <v>432.54</v>
      </c>
      <c r="L2521">
        <f t="shared" si="148"/>
        <v>422.69499999999999</v>
      </c>
      <c r="N2521">
        <v>8.9260000000000002</v>
      </c>
    </row>
    <row r="2522" spans="1:14" x14ac:dyDescent="0.2">
      <c r="A2522" s="1">
        <v>926</v>
      </c>
      <c r="B2522" s="7">
        <v>30970</v>
      </c>
      <c r="C2522" s="16" t="str">
        <f t="shared" si="147"/>
        <v>S</v>
      </c>
      <c r="D2522" s="5">
        <v>33</v>
      </c>
      <c r="E2522" s="5">
        <v>0.78</v>
      </c>
      <c r="F2522" s="5">
        <v>32.22</v>
      </c>
      <c r="G2522">
        <v>9.8209999999999997</v>
      </c>
      <c r="K2522">
        <v>432.54</v>
      </c>
      <c r="L2522">
        <f t="shared" si="148"/>
        <v>422.71899999999999</v>
      </c>
      <c r="N2522">
        <v>8.9019999999999992</v>
      </c>
    </row>
    <row r="2523" spans="1:14" x14ac:dyDescent="0.2">
      <c r="A2523" s="1">
        <v>926</v>
      </c>
      <c r="B2523" s="7">
        <v>30979</v>
      </c>
      <c r="C2523" s="16" t="str">
        <f t="shared" si="147"/>
        <v>S</v>
      </c>
      <c r="D2523" s="5">
        <v>33</v>
      </c>
      <c r="E2523" s="5">
        <v>0.97</v>
      </c>
      <c r="F2523" s="5">
        <v>32.03</v>
      </c>
      <c r="G2523">
        <v>9.7629999999999999</v>
      </c>
      <c r="K2523">
        <v>432.54</v>
      </c>
      <c r="L2523">
        <f t="shared" si="148"/>
        <v>422.77700000000004</v>
      </c>
      <c r="N2523">
        <v>8.8439999999999994</v>
      </c>
    </row>
    <row r="2524" spans="1:14" x14ac:dyDescent="0.2">
      <c r="A2524" s="1">
        <v>926</v>
      </c>
      <c r="B2524" s="7">
        <v>30986</v>
      </c>
      <c r="C2524" s="16" t="str">
        <f t="shared" si="147"/>
        <v>S</v>
      </c>
      <c r="D2524" s="5">
        <v>33</v>
      </c>
      <c r="E2524" s="5">
        <v>1.03</v>
      </c>
      <c r="F2524" s="5">
        <v>31.97</v>
      </c>
      <c r="G2524">
        <v>9.7449999999999992</v>
      </c>
      <c r="K2524">
        <v>432.54</v>
      </c>
      <c r="L2524">
        <f t="shared" si="148"/>
        <v>422.79500000000002</v>
      </c>
      <c r="N2524">
        <v>8.8260000000000005</v>
      </c>
    </row>
    <row r="2525" spans="1:14" x14ac:dyDescent="0.2">
      <c r="A2525" s="1">
        <v>926</v>
      </c>
      <c r="B2525" s="7">
        <v>30993</v>
      </c>
      <c r="C2525" s="16" t="str">
        <f t="shared" si="147"/>
        <v>S</v>
      </c>
      <c r="D2525" s="5">
        <v>33</v>
      </c>
      <c r="E2525" s="5">
        <v>1.05</v>
      </c>
      <c r="F2525" s="5">
        <v>31.95</v>
      </c>
      <c r="G2525">
        <v>9.7379999999999995</v>
      </c>
      <c r="K2525">
        <v>432.54</v>
      </c>
      <c r="L2525">
        <f t="shared" si="148"/>
        <v>422.80200000000002</v>
      </c>
      <c r="N2525">
        <v>8.8190000000000008</v>
      </c>
    </row>
    <row r="2526" spans="1:14" x14ac:dyDescent="0.2">
      <c r="A2526" s="1">
        <v>926</v>
      </c>
      <c r="B2526" s="7">
        <v>31002</v>
      </c>
      <c r="C2526" s="16" t="str">
        <f t="shared" si="147"/>
        <v>S</v>
      </c>
      <c r="D2526" s="5">
        <v>33</v>
      </c>
      <c r="E2526" s="5">
        <v>1.07</v>
      </c>
      <c r="F2526" s="5">
        <v>31.93</v>
      </c>
      <c r="G2526">
        <v>9.7319999999999993</v>
      </c>
      <c r="K2526">
        <v>432.54</v>
      </c>
      <c r="L2526">
        <f t="shared" si="148"/>
        <v>422.80799999999999</v>
      </c>
      <c r="N2526">
        <v>8.8130000000000006</v>
      </c>
    </row>
    <row r="2527" spans="1:14" x14ac:dyDescent="0.2">
      <c r="A2527" s="1">
        <v>926</v>
      </c>
      <c r="B2527" s="7">
        <v>31007</v>
      </c>
      <c r="C2527" s="16" t="str">
        <f t="shared" si="147"/>
        <v>S</v>
      </c>
      <c r="D2527" s="5">
        <v>33</v>
      </c>
      <c r="E2527" s="5">
        <v>1.07</v>
      </c>
      <c r="F2527" s="5">
        <v>31.93</v>
      </c>
      <c r="G2527">
        <v>9.7319999999999993</v>
      </c>
      <c r="K2527">
        <v>432.54</v>
      </c>
      <c r="L2527">
        <f t="shared" si="148"/>
        <v>422.80799999999999</v>
      </c>
      <c r="N2527">
        <v>8.8130000000000006</v>
      </c>
    </row>
    <row r="2528" spans="1:14" x14ac:dyDescent="0.2">
      <c r="A2528" s="1">
        <v>926</v>
      </c>
      <c r="B2528" s="7">
        <v>31016</v>
      </c>
      <c r="C2528" s="16" t="str">
        <f t="shared" si="147"/>
        <v>S</v>
      </c>
      <c r="D2528" s="5">
        <v>33</v>
      </c>
      <c r="E2528" s="5">
        <v>1.05</v>
      </c>
      <c r="F2528" s="5">
        <v>31.95</v>
      </c>
      <c r="G2528">
        <v>9.7379999999999995</v>
      </c>
      <c r="K2528">
        <v>432.54</v>
      </c>
      <c r="L2528">
        <f t="shared" si="148"/>
        <v>422.80200000000002</v>
      </c>
      <c r="N2528">
        <v>8.8190000000000008</v>
      </c>
    </row>
    <row r="2529" spans="1:14" x14ac:dyDescent="0.2">
      <c r="A2529" s="1">
        <v>926</v>
      </c>
      <c r="B2529" s="7">
        <v>31021</v>
      </c>
      <c r="C2529" s="16" t="str">
        <f t="shared" si="147"/>
        <v>S</v>
      </c>
      <c r="D2529" s="5">
        <v>33</v>
      </c>
      <c r="E2529" s="5">
        <v>1.02</v>
      </c>
      <c r="F2529" s="5">
        <v>31.98</v>
      </c>
      <c r="G2529">
        <v>9.7479999999999993</v>
      </c>
      <c r="K2529">
        <v>432.54</v>
      </c>
      <c r="L2529">
        <f t="shared" si="148"/>
        <v>422.79200000000003</v>
      </c>
      <c r="N2529">
        <v>8.8290000000000006</v>
      </c>
    </row>
    <row r="2530" spans="1:14" x14ac:dyDescent="0.2">
      <c r="A2530" s="1">
        <v>926</v>
      </c>
      <c r="B2530" s="7">
        <v>31029</v>
      </c>
      <c r="C2530" s="16" t="str">
        <f t="shared" si="147"/>
        <v>S</v>
      </c>
      <c r="D2530" s="5">
        <v>33</v>
      </c>
      <c r="E2530" s="5">
        <v>1.18</v>
      </c>
      <c r="F2530" s="5">
        <v>31.82</v>
      </c>
      <c r="G2530">
        <v>9.6989999999999998</v>
      </c>
      <c r="K2530">
        <v>432.54</v>
      </c>
      <c r="L2530">
        <f t="shared" si="148"/>
        <v>422.84100000000001</v>
      </c>
      <c r="N2530">
        <v>8.7799999999999994</v>
      </c>
    </row>
    <row r="2531" spans="1:14" x14ac:dyDescent="0.2">
      <c r="A2531" s="1">
        <v>926</v>
      </c>
      <c r="B2531" s="7">
        <v>31029</v>
      </c>
      <c r="C2531" s="16" t="str">
        <f t="shared" si="147"/>
        <v>S</v>
      </c>
      <c r="D2531" s="5">
        <v>33</v>
      </c>
      <c r="E2531" s="5">
        <v>1</v>
      </c>
      <c r="F2531" s="5">
        <v>32</v>
      </c>
      <c r="G2531">
        <v>9.7539999999999996</v>
      </c>
      <c r="K2531">
        <v>432.54</v>
      </c>
      <c r="L2531">
        <f t="shared" si="148"/>
        <v>422.786</v>
      </c>
      <c r="N2531">
        <v>8.8350000000000009</v>
      </c>
    </row>
    <row r="2532" spans="1:14" x14ac:dyDescent="0.2">
      <c r="A2532" s="1">
        <v>926</v>
      </c>
      <c r="B2532" s="7">
        <v>31039</v>
      </c>
      <c r="C2532" s="16" t="str">
        <f t="shared" si="147"/>
        <v>S</v>
      </c>
      <c r="D2532" s="5">
        <v>33</v>
      </c>
      <c r="E2532" s="5">
        <v>1.04</v>
      </c>
      <c r="F2532" s="5">
        <v>31.96</v>
      </c>
      <c r="G2532">
        <v>9.7420000000000009</v>
      </c>
      <c r="K2532">
        <v>432.54</v>
      </c>
      <c r="L2532">
        <f t="shared" si="148"/>
        <v>422.798</v>
      </c>
      <c r="N2532">
        <v>8.8230000000000004</v>
      </c>
    </row>
    <row r="2533" spans="1:14" x14ac:dyDescent="0.2">
      <c r="A2533" s="1">
        <v>926</v>
      </c>
      <c r="B2533" s="7">
        <v>31046</v>
      </c>
      <c r="C2533" s="16" t="str">
        <f t="shared" si="147"/>
        <v>S</v>
      </c>
      <c r="D2533" s="5">
        <v>33</v>
      </c>
      <c r="E2533" s="5">
        <v>0.94</v>
      </c>
      <c r="F2533" s="5">
        <v>32.06</v>
      </c>
      <c r="G2533">
        <v>9.7720000000000002</v>
      </c>
      <c r="K2533">
        <v>432.54</v>
      </c>
      <c r="L2533">
        <f t="shared" si="148"/>
        <v>422.76800000000003</v>
      </c>
      <c r="N2533">
        <v>8.8529999999999998</v>
      </c>
    </row>
    <row r="2534" spans="1:14" x14ac:dyDescent="0.2">
      <c r="A2534" s="1">
        <v>926</v>
      </c>
      <c r="B2534" s="7">
        <v>31053</v>
      </c>
      <c r="C2534" s="16" t="str">
        <f t="shared" si="147"/>
        <v>S</v>
      </c>
      <c r="D2534" s="5">
        <v>33</v>
      </c>
      <c r="E2534" s="5">
        <v>0.9</v>
      </c>
      <c r="F2534" s="5">
        <v>32.1</v>
      </c>
      <c r="G2534">
        <v>9.7840000000000007</v>
      </c>
      <c r="K2534">
        <v>432.54</v>
      </c>
      <c r="L2534">
        <f t="shared" si="148"/>
        <v>422.75600000000003</v>
      </c>
      <c r="N2534">
        <v>8.8650000000000002</v>
      </c>
    </row>
    <row r="2535" spans="1:14" x14ac:dyDescent="0.2">
      <c r="A2535" s="1">
        <v>926</v>
      </c>
      <c r="B2535" s="7">
        <v>31060</v>
      </c>
      <c r="C2535" s="16" t="str">
        <f t="shared" si="147"/>
        <v>S</v>
      </c>
      <c r="D2535" s="5">
        <v>33</v>
      </c>
      <c r="E2535" s="5">
        <v>0.9</v>
      </c>
      <c r="F2535" s="5">
        <v>32.1</v>
      </c>
      <c r="G2535">
        <v>9.7840000000000007</v>
      </c>
      <c r="K2535">
        <v>432.54</v>
      </c>
      <c r="L2535">
        <f t="shared" si="148"/>
        <v>422.75600000000003</v>
      </c>
      <c r="N2535">
        <v>8.8650000000000002</v>
      </c>
    </row>
    <row r="2536" spans="1:14" x14ac:dyDescent="0.2">
      <c r="A2536" s="1">
        <v>926</v>
      </c>
      <c r="B2536" s="7">
        <v>31076</v>
      </c>
      <c r="C2536" s="16" t="str">
        <f t="shared" si="147"/>
        <v>S</v>
      </c>
      <c r="D2536" s="5">
        <v>33</v>
      </c>
      <c r="E2536" s="5">
        <v>0.83</v>
      </c>
      <c r="F2536" s="5">
        <v>32.17</v>
      </c>
      <c r="G2536">
        <v>9.8059999999999992</v>
      </c>
      <c r="K2536">
        <v>432.54</v>
      </c>
      <c r="L2536">
        <f t="shared" si="148"/>
        <v>422.73400000000004</v>
      </c>
      <c r="N2536">
        <v>8.8870000000000005</v>
      </c>
    </row>
    <row r="2537" spans="1:14" x14ac:dyDescent="0.2">
      <c r="A2537" s="1">
        <v>926</v>
      </c>
      <c r="B2537" s="7">
        <v>31081</v>
      </c>
      <c r="C2537" s="16" t="str">
        <f t="shared" si="147"/>
        <v>S</v>
      </c>
      <c r="D2537" s="5">
        <v>33</v>
      </c>
      <c r="E2537" s="5">
        <v>0.79</v>
      </c>
      <c r="F2537" s="5">
        <v>32.21</v>
      </c>
      <c r="G2537">
        <v>9.8179999999999996</v>
      </c>
      <c r="K2537">
        <v>432.54</v>
      </c>
      <c r="L2537">
        <f t="shared" si="148"/>
        <v>422.72200000000004</v>
      </c>
      <c r="N2537">
        <v>8.8989999999999991</v>
      </c>
    </row>
    <row r="2538" spans="1:14" x14ac:dyDescent="0.2">
      <c r="A2538" s="1">
        <v>926</v>
      </c>
      <c r="B2538" s="7">
        <v>31088</v>
      </c>
      <c r="C2538" s="16" t="str">
        <f t="shared" si="147"/>
        <v>S</v>
      </c>
      <c r="D2538" s="5">
        <v>33</v>
      </c>
      <c r="E2538" s="5">
        <v>0.75</v>
      </c>
      <c r="F2538" s="5">
        <v>32.25</v>
      </c>
      <c r="G2538">
        <v>9.83</v>
      </c>
      <c r="K2538">
        <v>432.54</v>
      </c>
      <c r="L2538">
        <f t="shared" si="148"/>
        <v>422.71000000000004</v>
      </c>
      <c r="N2538">
        <v>8.9109999999999996</v>
      </c>
    </row>
    <row r="2539" spans="1:14" x14ac:dyDescent="0.2">
      <c r="A2539" s="1">
        <v>926</v>
      </c>
      <c r="B2539" s="7">
        <v>31095</v>
      </c>
      <c r="C2539" s="16" t="str">
        <f t="shared" si="147"/>
        <v>S</v>
      </c>
      <c r="D2539" s="5">
        <v>33</v>
      </c>
      <c r="E2539" s="5">
        <v>0.72</v>
      </c>
      <c r="F2539" s="5">
        <v>32.28</v>
      </c>
      <c r="G2539">
        <v>9.8390000000000004</v>
      </c>
      <c r="K2539">
        <v>432.54</v>
      </c>
      <c r="L2539">
        <f t="shared" si="148"/>
        <v>422.70100000000002</v>
      </c>
      <c r="N2539">
        <v>8.92</v>
      </c>
    </row>
    <row r="2540" spans="1:14" x14ac:dyDescent="0.2">
      <c r="A2540" s="1">
        <v>926</v>
      </c>
      <c r="B2540" s="7">
        <v>31102</v>
      </c>
      <c r="C2540" s="16" t="str">
        <f t="shared" si="147"/>
        <v>S</v>
      </c>
      <c r="D2540" s="5">
        <v>33</v>
      </c>
      <c r="E2540" s="5">
        <v>0.71</v>
      </c>
      <c r="F2540" s="5">
        <v>32.29</v>
      </c>
      <c r="G2540">
        <v>9.8420000000000005</v>
      </c>
      <c r="K2540">
        <v>432.54</v>
      </c>
      <c r="L2540">
        <f t="shared" si="148"/>
        <v>422.69800000000004</v>
      </c>
      <c r="N2540">
        <v>8.923</v>
      </c>
    </row>
    <row r="2541" spans="1:14" x14ac:dyDescent="0.2">
      <c r="A2541" s="1">
        <v>926</v>
      </c>
      <c r="B2541" s="7">
        <v>31109</v>
      </c>
      <c r="C2541" s="16" t="str">
        <f t="shared" si="147"/>
        <v>S</v>
      </c>
      <c r="D2541" s="5">
        <v>33</v>
      </c>
      <c r="E2541" s="5">
        <v>0.71</v>
      </c>
      <c r="F2541" s="5">
        <v>32.29</v>
      </c>
      <c r="G2541">
        <v>9.8420000000000005</v>
      </c>
      <c r="K2541">
        <v>432.54</v>
      </c>
      <c r="L2541">
        <f t="shared" si="148"/>
        <v>422.69800000000004</v>
      </c>
      <c r="N2541">
        <v>8.923</v>
      </c>
    </row>
    <row r="2542" spans="1:14" x14ac:dyDescent="0.2">
      <c r="A2542" s="1">
        <v>926</v>
      </c>
      <c r="B2542" s="7">
        <v>31116</v>
      </c>
      <c r="C2542" s="16" t="str">
        <f t="shared" si="147"/>
        <v>S</v>
      </c>
      <c r="D2542" s="5">
        <v>33</v>
      </c>
      <c r="E2542" s="5">
        <v>0.7</v>
      </c>
      <c r="F2542" s="5">
        <v>32.299999999999997</v>
      </c>
      <c r="G2542">
        <v>9.8450000000000006</v>
      </c>
      <c r="K2542">
        <v>432.54</v>
      </c>
      <c r="L2542">
        <f t="shared" si="148"/>
        <v>422.69499999999999</v>
      </c>
      <c r="N2542">
        <v>8.9260000000000002</v>
      </c>
    </row>
    <row r="2543" spans="1:14" x14ac:dyDescent="0.2">
      <c r="A2543" s="1">
        <v>926</v>
      </c>
      <c r="B2543" s="7">
        <v>31123</v>
      </c>
      <c r="C2543" s="16" t="str">
        <f t="shared" si="147"/>
        <v>S</v>
      </c>
      <c r="D2543" s="5">
        <v>33</v>
      </c>
      <c r="E2543" s="5">
        <v>0.7</v>
      </c>
      <c r="F2543" s="5">
        <v>32.299999999999997</v>
      </c>
      <c r="G2543">
        <v>9.8450000000000006</v>
      </c>
      <c r="K2543">
        <v>432.54</v>
      </c>
      <c r="L2543">
        <f t="shared" si="148"/>
        <v>422.69499999999999</v>
      </c>
      <c r="N2543">
        <v>8.9260000000000002</v>
      </c>
    </row>
    <row r="2544" spans="1:14" x14ac:dyDescent="0.2">
      <c r="A2544" s="1">
        <v>926</v>
      </c>
      <c r="B2544" s="7">
        <v>31130</v>
      </c>
      <c r="C2544" s="16" t="str">
        <f t="shared" si="147"/>
        <v>S</v>
      </c>
      <c r="D2544" s="5">
        <v>33</v>
      </c>
      <c r="E2544" s="5">
        <v>0.75</v>
      </c>
      <c r="F2544" s="5">
        <v>32.25</v>
      </c>
      <c r="G2544">
        <v>9.83</v>
      </c>
      <c r="K2544">
        <v>432.54</v>
      </c>
      <c r="L2544">
        <f t="shared" si="148"/>
        <v>422.71000000000004</v>
      </c>
      <c r="N2544">
        <v>8.9109999999999996</v>
      </c>
    </row>
    <row r="2545" spans="1:14" x14ac:dyDescent="0.2">
      <c r="A2545" s="1">
        <v>926</v>
      </c>
      <c r="B2545" s="7">
        <v>31137</v>
      </c>
      <c r="C2545" s="16" t="str">
        <f t="shared" si="147"/>
        <v>S</v>
      </c>
      <c r="D2545" s="5">
        <v>33</v>
      </c>
      <c r="E2545" s="5">
        <v>0.78</v>
      </c>
      <c r="F2545" s="5">
        <v>32.22</v>
      </c>
      <c r="G2545">
        <v>9.8209999999999997</v>
      </c>
      <c r="K2545">
        <v>432.54</v>
      </c>
      <c r="L2545">
        <f t="shared" si="148"/>
        <v>422.71899999999999</v>
      </c>
      <c r="N2545">
        <v>8.9019999999999992</v>
      </c>
    </row>
    <row r="2546" spans="1:14" x14ac:dyDescent="0.2">
      <c r="A2546" s="1">
        <v>926</v>
      </c>
      <c r="B2546" s="7">
        <v>31144</v>
      </c>
      <c r="C2546" s="16" t="str">
        <f t="shared" si="147"/>
        <v>S</v>
      </c>
      <c r="D2546" s="5">
        <v>33</v>
      </c>
      <c r="E2546" s="5">
        <v>0.85</v>
      </c>
      <c r="F2546" s="5">
        <v>32.15</v>
      </c>
      <c r="G2546">
        <v>9.7989999999999995</v>
      </c>
      <c r="K2546">
        <v>432.54</v>
      </c>
      <c r="L2546">
        <f t="shared" si="148"/>
        <v>422.74100000000004</v>
      </c>
      <c r="N2546">
        <v>8.8800000000000008</v>
      </c>
    </row>
    <row r="2547" spans="1:14" x14ac:dyDescent="0.2">
      <c r="A2547" s="1">
        <v>926</v>
      </c>
      <c r="B2547" s="7">
        <v>31151</v>
      </c>
      <c r="C2547" s="16" t="str">
        <f t="shared" si="147"/>
        <v>S</v>
      </c>
      <c r="D2547" s="5">
        <v>33</v>
      </c>
      <c r="E2547" s="5">
        <v>0.87</v>
      </c>
      <c r="F2547" s="5">
        <v>32.130000000000003</v>
      </c>
      <c r="G2547">
        <v>9.7929999999999993</v>
      </c>
      <c r="K2547">
        <v>432.54</v>
      </c>
      <c r="L2547">
        <f t="shared" si="148"/>
        <v>422.74700000000001</v>
      </c>
      <c r="N2547">
        <v>8.8740000000000006</v>
      </c>
    </row>
    <row r="2548" spans="1:14" x14ac:dyDescent="0.2">
      <c r="A2548" s="1">
        <v>926</v>
      </c>
      <c r="B2548" s="7">
        <v>31158</v>
      </c>
      <c r="C2548" s="16" t="str">
        <f t="shared" si="147"/>
        <v>S</v>
      </c>
      <c r="D2548" s="5">
        <v>33</v>
      </c>
      <c r="E2548" s="5">
        <v>0.9</v>
      </c>
      <c r="F2548" s="5">
        <v>32.1</v>
      </c>
      <c r="G2548">
        <v>9.7840000000000007</v>
      </c>
      <c r="K2548">
        <v>432.54</v>
      </c>
      <c r="L2548">
        <f t="shared" si="148"/>
        <v>422.75600000000003</v>
      </c>
      <c r="N2548">
        <v>8.8650000000000002</v>
      </c>
    </row>
    <row r="2549" spans="1:14" x14ac:dyDescent="0.2">
      <c r="A2549" s="1">
        <v>926</v>
      </c>
      <c r="B2549" s="7">
        <v>31165</v>
      </c>
      <c r="C2549" s="16" t="str">
        <f t="shared" si="147"/>
        <v>S</v>
      </c>
      <c r="D2549" s="5">
        <v>33</v>
      </c>
      <c r="E2549" s="5">
        <v>1.03</v>
      </c>
      <c r="F2549" s="5">
        <v>31.97</v>
      </c>
      <c r="G2549">
        <v>9.7449999999999992</v>
      </c>
      <c r="K2549">
        <v>432.54</v>
      </c>
      <c r="L2549">
        <f t="shared" si="148"/>
        <v>422.79500000000002</v>
      </c>
      <c r="N2549">
        <v>8.8260000000000005</v>
      </c>
    </row>
    <row r="2550" spans="1:14" x14ac:dyDescent="0.2">
      <c r="A2550" s="1">
        <v>926</v>
      </c>
      <c r="B2550" s="7">
        <v>31172</v>
      </c>
      <c r="C2550" s="16" t="str">
        <f t="shared" si="147"/>
        <v>S</v>
      </c>
      <c r="D2550" s="5">
        <v>33</v>
      </c>
      <c r="E2550" s="5">
        <v>1.1299999999999999</v>
      </c>
      <c r="F2550" s="5">
        <v>31.87</v>
      </c>
      <c r="G2550">
        <v>9.7140000000000004</v>
      </c>
      <c r="K2550">
        <v>432.54</v>
      </c>
      <c r="L2550">
        <f t="shared" si="148"/>
        <v>422.82600000000002</v>
      </c>
      <c r="N2550">
        <v>8.7949999999999999</v>
      </c>
    </row>
    <row r="2551" spans="1:14" x14ac:dyDescent="0.2">
      <c r="A2551" s="1">
        <v>926</v>
      </c>
      <c r="B2551" s="7">
        <v>31179</v>
      </c>
      <c r="C2551" s="16" t="str">
        <f t="shared" si="147"/>
        <v>S</v>
      </c>
      <c r="D2551" s="5">
        <v>33</v>
      </c>
      <c r="E2551" s="5">
        <v>1.1000000000000001</v>
      </c>
      <c r="F2551" s="5">
        <v>31.9</v>
      </c>
      <c r="G2551">
        <v>9.7230000000000008</v>
      </c>
      <c r="K2551">
        <v>432.54</v>
      </c>
      <c r="L2551">
        <f t="shared" si="148"/>
        <v>422.81700000000001</v>
      </c>
      <c r="N2551">
        <v>8.8040000000000003</v>
      </c>
    </row>
    <row r="2552" spans="1:14" x14ac:dyDescent="0.2">
      <c r="A2552" s="1">
        <v>926</v>
      </c>
      <c r="B2552" s="7">
        <v>31186</v>
      </c>
      <c r="C2552" s="16" t="str">
        <f t="shared" si="147"/>
        <v>S</v>
      </c>
      <c r="D2552" s="5">
        <v>33</v>
      </c>
      <c r="E2552" s="5">
        <v>1.1299999999999999</v>
      </c>
      <c r="F2552" s="5">
        <v>31.87</v>
      </c>
      <c r="G2552">
        <v>9.7140000000000004</v>
      </c>
      <c r="K2552">
        <v>432.54</v>
      </c>
      <c r="L2552">
        <f t="shared" si="148"/>
        <v>422.82600000000002</v>
      </c>
      <c r="N2552">
        <v>8.7949999999999999</v>
      </c>
    </row>
    <row r="2553" spans="1:14" x14ac:dyDescent="0.2">
      <c r="A2553" s="1">
        <v>926</v>
      </c>
      <c r="B2553" s="7">
        <v>31193</v>
      </c>
      <c r="C2553" s="16" t="str">
        <f t="shared" si="147"/>
        <v>S</v>
      </c>
      <c r="D2553" s="5">
        <v>33</v>
      </c>
      <c r="E2553" s="5">
        <v>1.2</v>
      </c>
      <c r="F2553" s="5">
        <v>31.8</v>
      </c>
      <c r="G2553">
        <v>9.6929999999999996</v>
      </c>
      <c r="K2553">
        <v>432.54</v>
      </c>
      <c r="L2553">
        <f t="shared" si="148"/>
        <v>422.84700000000004</v>
      </c>
      <c r="N2553">
        <v>8.7739999999999991</v>
      </c>
    </row>
    <row r="2554" spans="1:14" x14ac:dyDescent="0.2">
      <c r="A2554" s="1">
        <v>926</v>
      </c>
      <c r="B2554" s="7">
        <v>31200</v>
      </c>
      <c r="C2554" s="16" t="str">
        <f t="shared" ref="C2554:C2617" si="149">IF(ISBLANK(D2554),"V","S")</f>
        <v>S</v>
      </c>
      <c r="D2554" s="5">
        <v>33</v>
      </c>
      <c r="E2554" s="5">
        <v>1.26</v>
      </c>
      <c r="F2554" s="5">
        <v>31.74</v>
      </c>
      <c r="G2554">
        <v>9.6739999999999995</v>
      </c>
      <c r="K2554">
        <v>432.54</v>
      </c>
      <c r="L2554">
        <f t="shared" si="148"/>
        <v>422.86600000000004</v>
      </c>
      <c r="N2554">
        <v>8.7550000000000008</v>
      </c>
    </row>
    <row r="2555" spans="1:14" x14ac:dyDescent="0.2">
      <c r="A2555" s="1">
        <v>926</v>
      </c>
      <c r="B2555" s="7">
        <v>31207</v>
      </c>
      <c r="C2555" s="16" t="str">
        <f t="shared" si="149"/>
        <v>S</v>
      </c>
      <c r="D2555" s="5">
        <v>33</v>
      </c>
      <c r="E2555" s="5">
        <v>1.28</v>
      </c>
      <c r="F2555" s="5">
        <v>31.72</v>
      </c>
      <c r="G2555">
        <v>9.6679999999999993</v>
      </c>
      <c r="K2555">
        <v>432.54</v>
      </c>
      <c r="L2555">
        <f t="shared" si="148"/>
        <v>422.87200000000001</v>
      </c>
      <c r="N2555">
        <v>8.7490000000000006</v>
      </c>
    </row>
    <row r="2556" spans="1:14" x14ac:dyDescent="0.2">
      <c r="A2556" s="1">
        <v>926</v>
      </c>
      <c r="B2556" s="7">
        <v>31214</v>
      </c>
      <c r="C2556" s="16" t="str">
        <f t="shared" si="149"/>
        <v>S</v>
      </c>
      <c r="D2556" s="5">
        <v>33</v>
      </c>
      <c r="E2556" s="5">
        <v>1.26</v>
      </c>
      <c r="F2556" s="5">
        <v>31.74</v>
      </c>
      <c r="G2556">
        <v>9.6739999999999995</v>
      </c>
      <c r="K2556">
        <v>432.54</v>
      </c>
      <c r="L2556">
        <f t="shared" si="148"/>
        <v>422.86600000000004</v>
      </c>
      <c r="N2556">
        <v>8.7550000000000008</v>
      </c>
    </row>
    <row r="2557" spans="1:14" x14ac:dyDescent="0.2">
      <c r="A2557" s="1">
        <v>926</v>
      </c>
      <c r="B2557" s="7">
        <v>31228</v>
      </c>
      <c r="C2557" s="16" t="str">
        <f t="shared" si="149"/>
        <v>S</v>
      </c>
      <c r="D2557" s="5">
        <v>33</v>
      </c>
      <c r="E2557" s="5">
        <v>1.25</v>
      </c>
      <c r="F2557" s="5">
        <v>31.75</v>
      </c>
      <c r="G2557">
        <v>9.6780000000000008</v>
      </c>
      <c r="K2557">
        <v>432.54</v>
      </c>
      <c r="L2557">
        <f t="shared" si="148"/>
        <v>422.86200000000002</v>
      </c>
      <c r="N2557">
        <v>8.7590000000000003</v>
      </c>
    </row>
    <row r="2558" spans="1:14" x14ac:dyDescent="0.2">
      <c r="A2558" s="1">
        <v>926</v>
      </c>
      <c r="B2558" s="7">
        <v>31235</v>
      </c>
      <c r="C2558" s="16" t="str">
        <f t="shared" si="149"/>
        <v>S</v>
      </c>
      <c r="D2558" s="5">
        <v>33</v>
      </c>
      <c r="E2558" s="5">
        <v>1.2</v>
      </c>
      <c r="F2558" s="5">
        <v>31.8</v>
      </c>
      <c r="G2558">
        <v>9.6929999999999996</v>
      </c>
      <c r="K2558">
        <v>432.54</v>
      </c>
      <c r="L2558">
        <f t="shared" ref="L2558:L2620" si="150">K2558-G2558</f>
        <v>422.84700000000004</v>
      </c>
      <c r="N2558">
        <v>8.7739999999999991</v>
      </c>
    </row>
    <row r="2559" spans="1:14" x14ac:dyDescent="0.2">
      <c r="A2559" s="1">
        <v>926</v>
      </c>
      <c r="B2559" s="7">
        <v>31242</v>
      </c>
      <c r="C2559" s="16" t="str">
        <f t="shared" si="149"/>
        <v>S</v>
      </c>
      <c r="D2559" s="5">
        <v>33</v>
      </c>
      <c r="E2559" s="5">
        <v>1.18</v>
      </c>
      <c r="F2559" s="5">
        <v>31.82</v>
      </c>
      <c r="G2559">
        <v>9.6989999999999998</v>
      </c>
      <c r="K2559">
        <v>432.54</v>
      </c>
      <c r="L2559">
        <f t="shared" si="150"/>
        <v>422.84100000000001</v>
      </c>
      <c r="N2559">
        <v>8.7799999999999994</v>
      </c>
    </row>
    <row r="2560" spans="1:14" x14ac:dyDescent="0.2">
      <c r="A2560" s="1">
        <v>926</v>
      </c>
      <c r="B2560" s="7">
        <v>31249</v>
      </c>
      <c r="C2560" s="16" t="str">
        <f t="shared" si="149"/>
        <v>S</v>
      </c>
      <c r="D2560" s="5">
        <v>33</v>
      </c>
      <c r="E2560" s="5">
        <v>1.2</v>
      </c>
      <c r="F2560" s="5">
        <v>31.8</v>
      </c>
      <c r="G2560">
        <v>9.6929999999999996</v>
      </c>
      <c r="K2560">
        <v>432.54</v>
      </c>
      <c r="L2560">
        <f t="shared" si="150"/>
        <v>422.84700000000004</v>
      </c>
      <c r="N2560">
        <v>8.7739999999999991</v>
      </c>
    </row>
    <row r="2561" spans="1:14" x14ac:dyDescent="0.2">
      <c r="A2561" s="1">
        <v>926</v>
      </c>
      <c r="B2561" s="7">
        <v>31256</v>
      </c>
      <c r="C2561" s="16" t="str">
        <f t="shared" si="149"/>
        <v>S</v>
      </c>
      <c r="D2561" s="5">
        <v>33</v>
      </c>
      <c r="E2561" s="5">
        <v>1.21</v>
      </c>
      <c r="F2561" s="5">
        <v>31.79</v>
      </c>
      <c r="G2561">
        <v>9.69</v>
      </c>
      <c r="K2561">
        <v>432.54</v>
      </c>
      <c r="L2561">
        <f t="shared" si="150"/>
        <v>422.85</v>
      </c>
      <c r="N2561">
        <v>8.7710000000000008</v>
      </c>
    </row>
    <row r="2562" spans="1:14" x14ac:dyDescent="0.2">
      <c r="A2562" s="1">
        <v>926</v>
      </c>
      <c r="B2562" s="7">
        <v>31263</v>
      </c>
      <c r="C2562" s="16" t="str">
        <f t="shared" si="149"/>
        <v>S</v>
      </c>
      <c r="D2562" s="5">
        <v>33</v>
      </c>
      <c r="E2562" s="5">
        <v>1.23</v>
      </c>
      <c r="F2562" s="5">
        <v>31.77</v>
      </c>
      <c r="G2562">
        <v>9.6839999999999993</v>
      </c>
      <c r="K2562">
        <v>432.54</v>
      </c>
      <c r="L2562">
        <f t="shared" si="150"/>
        <v>422.85599999999999</v>
      </c>
      <c r="N2562">
        <v>8.7650000000000006</v>
      </c>
    </row>
    <row r="2563" spans="1:14" x14ac:dyDescent="0.2">
      <c r="A2563" s="1">
        <v>926</v>
      </c>
      <c r="B2563" s="7">
        <v>31270</v>
      </c>
      <c r="C2563" s="16" t="str">
        <f t="shared" si="149"/>
        <v>S</v>
      </c>
      <c r="D2563" s="5">
        <v>33</v>
      </c>
      <c r="E2563" s="5">
        <v>1.26</v>
      </c>
      <c r="F2563" s="5">
        <v>31.74</v>
      </c>
      <c r="G2563">
        <v>9.6739999999999995</v>
      </c>
      <c r="K2563">
        <v>432.54</v>
      </c>
      <c r="L2563">
        <f t="shared" si="150"/>
        <v>422.86600000000004</v>
      </c>
      <c r="N2563">
        <v>8.7550000000000008</v>
      </c>
    </row>
    <row r="2564" spans="1:14" x14ac:dyDescent="0.2">
      <c r="A2564" s="1">
        <v>926</v>
      </c>
      <c r="B2564" s="7">
        <v>31272</v>
      </c>
      <c r="C2564" s="16" t="str">
        <f t="shared" si="149"/>
        <v>S</v>
      </c>
      <c r="D2564" s="5">
        <v>33</v>
      </c>
      <c r="E2564" s="5">
        <v>1.38</v>
      </c>
      <c r="F2564" s="5">
        <v>31.62</v>
      </c>
      <c r="G2564">
        <v>9.6379999999999999</v>
      </c>
      <c r="K2564">
        <v>432.54</v>
      </c>
      <c r="L2564">
        <f t="shared" si="150"/>
        <v>422.90200000000004</v>
      </c>
      <c r="N2564">
        <v>8.7189999999999994</v>
      </c>
    </row>
    <row r="2565" spans="1:14" x14ac:dyDescent="0.2">
      <c r="A2565" s="1">
        <v>926</v>
      </c>
      <c r="B2565" s="7">
        <v>31277</v>
      </c>
      <c r="C2565" s="16" t="str">
        <f t="shared" si="149"/>
        <v>S</v>
      </c>
      <c r="D2565" s="5">
        <v>33</v>
      </c>
      <c r="E2565" s="5">
        <v>1.29</v>
      </c>
      <c r="F2565" s="5">
        <v>31.71</v>
      </c>
      <c r="G2565">
        <v>9.6649999999999991</v>
      </c>
      <c r="K2565">
        <v>432.54</v>
      </c>
      <c r="L2565">
        <f t="shared" si="150"/>
        <v>422.875</v>
      </c>
      <c r="N2565">
        <v>8.7460000000000004</v>
      </c>
    </row>
    <row r="2566" spans="1:14" x14ac:dyDescent="0.2">
      <c r="A2566" s="1">
        <v>926</v>
      </c>
      <c r="B2566" s="7">
        <v>31284</v>
      </c>
      <c r="C2566" s="16" t="str">
        <f t="shared" si="149"/>
        <v>S</v>
      </c>
      <c r="D2566" s="5">
        <v>33</v>
      </c>
      <c r="E2566" s="5">
        <v>1.32</v>
      </c>
      <c r="F2566" s="5">
        <v>31.68</v>
      </c>
      <c r="G2566">
        <v>9.6560000000000006</v>
      </c>
      <c r="K2566">
        <v>432.54</v>
      </c>
      <c r="L2566">
        <f t="shared" si="150"/>
        <v>422.88400000000001</v>
      </c>
      <c r="N2566">
        <v>8.7370000000000001</v>
      </c>
    </row>
    <row r="2567" spans="1:14" x14ac:dyDescent="0.2">
      <c r="A2567" s="1">
        <v>926</v>
      </c>
      <c r="B2567" s="7">
        <v>31291</v>
      </c>
      <c r="C2567" s="16" t="str">
        <f t="shared" si="149"/>
        <v>S</v>
      </c>
      <c r="D2567" s="5">
        <v>33</v>
      </c>
      <c r="E2567" s="5">
        <v>1.31</v>
      </c>
      <c r="F2567" s="5">
        <v>31.69</v>
      </c>
      <c r="G2567">
        <v>9.6590000000000007</v>
      </c>
      <c r="K2567">
        <v>432.54</v>
      </c>
      <c r="L2567">
        <f t="shared" si="150"/>
        <v>422.88100000000003</v>
      </c>
      <c r="N2567">
        <v>8.74</v>
      </c>
    </row>
    <row r="2568" spans="1:14" x14ac:dyDescent="0.2">
      <c r="A2568" s="1">
        <v>926</v>
      </c>
      <c r="B2568" s="7">
        <v>31298</v>
      </c>
      <c r="C2568" s="16" t="str">
        <f t="shared" si="149"/>
        <v>S</v>
      </c>
      <c r="D2568" s="5">
        <v>33</v>
      </c>
      <c r="E2568" s="5">
        <v>1.4</v>
      </c>
      <c r="F2568" s="5">
        <v>31.6</v>
      </c>
      <c r="G2568">
        <v>9.6319999999999997</v>
      </c>
      <c r="K2568">
        <v>432.54</v>
      </c>
      <c r="L2568">
        <f t="shared" si="150"/>
        <v>422.90800000000002</v>
      </c>
      <c r="N2568">
        <v>8.7129999999999992</v>
      </c>
    </row>
    <row r="2569" spans="1:14" x14ac:dyDescent="0.2">
      <c r="A2569" s="1">
        <v>926</v>
      </c>
      <c r="B2569" s="7">
        <v>31305</v>
      </c>
      <c r="C2569" s="16" t="str">
        <f t="shared" si="149"/>
        <v>S</v>
      </c>
      <c r="D2569" s="5">
        <v>33</v>
      </c>
      <c r="E2569" s="5">
        <v>1.39</v>
      </c>
      <c r="F2569" s="5">
        <v>31.61</v>
      </c>
      <c r="G2569">
        <v>9.6349999999999998</v>
      </c>
      <c r="K2569">
        <v>432.54</v>
      </c>
      <c r="L2569">
        <f t="shared" si="150"/>
        <v>422.90500000000003</v>
      </c>
      <c r="N2569">
        <v>8.7159999999999993</v>
      </c>
    </row>
    <row r="2570" spans="1:14" x14ac:dyDescent="0.2">
      <c r="A2570" s="1">
        <v>926</v>
      </c>
      <c r="B2570" s="7">
        <v>31312</v>
      </c>
      <c r="C2570" s="16" t="str">
        <f t="shared" si="149"/>
        <v>S</v>
      </c>
      <c r="D2570" s="5">
        <v>33</v>
      </c>
      <c r="E2570" s="5">
        <v>1.39</v>
      </c>
      <c r="F2570" s="5">
        <v>31.61</v>
      </c>
      <c r="G2570">
        <v>9.6349999999999998</v>
      </c>
      <c r="K2570">
        <v>432.54</v>
      </c>
      <c r="L2570">
        <f t="shared" si="150"/>
        <v>422.90500000000003</v>
      </c>
      <c r="N2570">
        <v>8.7159999999999993</v>
      </c>
    </row>
    <row r="2571" spans="1:14" x14ac:dyDescent="0.2">
      <c r="A2571" s="1">
        <v>926</v>
      </c>
      <c r="B2571" s="7">
        <v>31319</v>
      </c>
      <c r="C2571" s="16" t="str">
        <f t="shared" si="149"/>
        <v>S</v>
      </c>
      <c r="D2571" s="5">
        <v>33</v>
      </c>
      <c r="E2571" s="5">
        <v>1.41</v>
      </c>
      <c r="F2571" s="5">
        <v>31.59</v>
      </c>
      <c r="G2571">
        <v>9.6289999999999996</v>
      </c>
      <c r="K2571">
        <v>432.54</v>
      </c>
      <c r="L2571">
        <f t="shared" si="150"/>
        <v>422.911</v>
      </c>
      <c r="N2571">
        <v>8.7100000000000009</v>
      </c>
    </row>
    <row r="2572" spans="1:14" x14ac:dyDescent="0.2">
      <c r="A2572" s="1">
        <v>926</v>
      </c>
      <c r="B2572" s="7">
        <v>31326</v>
      </c>
      <c r="C2572" s="16" t="str">
        <f t="shared" si="149"/>
        <v>S</v>
      </c>
      <c r="D2572" s="5">
        <v>33</v>
      </c>
      <c r="E2572" s="5">
        <v>1.44</v>
      </c>
      <c r="F2572" s="5">
        <v>31.56</v>
      </c>
      <c r="G2572">
        <v>9.6199999999999992</v>
      </c>
      <c r="K2572">
        <v>432.54</v>
      </c>
      <c r="L2572">
        <f t="shared" si="150"/>
        <v>422.92</v>
      </c>
      <c r="N2572">
        <v>8.7010000000000005</v>
      </c>
    </row>
    <row r="2573" spans="1:14" x14ac:dyDescent="0.2">
      <c r="A2573" s="1">
        <v>926</v>
      </c>
      <c r="B2573" s="7">
        <v>31333</v>
      </c>
      <c r="C2573" s="16" t="str">
        <f t="shared" si="149"/>
        <v>S</v>
      </c>
      <c r="D2573" s="5">
        <v>33</v>
      </c>
      <c r="E2573" s="5">
        <v>1.41</v>
      </c>
      <c r="F2573" s="5">
        <v>31.59</v>
      </c>
      <c r="G2573">
        <v>9.6289999999999996</v>
      </c>
      <c r="K2573">
        <v>432.54</v>
      </c>
      <c r="L2573">
        <f t="shared" si="150"/>
        <v>422.911</v>
      </c>
      <c r="N2573">
        <v>8.7100000000000009</v>
      </c>
    </row>
    <row r="2574" spans="1:14" x14ac:dyDescent="0.2">
      <c r="A2574" s="1">
        <v>926</v>
      </c>
      <c r="B2574" s="7">
        <v>31340</v>
      </c>
      <c r="C2574" s="16" t="str">
        <f t="shared" si="149"/>
        <v>S</v>
      </c>
      <c r="D2574" s="5">
        <v>33</v>
      </c>
      <c r="E2574" s="5">
        <v>1.41</v>
      </c>
      <c r="F2574" s="5">
        <v>31.59</v>
      </c>
      <c r="G2574">
        <v>9.6289999999999996</v>
      </c>
      <c r="K2574">
        <v>432.54</v>
      </c>
      <c r="L2574">
        <f t="shared" si="150"/>
        <v>422.911</v>
      </c>
      <c r="N2574">
        <v>8.7100000000000009</v>
      </c>
    </row>
    <row r="2575" spans="1:14" x14ac:dyDescent="0.2">
      <c r="A2575" s="1">
        <v>926</v>
      </c>
      <c r="B2575" s="7">
        <v>31347</v>
      </c>
      <c r="C2575" s="16" t="str">
        <f t="shared" si="149"/>
        <v>S</v>
      </c>
      <c r="D2575" s="5">
        <v>33</v>
      </c>
      <c r="E2575" s="5">
        <v>1.36</v>
      </c>
      <c r="F2575" s="5">
        <v>31.64</v>
      </c>
      <c r="G2575">
        <v>9.6440000000000001</v>
      </c>
      <c r="K2575">
        <v>432.54</v>
      </c>
      <c r="L2575">
        <f t="shared" si="150"/>
        <v>422.89600000000002</v>
      </c>
      <c r="N2575">
        <v>8.7249999999999996</v>
      </c>
    </row>
    <row r="2576" spans="1:14" x14ac:dyDescent="0.2">
      <c r="A2576" s="1">
        <v>926</v>
      </c>
      <c r="B2576" s="7">
        <v>31437</v>
      </c>
      <c r="C2576" s="16" t="str">
        <f t="shared" si="149"/>
        <v>S</v>
      </c>
      <c r="D2576" s="5">
        <v>33</v>
      </c>
      <c r="E2576" s="5">
        <v>1.3</v>
      </c>
      <c r="F2576" s="5">
        <v>31.7</v>
      </c>
      <c r="G2576">
        <v>9.6620000000000008</v>
      </c>
      <c r="K2576">
        <v>432.54</v>
      </c>
      <c r="L2576">
        <f t="shared" si="150"/>
        <v>422.87800000000004</v>
      </c>
      <c r="N2576">
        <v>8.7430000000000003</v>
      </c>
    </row>
    <row r="2577" spans="1:14" x14ac:dyDescent="0.2">
      <c r="A2577" s="1">
        <v>926</v>
      </c>
      <c r="B2577" s="7">
        <v>31445</v>
      </c>
      <c r="C2577" s="16" t="str">
        <f t="shared" si="149"/>
        <v>S</v>
      </c>
      <c r="D2577" s="5">
        <v>33</v>
      </c>
      <c r="E2577" s="5">
        <v>1.24</v>
      </c>
      <c r="F2577" s="5">
        <v>31.76</v>
      </c>
      <c r="G2577">
        <v>9.6809999999999992</v>
      </c>
      <c r="K2577">
        <v>432.54</v>
      </c>
      <c r="L2577">
        <f t="shared" si="150"/>
        <v>422.85900000000004</v>
      </c>
      <c r="N2577">
        <v>8.7620000000000005</v>
      </c>
    </row>
    <row r="2578" spans="1:14" x14ac:dyDescent="0.2">
      <c r="A2578" s="1">
        <v>926</v>
      </c>
      <c r="B2578" s="7">
        <v>31451</v>
      </c>
      <c r="C2578" s="16" t="str">
        <f t="shared" si="149"/>
        <v>S</v>
      </c>
      <c r="D2578" s="5">
        <v>33</v>
      </c>
      <c r="E2578" s="5">
        <v>1.24</v>
      </c>
      <c r="F2578" s="5">
        <v>31.76</v>
      </c>
      <c r="G2578">
        <v>9.6809999999999992</v>
      </c>
      <c r="K2578">
        <v>432.54</v>
      </c>
      <c r="L2578">
        <f t="shared" si="150"/>
        <v>422.85900000000004</v>
      </c>
      <c r="N2578">
        <v>8.7620000000000005</v>
      </c>
    </row>
    <row r="2579" spans="1:14" x14ac:dyDescent="0.2">
      <c r="A2579" s="1">
        <v>926</v>
      </c>
      <c r="B2579" s="7">
        <v>31458</v>
      </c>
      <c r="C2579" s="16" t="str">
        <f t="shared" si="149"/>
        <v>S</v>
      </c>
      <c r="D2579" s="5">
        <v>33</v>
      </c>
      <c r="E2579" s="5">
        <v>1.2</v>
      </c>
      <c r="F2579" s="5">
        <v>31.8</v>
      </c>
      <c r="G2579">
        <v>9.6929999999999996</v>
      </c>
      <c r="K2579">
        <v>432.54</v>
      </c>
      <c r="L2579">
        <f t="shared" si="150"/>
        <v>422.84700000000004</v>
      </c>
      <c r="N2579">
        <v>8.7739999999999991</v>
      </c>
    </row>
    <row r="2580" spans="1:14" x14ac:dyDescent="0.2">
      <c r="A2580" s="1">
        <v>926</v>
      </c>
      <c r="B2580" s="7">
        <v>31465</v>
      </c>
      <c r="C2580" s="16" t="str">
        <f t="shared" si="149"/>
        <v>S</v>
      </c>
      <c r="D2580" s="5">
        <v>33</v>
      </c>
      <c r="E2580" s="5">
        <v>1.2</v>
      </c>
      <c r="F2580" s="5">
        <v>31.8</v>
      </c>
      <c r="G2580">
        <v>9.6929999999999996</v>
      </c>
      <c r="K2580">
        <v>432.54</v>
      </c>
      <c r="L2580">
        <f t="shared" si="150"/>
        <v>422.84700000000004</v>
      </c>
      <c r="N2580">
        <v>8.7739999999999991</v>
      </c>
    </row>
    <row r="2581" spans="1:14" x14ac:dyDescent="0.2">
      <c r="A2581" s="1">
        <v>926</v>
      </c>
      <c r="B2581" s="7">
        <v>31473</v>
      </c>
      <c r="C2581" s="16" t="str">
        <f t="shared" si="149"/>
        <v>S</v>
      </c>
      <c r="D2581" s="5">
        <v>33</v>
      </c>
      <c r="E2581" s="5">
        <v>1.17</v>
      </c>
      <c r="F2581" s="5">
        <v>31.83</v>
      </c>
      <c r="G2581">
        <v>9.702</v>
      </c>
      <c r="K2581">
        <v>432.54</v>
      </c>
      <c r="L2581">
        <f t="shared" si="150"/>
        <v>422.83800000000002</v>
      </c>
      <c r="N2581">
        <v>8.7829999999999995</v>
      </c>
    </row>
    <row r="2582" spans="1:14" x14ac:dyDescent="0.2">
      <c r="A2582" s="1">
        <v>926</v>
      </c>
      <c r="B2582" s="7">
        <v>31480</v>
      </c>
      <c r="C2582" s="16" t="str">
        <f t="shared" si="149"/>
        <v>S</v>
      </c>
      <c r="D2582" s="5">
        <v>33</v>
      </c>
      <c r="E2582" s="5">
        <v>1.17</v>
      </c>
      <c r="F2582" s="5">
        <v>31.83</v>
      </c>
      <c r="G2582">
        <v>9.702</v>
      </c>
      <c r="K2582">
        <v>432.54</v>
      </c>
      <c r="L2582">
        <f t="shared" si="150"/>
        <v>422.83800000000002</v>
      </c>
      <c r="N2582">
        <v>8.7829999999999995</v>
      </c>
    </row>
    <row r="2583" spans="1:14" x14ac:dyDescent="0.2">
      <c r="A2583" s="1">
        <v>926</v>
      </c>
      <c r="B2583" s="7">
        <v>31482</v>
      </c>
      <c r="C2583" s="16" t="str">
        <f t="shared" si="149"/>
        <v>S</v>
      </c>
      <c r="D2583" s="5">
        <v>32</v>
      </c>
      <c r="E2583" s="5">
        <v>0.19</v>
      </c>
      <c r="F2583" s="5">
        <v>31.81</v>
      </c>
      <c r="G2583">
        <v>9.6959999999999997</v>
      </c>
      <c r="K2583">
        <v>432.54</v>
      </c>
      <c r="L2583">
        <f t="shared" si="150"/>
        <v>422.84399999999999</v>
      </c>
      <c r="N2583">
        <v>8.7769999999999992</v>
      </c>
    </row>
    <row r="2584" spans="1:14" x14ac:dyDescent="0.2">
      <c r="A2584" s="1">
        <v>926</v>
      </c>
      <c r="B2584" s="7">
        <v>31487</v>
      </c>
      <c r="C2584" s="16" t="str">
        <f t="shared" si="149"/>
        <v>S</v>
      </c>
      <c r="D2584" s="5">
        <v>33</v>
      </c>
      <c r="E2584" s="5">
        <v>1.1399999999999999</v>
      </c>
      <c r="F2584" s="5">
        <v>31.86</v>
      </c>
      <c r="G2584">
        <v>9.7110000000000003</v>
      </c>
      <c r="K2584">
        <v>432.54</v>
      </c>
      <c r="L2584">
        <f t="shared" si="150"/>
        <v>422.82900000000001</v>
      </c>
      <c r="N2584">
        <v>8.7919999999999998</v>
      </c>
    </row>
    <row r="2585" spans="1:14" x14ac:dyDescent="0.2">
      <c r="A2585" s="1">
        <v>926</v>
      </c>
      <c r="B2585" s="7">
        <v>31493</v>
      </c>
      <c r="C2585" s="16" t="str">
        <f t="shared" si="149"/>
        <v>S</v>
      </c>
      <c r="D2585" s="5">
        <v>33</v>
      </c>
      <c r="E2585" s="5">
        <v>1.1399999999999999</v>
      </c>
      <c r="F2585" s="5">
        <v>31.86</v>
      </c>
      <c r="G2585">
        <v>9.7110000000000003</v>
      </c>
      <c r="K2585">
        <v>432.54</v>
      </c>
      <c r="L2585">
        <f t="shared" si="150"/>
        <v>422.82900000000001</v>
      </c>
      <c r="N2585">
        <v>8.7919999999999998</v>
      </c>
    </row>
    <row r="2586" spans="1:14" x14ac:dyDescent="0.2">
      <c r="A2586" s="1">
        <v>926</v>
      </c>
      <c r="B2586" s="7">
        <v>31500</v>
      </c>
      <c r="C2586" s="16" t="str">
        <f t="shared" si="149"/>
        <v>S</v>
      </c>
      <c r="D2586" s="5">
        <v>33</v>
      </c>
      <c r="E2586" s="5">
        <v>1.29</v>
      </c>
      <c r="F2586" s="5">
        <v>31.71</v>
      </c>
      <c r="G2586">
        <v>9.6649999999999991</v>
      </c>
      <c r="K2586">
        <v>432.54</v>
      </c>
      <c r="L2586">
        <f t="shared" si="150"/>
        <v>422.875</v>
      </c>
      <c r="N2586">
        <v>8.7460000000000004</v>
      </c>
    </row>
    <row r="2587" spans="1:14" x14ac:dyDescent="0.2">
      <c r="A2587" s="1">
        <v>926</v>
      </c>
      <c r="B2587" s="7">
        <v>31507</v>
      </c>
      <c r="C2587" s="16" t="str">
        <f t="shared" si="149"/>
        <v>S</v>
      </c>
      <c r="D2587" s="5">
        <v>33</v>
      </c>
      <c r="E2587" s="5">
        <v>1.3</v>
      </c>
      <c r="F2587" s="5">
        <v>31.7</v>
      </c>
      <c r="G2587">
        <v>9.6620000000000008</v>
      </c>
      <c r="K2587">
        <v>432.54</v>
      </c>
      <c r="L2587">
        <f t="shared" si="150"/>
        <v>422.87800000000004</v>
      </c>
      <c r="N2587">
        <v>8.7430000000000003</v>
      </c>
    </row>
    <row r="2588" spans="1:14" x14ac:dyDescent="0.2">
      <c r="A2588" s="1">
        <v>926</v>
      </c>
      <c r="B2588" s="7">
        <v>31515</v>
      </c>
      <c r="C2588" s="16" t="str">
        <f t="shared" si="149"/>
        <v>S</v>
      </c>
      <c r="D2588" s="5">
        <v>33</v>
      </c>
      <c r="E2588" s="5">
        <v>1.38</v>
      </c>
      <c r="F2588" s="5">
        <v>31.62</v>
      </c>
      <c r="G2588">
        <v>9.6379999999999999</v>
      </c>
      <c r="K2588">
        <v>432.54</v>
      </c>
      <c r="L2588">
        <f t="shared" si="150"/>
        <v>422.90200000000004</v>
      </c>
      <c r="N2588">
        <v>8.7189999999999994</v>
      </c>
    </row>
    <row r="2589" spans="1:14" x14ac:dyDescent="0.2">
      <c r="A2589" s="1">
        <v>926</v>
      </c>
      <c r="B2589" s="7">
        <v>31522</v>
      </c>
      <c r="C2589" s="16" t="str">
        <f t="shared" si="149"/>
        <v>S</v>
      </c>
      <c r="D2589" s="5">
        <v>33</v>
      </c>
      <c r="E2589" s="5">
        <v>1.41</v>
      </c>
      <c r="F2589" s="5">
        <v>31.59</v>
      </c>
      <c r="G2589">
        <v>9.6289999999999996</v>
      </c>
      <c r="K2589">
        <v>432.54</v>
      </c>
      <c r="L2589">
        <f t="shared" si="150"/>
        <v>422.911</v>
      </c>
      <c r="N2589">
        <v>8.7100000000000009</v>
      </c>
    </row>
    <row r="2590" spans="1:14" x14ac:dyDescent="0.2">
      <c r="A2590" s="1">
        <v>926</v>
      </c>
      <c r="B2590" s="7">
        <v>31529</v>
      </c>
      <c r="C2590" s="16" t="str">
        <f t="shared" si="149"/>
        <v>S</v>
      </c>
      <c r="D2590" s="5">
        <v>33</v>
      </c>
      <c r="E2590" s="5">
        <v>1.45</v>
      </c>
      <c r="F2590" s="5">
        <v>31.55</v>
      </c>
      <c r="G2590">
        <v>9.6170000000000009</v>
      </c>
      <c r="K2590">
        <v>432.54</v>
      </c>
      <c r="L2590">
        <f t="shared" si="150"/>
        <v>422.923</v>
      </c>
      <c r="N2590">
        <v>8.6980000000000004</v>
      </c>
    </row>
    <row r="2591" spans="1:14" x14ac:dyDescent="0.2">
      <c r="A2591" s="1">
        <v>926</v>
      </c>
      <c r="B2591" s="7">
        <v>31537</v>
      </c>
      <c r="C2591" s="16" t="str">
        <f t="shared" si="149"/>
        <v>S</v>
      </c>
      <c r="D2591" s="5">
        <v>33</v>
      </c>
      <c r="E2591" s="5">
        <v>1.57</v>
      </c>
      <c r="F2591" s="5">
        <v>31.43</v>
      </c>
      <c r="G2591">
        <v>9.58</v>
      </c>
      <c r="K2591">
        <v>432.54</v>
      </c>
      <c r="L2591">
        <f t="shared" si="150"/>
        <v>422.96000000000004</v>
      </c>
      <c r="N2591">
        <v>8.6609999999999996</v>
      </c>
    </row>
    <row r="2592" spans="1:14" x14ac:dyDescent="0.2">
      <c r="A2592" s="1">
        <v>926</v>
      </c>
      <c r="B2592" s="7">
        <v>31543</v>
      </c>
      <c r="C2592" s="16" t="str">
        <f t="shared" si="149"/>
        <v>S</v>
      </c>
      <c r="D2592" s="5">
        <v>33</v>
      </c>
      <c r="E2592" s="5">
        <v>1.66</v>
      </c>
      <c r="F2592" s="5">
        <v>31.34</v>
      </c>
      <c r="G2592">
        <v>9.5530000000000008</v>
      </c>
      <c r="K2592">
        <v>432.54</v>
      </c>
      <c r="L2592">
        <f t="shared" si="150"/>
        <v>422.98700000000002</v>
      </c>
      <c r="N2592">
        <v>8.6340000000000003</v>
      </c>
    </row>
    <row r="2593" spans="1:14" x14ac:dyDescent="0.2">
      <c r="A2593" s="1">
        <v>926</v>
      </c>
      <c r="B2593" s="7">
        <v>31551</v>
      </c>
      <c r="C2593" s="16" t="str">
        <f t="shared" si="149"/>
        <v>S</v>
      </c>
      <c r="D2593" s="5">
        <v>33</v>
      </c>
      <c r="E2593" s="5">
        <v>1.67</v>
      </c>
      <c r="F2593" s="5">
        <v>31.33</v>
      </c>
      <c r="G2593">
        <v>9.5500000000000007</v>
      </c>
      <c r="K2593">
        <v>432.54</v>
      </c>
      <c r="L2593">
        <f t="shared" si="150"/>
        <v>422.99</v>
      </c>
      <c r="N2593">
        <v>8.6310000000000002</v>
      </c>
    </row>
    <row r="2594" spans="1:14" x14ac:dyDescent="0.2">
      <c r="A2594" s="1">
        <v>926</v>
      </c>
      <c r="B2594" s="7">
        <v>31578</v>
      </c>
      <c r="C2594" s="16" t="str">
        <f t="shared" si="149"/>
        <v>S</v>
      </c>
      <c r="D2594" s="5">
        <v>33</v>
      </c>
      <c r="E2594" s="5">
        <v>1.48</v>
      </c>
      <c r="F2594" s="5">
        <v>31.52</v>
      </c>
      <c r="G2594">
        <v>9.6069999999999993</v>
      </c>
      <c r="J2594" t="s">
        <v>24</v>
      </c>
      <c r="K2594">
        <v>432.54</v>
      </c>
      <c r="L2594">
        <f t="shared" si="150"/>
        <v>422.93299999999999</v>
      </c>
      <c r="N2594">
        <v>8.6880000000000006</v>
      </c>
    </row>
    <row r="2595" spans="1:14" x14ac:dyDescent="0.2">
      <c r="A2595" s="1">
        <v>926</v>
      </c>
      <c r="B2595" s="7">
        <v>31592</v>
      </c>
      <c r="C2595" s="16" t="str">
        <f t="shared" si="149"/>
        <v>S</v>
      </c>
      <c r="D2595" s="5">
        <v>33</v>
      </c>
      <c r="E2595" s="5">
        <v>1.49</v>
      </c>
      <c r="F2595" s="5">
        <v>31.51</v>
      </c>
      <c r="G2595">
        <v>9.6039999999999992</v>
      </c>
      <c r="K2595">
        <v>432.54</v>
      </c>
      <c r="L2595">
        <f t="shared" si="150"/>
        <v>422.93600000000004</v>
      </c>
      <c r="N2595">
        <v>8.6850000000000005</v>
      </c>
    </row>
    <row r="2596" spans="1:14" x14ac:dyDescent="0.2">
      <c r="A2596" s="1">
        <v>926</v>
      </c>
      <c r="B2596" s="7">
        <v>31602</v>
      </c>
      <c r="C2596" s="16" t="str">
        <f t="shared" si="149"/>
        <v>S</v>
      </c>
      <c r="D2596" s="5">
        <v>33</v>
      </c>
      <c r="E2596" s="5">
        <v>1.42</v>
      </c>
      <c r="F2596" s="5">
        <v>31.58</v>
      </c>
      <c r="G2596">
        <v>9.6259999999999994</v>
      </c>
      <c r="K2596">
        <v>432.54</v>
      </c>
      <c r="L2596">
        <f t="shared" si="150"/>
        <v>422.91400000000004</v>
      </c>
      <c r="N2596">
        <v>8.7070000000000007</v>
      </c>
    </row>
    <row r="2597" spans="1:14" x14ac:dyDescent="0.2">
      <c r="A2597" s="1">
        <v>926</v>
      </c>
      <c r="B2597" s="7">
        <v>31606</v>
      </c>
      <c r="C2597" s="16" t="str">
        <f t="shared" si="149"/>
        <v>S</v>
      </c>
      <c r="D2597" s="5">
        <v>33</v>
      </c>
      <c r="E2597" s="5">
        <v>1.42</v>
      </c>
      <c r="F2597" s="5">
        <v>31.58</v>
      </c>
      <c r="G2597">
        <v>9.6259999999999994</v>
      </c>
      <c r="K2597">
        <v>432.54</v>
      </c>
      <c r="L2597">
        <f t="shared" si="150"/>
        <v>422.91400000000004</v>
      </c>
      <c r="N2597">
        <v>8.7070000000000007</v>
      </c>
    </row>
    <row r="2598" spans="1:14" x14ac:dyDescent="0.2">
      <c r="A2598" s="1">
        <v>926</v>
      </c>
      <c r="B2598" s="7">
        <v>31614</v>
      </c>
      <c r="C2598" s="16" t="str">
        <f t="shared" si="149"/>
        <v>S</v>
      </c>
      <c r="D2598" s="5">
        <v>33</v>
      </c>
      <c r="E2598" s="5">
        <v>1.38</v>
      </c>
      <c r="F2598" s="5">
        <v>31.62</v>
      </c>
      <c r="G2598">
        <v>9.6379999999999999</v>
      </c>
      <c r="K2598">
        <v>432.54</v>
      </c>
      <c r="L2598">
        <f t="shared" si="150"/>
        <v>422.90200000000004</v>
      </c>
      <c r="N2598">
        <v>8.7189999999999994</v>
      </c>
    </row>
    <row r="2599" spans="1:14" x14ac:dyDescent="0.2">
      <c r="A2599" s="1">
        <v>926</v>
      </c>
      <c r="B2599" s="7">
        <v>31719</v>
      </c>
      <c r="C2599" s="16" t="str">
        <f t="shared" si="149"/>
        <v>S</v>
      </c>
      <c r="D2599" s="5">
        <v>33</v>
      </c>
      <c r="E2599" s="5">
        <v>1.18</v>
      </c>
      <c r="F2599" s="5">
        <v>31.82</v>
      </c>
      <c r="G2599">
        <v>9.6989999999999998</v>
      </c>
      <c r="K2599">
        <v>432.54</v>
      </c>
      <c r="L2599">
        <f t="shared" si="150"/>
        <v>422.84100000000001</v>
      </c>
      <c r="N2599">
        <v>8.7799999999999994</v>
      </c>
    </row>
    <row r="2600" spans="1:14" x14ac:dyDescent="0.2">
      <c r="A2600" s="1">
        <v>926</v>
      </c>
      <c r="B2600" s="7">
        <v>31760</v>
      </c>
      <c r="C2600" s="16" t="str">
        <f t="shared" si="149"/>
        <v>S</v>
      </c>
      <c r="D2600" s="5">
        <v>33</v>
      </c>
      <c r="E2600" s="5">
        <v>1.17</v>
      </c>
      <c r="F2600" s="5">
        <v>31.83</v>
      </c>
      <c r="G2600">
        <v>9.702</v>
      </c>
      <c r="K2600">
        <v>432.54</v>
      </c>
      <c r="L2600">
        <f t="shared" si="150"/>
        <v>422.83800000000002</v>
      </c>
      <c r="N2600">
        <v>8.7829999999999995</v>
      </c>
    </row>
    <row r="2601" spans="1:14" x14ac:dyDescent="0.2">
      <c r="A2601" s="1">
        <v>926</v>
      </c>
      <c r="B2601" s="7">
        <v>31774</v>
      </c>
      <c r="C2601" s="16" t="str">
        <f t="shared" si="149"/>
        <v>S</v>
      </c>
      <c r="D2601" s="5">
        <v>33</v>
      </c>
      <c r="E2601" s="5">
        <v>1.1299999999999999</v>
      </c>
      <c r="F2601" s="5">
        <v>31.87</v>
      </c>
      <c r="G2601">
        <v>9.7140000000000004</v>
      </c>
      <c r="K2601">
        <v>432.54</v>
      </c>
      <c r="L2601">
        <f t="shared" si="150"/>
        <v>422.82600000000002</v>
      </c>
      <c r="N2601">
        <v>8.7949999999999999</v>
      </c>
    </row>
    <row r="2602" spans="1:14" x14ac:dyDescent="0.2">
      <c r="A2602" s="1">
        <v>926</v>
      </c>
      <c r="B2602" s="7">
        <v>31780</v>
      </c>
      <c r="C2602" s="16" t="str">
        <f t="shared" si="149"/>
        <v>S</v>
      </c>
      <c r="D2602" s="5">
        <v>33</v>
      </c>
      <c r="E2602" s="5">
        <v>1.1100000000000001</v>
      </c>
      <c r="F2602" s="5">
        <v>31.89</v>
      </c>
      <c r="G2602">
        <v>9.7200000000000006</v>
      </c>
      <c r="K2602">
        <v>432.54</v>
      </c>
      <c r="L2602">
        <f t="shared" si="150"/>
        <v>422.82</v>
      </c>
      <c r="N2602">
        <v>8.8010000000000002</v>
      </c>
    </row>
    <row r="2603" spans="1:14" x14ac:dyDescent="0.2">
      <c r="A2603" s="1">
        <v>926</v>
      </c>
      <c r="B2603" s="7">
        <v>31788</v>
      </c>
      <c r="C2603" s="16" t="str">
        <f t="shared" si="149"/>
        <v>S</v>
      </c>
      <c r="D2603" s="5">
        <v>33</v>
      </c>
      <c r="E2603" s="5">
        <v>1.1599999999999999</v>
      </c>
      <c r="F2603" s="5">
        <v>31.84</v>
      </c>
      <c r="G2603">
        <v>9.7050000000000001</v>
      </c>
      <c r="K2603">
        <v>432.54</v>
      </c>
      <c r="L2603">
        <f t="shared" si="150"/>
        <v>422.83500000000004</v>
      </c>
      <c r="N2603">
        <v>8.7859999999999996</v>
      </c>
    </row>
    <row r="2604" spans="1:14" x14ac:dyDescent="0.2">
      <c r="A2604" s="1">
        <v>926</v>
      </c>
      <c r="B2604" s="7">
        <v>33771</v>
      </c>
      <c r="C2604" s="16" t="str">
        <f t="shared" si="149"/>
        <v>V</v>
      </c>
      <c r="F2604" s="5">
        <f>3.281*G2604</f>
        <v>32.281759000000001</v>
      </c>
      <c r="G2604">
        <v>9.8390000000000004</v>
      </c>
      <c r="K2604">
        <v>432.54</v>
      </c>
      <c r="L2604">
        <f t="shared" si="150"/>
        <v>422.70100000000002</v>
      </c>
      <c r="N2604">
        <v>8.92</v>
      </c>
    </row>
    <row r="2605" spans="1:14" x14ac:dyDescent="0.2">
      <c r="A2605" s="1">
        <v>926</v>
      </c>
      <c r="B2605" s="7">
        <v>34010</v>
      </c>
      <c r="C2605" s="16" t="str">
        <f t="shared" si="149"/>
        <v>V</v>
      </c>
      <c r="F2605" s="5">
        <f t="shared" ref="F2605:F2636" si="151">3.281*G2605</f>
        <v>32.055370000000003</v>
      </c>
      <c r="G2605">
        <v>9.77</v>
      </c>
      <c r="K2605">
        <v>432.54</v>
      </c>
      <c r="L2605">
        <f t="shared" si="150"/>
        <v>422.77000000000004</v>
      </c>
      <c r="N2605">
        <v>8.8510000000000009</v>
      </c>
    </row>
    <row r="2606" spans="1:14" x14ac:dyDescent="0.2">
      <c r="A2606" s="1">
        <v>926</v>
      </c>
      <c r="B2606" s="7">
        <v>34033</v>
      </c>
      <c r="C2606" s="16" t="str">
        <f t="shared" si="149"/>
        <v>V</v>
      </c>
      <c r="F2606" s="5">
        <f t="shared" si="151"/>
        <v>32.101304000000006</v>
      </c>
      <c r="G2606">
        <v>9.7840000000000007</v>
      </c>
      <c r="K2606">
        <v>432.54</v>
      </c>
      <c r="L2606">
        <f t="shared" si="150"/>
        <v>422.75600000000003</v>
      </c>
      <c r="N2606">
        <v>8.8650000000000002</v>
      </c>
    </row>
    <row r="2607" spans="1:14" x14ac:dyDescent="0.2">
      <c r="A2607" s="1">
        <v>926</v>
      </c>
      <c r="B2607" s="7">
        <v>34100</v>
      </c>
      <c r="C2607" s="16" t="str">
        <f t="shared" si="149"/>
        <v>V</v>
      </c>
      <c r="F2607" s="5">
        <f t="shared" si="151"/>
        <v>31.783047</v>
      </c>
      <c r="G2607">
        <v>9.6869999999999994</v>
      </c>
      <c r="K2607">
        <v>432.54</v>
      </c>
      <c r="L2607">
        <f t="shared" si="150"/>
        <v>422.85300000000001</v>
      </c>
      <c r="N2607">
        <v>8.7680000000000007</v>
      </c>
    </row>
    <row r="2608" spans="1:14" x14ac:dyDescent="0.2">
      <c r="A2608" s="1">
        <v>926</v>
      </c>
      <c r="B2608" s="7">
        <v>34110</v>
      </c>
      <c r="C2608" s="16" t="str">
        <f t="shared" si="149"/>
        <v>V</v>
      </c>
      <c r="F2608" s="5">
        <f t="shared" si="151"/>
        <v>31.809295000000002</v>
      </c>
      <c r="G2608">
        <v>9.6950000000000003</v>
      </c>
      <c r="K2608">
        <v>432.54</v>
      </c>
      <c r="L2608">
        <f t="shared" si="150"/>
        <v>422.84500000000003</v>
      </c>
      <c r="N2608">
        <v>8.7759999999999998</v>
      </c>
    </row>
    <row r="2609" spans="1:14" x14ac:dyDescent="0.2">
      <c r="A2609" s="1">
        <v>926</v>
      </c>
      <c r="B2609" s="7">
        <v>34117</v>
      </c>
      <c r="C2609" s="16" t="str">
        <f t="shared" si="149"/>
        <v>V</v>
      </c>
      <c r="F2609" s="5">
        <f t="shared" si="151"/>
        <v>31.802733</v>
      </c>
      <c r="G2609">
        <v>9.6929999999999996</v>
      </c>
      <c r="K2609">
        <v>432.54</v>
      </c>
      <c r="L2609">
        <f t="shared" si="150"/>
        <v>422.84700000000004</v>
      </c>
      <c r="N2609">
        <v>8.7739999999999991</v>
      </c>
    </row>
    <row r="2610" spans="1:14" x14ac:dyDescent="0.2">
      <c r="A2610" s="1">
        <v>926</v>
      </c>
      <c r="B2610" s="7">
        <v>35359</v>
      </c>
      <c r="C2610" s="16" t="str">
        <f t="shared" si="149"/>
        <v>V</v>
      </c>
      <c r="F2610" s="5">
        <f t="shared" si="151"/>
        <v>31.727270000000001</v>
      </c>
      <c r="G2610">
        <v>9.67</v>
      </c>
      <c r="K2610">
        <v>432.54</v>
      </c>
      <c r="L2610">
        <f t="shared" si="150"/>
        <v>422.87</v>
      </c>
    </row>
    <row r="2611" spans="1:14" x14ac:dyDescent="0.2">
      <c r="A2611" s="1">
        <v>926</v>
      </c>
      <c r="B2611" s="7">
        <v>35551</v>
      </c>
      <c r="C2611" s="16" t="str">
        <f t="shared" si="149"/>
        <v>V</v>
      </c>
      <c r="F2611" s="5">
        <f t="shared" si="151"/>
        <v>31.172781000000001</v>
      </c>
      <c r="G2611">
        <v>9.5009999999999994</v>
      </c>
      <c r="K2611">
        <v>432.54</v>
      </c>
      <c r="L2611">
        <f t="shared" si="150"/>
        <v>423.03900000000004</v>
      </c>
    </row>
    <row r="2612" spans="1:14" x14ac:dyDescent="0.2">
      <c r="A2612" s="1">
        <v>926</v>
      </c>
      <c r="B2612" s="7">
        <v>35586</v>
      </c>
      <c r="C2612" s="16" t="str">
        <f t="shared" si="149"/>
        <v>V</v>
      </c>
      <c r="F2612" s="5">
        <f t="shared" si="151"/>
        <v>31.189186000000003</v>
      </c>
      <c r="G2612">
        <v>9.5060000000000002</v>
      </c>
      <c r="K2612">
        <v>432.54</v>
      </c>
      <c r="L2612">
        <f t="shared" si="150"/>
        <v>423.03399999999999</v>
      </c>
    </row>
    <row r="2613" spans="1:14" x14ac:dyDescent="0.2">
      <c r="A2613" s="1">
        <v>926</v>
      </c>
      <c r="B2613" s="7">
        <v>35625</v>
      </c>
      <c r="C2613" s="16" t="str">
        <f t="shared" si="149"/>
        <v>V</v>
      </c>
      <c r="F2613" s="5">
        <f t="shared" si="151"/>
        <v>30.431275000000003</v>
      </c>
      <c r="G2613">
        <v>9.2750000000000004</v>
      </c>
      <c r="K2613">
        <v>432.54</v>
      </c>
      <c r="L2613">
        <f t="shared" si="150"/>
        <v>423.26500000000004</v>
      </c>
    </row>
    <row r="2614" spans="1:14" x14ac:dyDescent="0.2">
      <c r="A2614" s="1">
        <v>926</v>
      </c>
      <c r="B2614" s="7">
        <v>35693</v>
      </c>
      <c r="C2614" s="16" t="str">
        <f t="shared" si="149"/>
        <v>V</v>
      </c>
      <c r="F2614" s="5">
        <f t="shared" si="151"/>
        <v>30.683912000000003</v>
      </c>
      <c r="G2614">
        <v>9.3520000000000003</v>
      </c>
      <c r="K2614">
        <v>432.54</v>
      </c>
      <c r="L2614">
        <f t="shared" si="150"/>
        <v>423.18800000000005</v>
      </c>
    </row>
    <row r="2615" spans="1:14" x14ac:dyDescent="0.2">
      <c r="A2615" s="1">
        <v>926</v>
      </c>
      <c r="B2615" s="7">
        <v>35731</v>
      </c>
      <c r="C2615" s="16" t="str">
        <f t="shared" si="149"/>
        <v>V</v>
      </c>
      <c r="F2615" s="5">
        <f t="shared" si="151"/>
        <v>31.737113000000001</v>
      </c>
      <c r="G2615">
        <v>9.673</v>
      </c>
      <c r="K2615">
        <v>432.54</v>
      </c>
      <c r="L2615">
        <f t="shared" si="150"/>
        <v>422.86700000000002</v>
      </c>
    </row>
    <row r="2616" spans="1:14" x14ac:dyDescent="0.2">
      <c r="A2616" s="1">
        <v>926</v>
      </c>
      <c r="B2616" s="7">
        <v>35754</v>
      </c>
      <c r="C2616" s="16" t="str">
        <f t="shared" si="149"/>
        <v>V</v>
      </c>
      <c r="F2616" s="5">
        <f t="shared" si="151"/>
        <v>31.773204</v>
      </c>
      <c r="G2616">
        <v>9.6839999999999993</v>
      </c>
      <c r="K2616">
        <v>432.54</v>
      </c>
      <c r="L2616">
        <f t="shared" si="150"/>
        <v>422.85599999999999</v>
      </c>
    </row>
    <row r="2617" spans="1:14" x14ac:dyDescent="0.2">
      <c r="A2617" s="1">
        <v>926</v>
      </c>
      <c r="B2617" s="7">
        <v>35776</v>
      </c>
      <c r="C2617" s="16" t="str">
        <f t="shared" si="149"/>
        <v>V</v>
      </c>
      <c r="F2617" s="5">
        <f t="shared" si="151"/>
        <v>31.842105</v>
      </c>
      <c r="G2617">
        <v>9.7050000000000001</v>
      </c>
      <c r="K2617">
        <v>432.54</v>
      </c>
      <c r="L2617">
        <f t="shared" si="150"/>
        <v>422.83500000000004</v>
      </c>
    </row>
    <row r="2618" spans="1:14" x14ac:dyDescent="0.2">
      <c r="A2618" s="1">
        <v>926</v>
      </c>
      <c r="B2618" s="7">
        <v>35817</v>
      </c>
      <c r="C2618" s="16" t="str">
        <f t="shared" ref="C2618:C2681" si="152">IF(ISBLANK(D2618),"V","S")</f>
        <v>V</v>
      </c>
      <c r="F2618" s="5">
        <f t="shared" si="151"/>
        <v>31.966783000000003</v>
      </c>
      <c r="G2618">
        <v>9.7430000000000003</v>
      </c>
      <c r="K2618">
        <v>432.54</v>
      </c>
      <c r="L2618">
        <f t="shared" si="150"/>
        <v>422.79700000000003</v>
      </c>
    </row>
    <row r="2619" spans="1:14" x14ac:dyDescent="0.2">
      <c r="A2619" s="1">
        <v>926</v>
      </c>
      <c r="B2619" s="7">
        <v>35845</v>
      </c>
      <c r="C2619" s="16" t="str">
        <f t="shared" si="152"/>
        <v>V</v>
      </c>
      <c r="F2619" s="5">
        <f t="shared" si="151"/>
        <v>32.052089000000002</v>
      </c>
      <c r="G2619">
        <v>9.7690000000000001</v>
      </c>
      <c r="K2619">
        <v>432.54</v>
      </c>
      <c r="L2619">
        <f t="shared" si="150"/>
        <v>422.77100000000002</v>
      </c>
    </row>
    <row r="2620" spans="1:14" x14ac:dyDescent="0.2">
      <c r="A2620" s="1">
        <v>926</v>
      </c>
      <c r="B2620" s="7">
        <v>35871</v>
      </c>
      <c r="C2620" s="16" t="str">
        <f t="shared" si="152"/>
        <v>V</v>
      </c>
      <c r="F2620" s="5">
        <f t="shared" si="151"/>
        <v>31.796171000000005</v>
      </c>
      <c r="G2620">
        <v>9.6910000000000007</v>
      </c>
      <c r="K2620">
        <v>432.54</v>
      </c>
      <c r="L2620">
        <f t="shared" si="150"/>
        <v>422.84900000000005</v>
      </c>
    </row>
    <row r="2621" spans="1:14" x14ac:dyDescent="0.2">
      <c r="A2621" s="1">
        <v>926</v>
      </c>
      <c r="B2621" s="7">
        <v>35900</v>
      </c>
      <c r="C2621" s="16" t="str">
        <f t="shared" si="152"/>
        <v>V</v>
      </c>
      <c r="F2621" s="5">
        <f t="shared" si="151"/>
        <v>31.917567999999999</v>
      </c>
      <c r="G2621">
        <v>9.7279999999999998</v>
      </c>
      <c r="K2621">
        <v>432.54</v>
      </c>
      <c r="L2621">
        <f t="shared" ref="L2621:L2644" si="153">K2621-G2621</f>
        <v>422.81200000000001</v>
      </c>
    </row>
    <row r="2622" spans="1:14" x14ac:dyDescent="0.2">
      <c r="A2622" s="1">
        <v>926</v>
      </c>
      <c r="B2622" s="7">
        <v>35956</v>
      </c>
      <c r="C2622" s="16" t="str">
        <f t="shared" si="152"/>
        <v>V</v>
      </c>
      <c r="F2622" s="5">
        <f t="shared" si="151"/>
        <v>31.281054000000005</v>
      </c>
      <c r="G2622">
        <v>9.5340000000000007</v>
      </c>
      <c r="K2622">
        <v>432.54</v>
      </c>
      <c r="L2622">
        <f t="shared" si="153"/>
        <v>423.00600000000003</v>
      </c>
    </row>
    <row r="2623" spans="1:14" x14ac:dyDescent="0.2">
      <c r="A2623" s="1">
        <v>926</v>
      </c>
      <c r="B2623" s="7">
        <v>36060</v>
      </c>
      <c r="C2623" s="16" t="str">
        <f t="shared" si="152"/>
        <v>V</v>
      </c>
      <c r="F2623" s="5">
        <f t="shared" si="151"/>
        <v>31.884758000000001</v>
      </c>
      <c r="G2623">
        <v>9.718</v>
      </c>
      <c r="K2623">
        <v>432.54</v>
      </c>
      <c r="L2623">
        <f t="shared" si="153"/>
        <v>422.822</v>
      </c>
    </row>
    <row r="2624" spans="1:14" x14ac:dyDescent="0.2">
      <c r="A2624" s="1">
        <v>926</v>
      </c>
      <c r="B2624" s="7">
        <v>36082</v>
      </c>
      <c r="C2624" s="16" t="str">
        <f t="shared" si="152"/>
        <v>V</v>
      </c>
      <c r="F2624" s="5">
        <f t="shared" si="151"/>
        <v>31.888038999999999</v>
      </c>
      <c r="G2624">
        <v>9.7189999999999994</v>
      </c>
      <c r="K2624">
        <v>432.54</v>
      </c>
      <c r="L2624">
        <f t="shared" si="153"/>
        <v>422.82100000000003</v>
      </c>
    </row>
    <row r="2625" spans="1:17" x14ac:dyDescent="0.2">
      <c r="A2625" s="1">
        <v>926</v>
      </c>
      <c r="B2625" s="7">
        <v>36160</v>
      </c>
      <c r="C2625" s="16" t="str">
        <f t="shared" si="152"/>
        <v>V</v>
      </c>
      <c r="F2625" s="5">
        <f t="shared" si="151"/>
        <v>32.009436000000001</v>
      </c>
      <c r="G2625">
        <v>9.7560000000000002</v>
      </c>
      <c r="K2625">
        <v>432.54</v>
      </c>
      <c r="L2625">
        <f t="shared" si="153"/>
        <v>422.78399999999999</v>
      </c>
    </row>
    <row r="2626" spans="1:17" x14ac:dyDescent="0.2">
      <c r="A2626" s="1">
        <v>926</v>
      </c>
      <c r="B2626" s="7">
        <v>36216</v>
      </c>
      <c r="C2626" s="16" t="str">
        <f t="shared" si="152"/>
        <v>V</v>
      </c>
      <c r="F2626" s="5">
        <f t="shared" si="151"/>
        <v>31.960221000000001</v>
      </c>
      <c r="G2626">
        <v>9.7409999999999997</v>
      </c>
      <c r="K2626">
        <v>432.54</v>
      </c>
      <c r="L2626">
        <f t="shared" si="153"/>
        <v>422.79900000000004</v>
      </c>
    </row>
    <row r="2627" spans="1:17" x14ac:dyDescent="0.2">
      <c r="A2627" s="1">
        <v>926</v>
      </c>
      <c r="B2627" s="7">
        <v>36235</v>
      </c>
      <c r="C2627" s="16" t="str">
        <f t="shared" si="152"/>
        <v>V</v>
      </c>
      <c r="F2627" s="5">
        <f t="shared" si="151"/>
        <v>31.976626000000003</v>
      </c>
      <c r="G2627">
        <v>9.7460000000000004</v>
      </c>
      <c r="K2627">
        <v>432.54</v>
      </c>
      <c r="L2627">
        <f t="shared" si="153"/>
        <v>422.79400000000004</v>
      </c>
    </row>
    <row r="2628" spans="1:17" x14ac:dyDescent="0.2">
      <c r="A2628" s="1">
        <v>926</v>
      </c>
      <c r="B2628" s="7">
        <v>36277</v>
      </c>
      <c r="C2628" s="16" t="str">
        <f t="shared" si="152"/>
        <v>V</v>
      </c>
      <c r="F2628" s="5">
        <f t="shared" si="151"/>
        <v>31.372921999999999</v>
      </c>
      <c r="G2628">
        <v>9.5619999999999994</v>
      </c>
      <c r="K2628">
        <v>432.54</v>
      </c>
      <c r="L2628">
        <f t="shared" si="153"/>
        <v>422.97800000000001</v>
      </c>
    </row>
    <row r="2629" spans="1:17" x14ac:dyDescent="0.2">
      <c r="A2629" s="1">
        <v>926</v>
      </c>
      <c r="B2629" s="7">
        <v>36299</v>
      </c>
      <c r="C2629" s="16" t="str">
        <f t="shared" si="152"/>
        <v>V</v>
      </c>
      <c r="F2629" s="5">
        <f t="shared" si="151"/>
        <v>31.002169000000002</v>
      </c>
      <c r="G2629">
        <v>9.4489999999999998</v>
      </c>
      <c r="K2629">
        <v>432.54</v>
      </c>
      <c r="L2629">
        <f t="shared" si="153"/>
        <v>423.09100000000001</v>
      </c>
      <c r="N2629">
        <v>8.5289999999999999</v>
      </c>
      <c r="Q2629" t="s">
        <v>51</v>
      </c>
    </row>
    <row r="2630" spans="1:17" x14ac:dyDescent="0.2">
      <c r="A2630" s="1">
        <v>926</v>
      </c>
      <c r="B2630" s="7">
        <v>36328</v>
      </c>
      <c r="C2630" s="16" t="str">
        <f t="shared" si="152"/>
        <v>V</v>
      </c>
      <c r="F2630" s="5">
        <f t="shared" si="151"/>
        <v>30.779061000000002</v>
      </c>
      <c r="G2630">
        <v>9.3810000000000002</v>
      </c>
      <c r="K2630">
        <v>432.54</v>
      </c>
      <c r="L2630">
        <f t="shared" si="153"/>
        <v>423.15899999999999</v>
      </c>
      <c r="N2630">
        <v>8.4610000000000003</v>
      </c>
    </row>
    <row r="2631" spans="1:17" x14ac:dyDescent="0.2">
      <c r="A2631" s="1">
        <v>926</v>
      </c>
      <c r="B2631" s="7">
        <v>36371</v>
      </c>
      <c r="C2631" s="16" t="str">
        <f t="shared" si="152"/>
        <v>V</v>
      </c>
      <c r="F2631" s="5">
        <f t="shared" si="151"/>
        <v>30.601887000000001</v>
      </c>
      <c r="G2631">
        <v>9.327</v>
      </c>
      <c r="K2631">
        <v>432.54</v>
      </c>
      <c r="L2631">
        <f t="shared" si="153"/>
        <v>423.21300000000002</v>
      </c>
      <c r="N2631">
        <v>8.407</v>
      </c>
    </row>
    <row r="2632" spans="1:17" x14ac:dyDescent="0.2">
      <c r="A2632" s="1">
        <v>926</v>
      </c>
      <c r="B2632" s="7">
        <v>36399</v>
      </c>
      <c r="C2632" s="16" t="str">
        <f t="shared" si="152"/>
        <v>V</v>
      </c>
      <c r="F2632" s="5">
        <f t="shared" si="151"/>
        <v>30.539548</v>
      </c>
      <c r="G2632">
        <v>9.3079999999999998</v>
      </c>
      <c r="K2632">
        <v>432.54</v>
      </c>
      <c r="L2632">
        <f t="shared" si="153"/>
        <v>423.23200000000003</v>
      </c>
      <c r="N2632">
        <v>8.3879999999999999</v>
      </c>
    </row>
    <row r="2633" spans="1:17" x14ac:dyDescent="0.2">
      <c r="A2633" s="1">
        <v>926</v>
      </c>
      <c r="B2633" s="7">
        <v>36427</v>
      </c>
      <c r="C2633" s="16" t="str">
        <f t="shared" si="152"/>
        <v>V</v>
      </c>
      <c r="F2633" s="5">
        <f t="shared" si="151"/>
        <v>30.510019</v>
      </c>
      <c r="G2633">
        <v>9.2989999999999995</v>
      </c>
      <c r="K2633">
        <v>432.54</v>
      </c>
      <c r="L2633">
        <f t="shared" si="153"/>
        <v>423.24100000000004</v>
      </c>
      <c r="N2633">
        <v>8.3789999999999996</v>
      </c>
    </row>
    <row r="2634" spans="1:17" x14ac:dyDescent="0.2">
      <c r="A2634" s="1">
        <v>926</v>
      </c>
      <c r="B2634" s="7">
        <v>36458</v>
      </c>
      <c r="C2634" s="16" t="str">
        <f t="shared" si="152"/>
        <v>V</v>
      </c>
      <c r="F2634" s="5">
        <f t="shared" si="151"/>
        <v>30.693755000000003</v>
      </c>
      <c r="G2634">
        <v>9.3550000000000004</v>
      </c>
      <c r="K2634">
        <v>432.54</v>
      </c>
      <c r="L2634">
        <f t="shared" si="153"/>
        <v>423.185</v>
      </c>
      <c r="N2634">
        <f t="shared" ref="N2634:N2697" si="154">G2634-(G2633-N2633)</f>
        <v>8.4350000000000005</v>
      </c>
    </row>
    <row r="2635" spans="1:17" x14ac:dyDescent="0.2">
      <c r="A2635" s="1">
        <v>926</v>
      </c>
      <c r="B2635" s="7">
        <v>36486</v>
      </c>
      <c r="C2635" s="16" t="str">
        <f t="shared" si="152"/>
        <v>V</v>
      </c>
      <c r="F2635" s="5">
        <f t="shared" si="151"/>
        <v>30.877490999999999</v>
      </c>
      <c r="G2635">
        <v>9.4109999999999996</v>
      </c>
      <c r="K2635">
        <v>432.54</v>
      </c>
      <c r="L2635">
        <f t="shared" si="153"/>
        <v>423.12900000000002</v>
      </c>
      <c r="N2635">
        <f t="shared" si="154"/>
        <v>8.4909999999999997</v>
      </c>
    </row>
    <row r="2636" spans="1:17" x14ac:dyDescent="0.2">
      <c r="A2636" s="1">
        <v>926</v>
      </c>
      <c r="B2636" s="7">
        <v>36521</v>
      </c>
      <c r="C2636" s="16" t="str">
        <f t="shared" si="152"/>
        <v>V</v>
      </c>
      <c r="F2636" s="5">
        <f t="shared" si="151"/>
        <v>31.057945999999998</v>
      </c>
      <c r="G2636">
        <v>9.4659999999999993</v>
      </c>
      <c r="K2636">
        <v>432.54</v>
      </c>
      <c r="L2636">
        <f t="shared" si="153"/>
        <v>423.07400000000001</v>
      </c>
      <c r="N2636">
        <f t="shared" si="154"/>
        <v>8.5459999999999994</v>
      </c>
    </row>
    <row r="2637" spans="1:17" x14ac:dyDescent="0.2">
      <c r="A2637" s="1">
        <v>926</v>
      </c>
      <c r="B2637" s="7">
        <v>36553</v>
      </c>
      <c r="C2637" s="16" t="str">
        <f t="shared" si="152"/>
        <v>V</v>
      </c>
      <c r="F2637" s="5">
        <v>31.18</v>
      </c>
      <c r="G2637" s="3">
        <f t="shared" ref="G2637:G2643" si="155">F2637/3.281</f>
        <v>9.5032002438281005</v>
      </c>
      <c r="K2637">
        <v>432.54</v>
      </c>
      <c r="L2637">
        <f t="shared" si="153"/>
        <v>423.03679975617194</v>
      </c>
      <c r="N2637" s="3">
        <f t="shared" si="154"/>
        <v>8.5832002438281005</v>
      </c>
    </row>
    <row r="2638" spans="1:17" x14ac:dyDescent="0.2">
      <c r="A2638" s="1">
        <v>926</v>
      </c>
      <c r="B2638" s="7">
        <v>36587</v>
      </c>
      <c r="C2638" s="16" t="str">
        <f t="shared" si="152"/>
        <v>V</v>
      </c>
      <c r="F2638" s="5">
        <v>31.28</v>
      </c>
      <c r="G2638" s="3">
        <f t="shared" si="155"/>
        <v>9.5336787564766841</v>
      </c>
      <c r="K2638">
        <v>432.54</v>
      </c>
      <c r="L2638">
        <f t="shared" si="153"/>
        <v>423.00632124352336</v>
      </c>
      <c r="N2638" s="3">
        <f t="shared" si="154"/>
        <v>8.6136787564766841</v>
      </c>
    </row>
    <row r="2639" spans="1:17" x14ac:dyDescent="0.2">
      <c r="A2639" s="1">
        <v>926</v>
      </c>
      <c r="B2639" s="7">
        <v>36612</v>
      </c>
      <c r="C2639" s="16" t="str">
        <f t="shared" si="152"/>
        <v>V</v>
      </c>
      <c r="F2639" s="5">
        <v>31.27</v>
      </c>
      <c r="G2639" s="3">
        <f t="shared" si="155"/>
        <v>9.5306309052118259</v>
      </c>
      <c r="K2639">
        <v>432.54</v>
      </c>
      <c r="L2639">
        <f t="shared" si="153"/>
        <v>423.00936909478821</v>
      </c>
      <c r="N2639" s="3">
        <f t="shared" si="154"/>
        <v>8.6106309052118259</v>
      </c>
    </row>
    <row r="2640" spans="1:17" x14ac:dyDescent="0.2">
      <c r="A2640" s="1">
        <v>926</v>
      </c>
      <c r="B2640" s="7">
        <v>36640</v>
      </c>
      <c r="C2640" s="16" t="str">
        <f t="shared" si="152"/>
        <v>V</v>
      </c>
      <c r="F2640" s="5">
        <v>31.24</v>
      </c>
      <c r="G2640" s="3">
        <f t="shared" si="155"/>
        <v>9.5214873514172496</v>
      </c>
      <c r="K2640">
        <v>432.54</v>
      </c>
      <c r="L2640">
        <f t="shared" si="153"/>
        <v>423.01851264858277</v>
      </c>
      <c r="N2640" s="3">
        <f t="shared" si="154"/>
        <v>8.6014873514172496</v>
      </c>
    </row>
    <row r="2641" spans="1:14" x14ac:dyDescent="0.2">
      <c r="A2641" s="1">
        <v>926</v>
      </c>
      <c r="B2641" s="7">
        <v>36669</v>
      </c>
      <c r="C2641" s="16" t="str">
        <f t="shared" si="152"/>
        <v>V</v>
      </c>
      <c r="F2641" s="5">
        <v>31.34</v>
      </c>
      <c r="G2641" s="3">
        <f t="shared" si="155"/>
        <v>9.5519658640658331</v>
      </c>
      <c r="K2641">
        <v>432.54</v>
      </c>
      <c r="L2641">
        <f t="shared" si="153"/>
        <v>422.98803413593419</v>
      </c>
      <c r="N2641" s="3">
        <f t="shared" si="154"/>
        <v>8.6319658640658332</v>
      </c>
    </row>
    <row r="2642" spans="1:14" x14ac:dyDescent="0.2">
      <c r="A2642" s="1">
        <v>926</v>
      </c>
      <c r="B2642" s="7">
        <v>36706</v>
      </c>
      <c r="C2642" s="16" t="str">
        <f t="shared" si="152"/>
        <v>V</v>
      </c>
      <c r="F2642" s="5">
        <v>31.25</v>
      </c>
      <c r="G2642" s="3">
        <f t="shared" si="155"/>
        <v>9.5245352026821095</v>
      </c>
      <c r="K2642">
        <v>432.54</v>
      </c>
      <c r="L2642">
        <f t="shared" si="153"/>
        <v>423.01546479731792</v>
      </c>
      <c r="N2642" s="3">
        <f t="shared" si="154"/>
        <v>8.6045352026821096</v>
      </c>
    </row>
    <row r="2643" spans="1:14" x14ac:dyDescent="0.2">
      <c r="A2643" s="1">
        <v>926</v>
      </c>
      <c r="B2643" s="7">
        <v>36732</v>
      </c>
      <c r="C2643" s="16" t="str">
        <f t="shared" si="152"/>
        <v>V</v>
      </c>
      <c r="F2643" s="5">
        <v>31.49</v>
      </c>
      <c r="G2643" s="3">
        <f t="shared" si="155"/>
        <v>9.5976836330387076</v>
      </c>
      <c r="K2643">
        <v>432.54</v>
      </c>
      <c r="L2643">
        <f t="shared" si="153"/>
        <v>422.94231636696134</v>
      </c>
      <c r="N2643" s="3">
        <f t="shared" si="154"/>
        <v>8.6776836330387077</v>
      </c>
    </row>
    <row r="2644" spans="1:14" x14ac:dyDescent="0.2">
      <c r="A2644" s="1">
        <v>926</v>
      </c>
      <c r="B2644" s="7">
        <v>36760</v>
      </c>
      <c r="C2644" s="16" t="str">
        <f t="shared" si="152"/>
        <v>V</v>
      </c>
      <c r="F2644" s="5">
        <v>31.51</v>
      </c>
      <c r="G2644" s="3">
        <v>9.6050000000000004</v>
      </c>
      <c r="K2644">
        <v>432.54</v>
      </c>
      <c r="L2644">
        <f t="shared" si="153"/>
        <v>422.935</v>
      </c>
      <c r="N2644" s="3">
        <f t="shared" si="154"/>
        <v>8.6850000000000005</v>
      </c>
    </row>
    <row r="2645" spans="1:14" x14ac:dyDescent="0.2">
      <c r="A2645" s="1">
        <v>926</v>
      </c>
      <c r="B2645" s="7">
        <v>36787</v>
      </c>
      <c r="C2645" s="16" t="str">
        <f t="shared" si="152"/>
        <v>V</v>
      </c>
      <c r="F2645" s="5">
        <v>31.57</v>
      </c>
      <c r="G2645" s="3">
        <v>9.6219999999999999</v>
      </c>
      <c r="J2645">
        <f>AVERAGE(L2623:L2645)</f>
        <v>423.00833991492516</v>
      </c>
      <c r="K2645">
        <v>432.54</v>
      </c>
      <c r="L2645">
        <f t="shared" ref="L2645:L2709" si="156">K2645-G2645</f>
        <v>422.91800000000001</v>
      </c>
      <c r="N2645" s="3">
        <f t="shared" si="154"/>
        <v>8.702</v>
      </c>
    </row>
    <row r="2646" spans="1:14" x14ac:dyDescent="0.2">
      <c r="A2646" s="1">
        <v>926</v>
      </c>
      <c r="B2646" s="7">
        <v>36822</v>
      </c>
      <c r="C2646" s="16" t="str">
        <f t="shared" si="152"/>
        <v>V</v>
      </c>
      <c r="F2646" s="5">
        <v>31.44</v>
      </c>
      <c r="G2646" s="3">
        <v>9.5830000000000002</v>
      </c>
      <c r="K2646">
        <v>432.54</v>
      </c>
      <c r="L2646">
        <f t="shared" si="156"/>
        <v>422.95699999999999</v>
      </c>
      <c r="N2646" s="3">
        <f t="shared" si="154"/>
        <v>8.6630000000000003</v>
      </c>
    </row>
    <row r="2647" spans="1:14" x14ac:dyDescent="0.2">
      <c r="A2647" s="1">
        <v>926</v>
      </c>
      <c r="B2647" s="7">
        <v>36859</v>
      </c>
      <c r="C2647" s="16" t="str">
        <f t="shared" si="152"/>
        <v>V</v>
      </c>
      <c r="F2647" s="5">
        <v>31.04</v>
      </c>
      <c r="G2647" s="3">
        <v>9.4610000000000003</v>
      </c>
      <c r="K2647">
        <v>432.54</v>
      </c>
      <c r="L2647">
        <f t="shared" si="156"/>
        <v>423.07900000000001</v>
      </c>
      <c r="N2647" s="3">
        <f t="shared" si="154"/>
        <v>8.5410000000000004</v>
      </c>
    </row>
    <row r="2648" spans="1:14" x14ac:dyDescent="0.2">
      <c r="A2648" s="1">
        <v>926</v>
      </c>
      <c r="B2648" s="7">
        <v>36888</v>
      </c>
      <c r="C2648" s="16" t="str">
        <f t="shared" si="152"/>
        <v>V</v>
      </c>
      <c r="F2648" s="5">
        <v>31.06</v>
      </c>
      <c r="G2648" s="3">
        <v>9.4670000000000005</v>
      </c>
      <c r="K2648">
        <v>432.54</v>
      </c>
      <c r="L2648">
        <f t="shared" si="156"/>
        <v>423.07300000000004</v>
      </c>
      <c r="N2648" s="3">
        <f t="shared" si="154"/>
        <v>8.5470000000000006</v>
      </c>
    </row>
    <row r="2649" spans="1:14" x14ac:dyDescent="0.2">
      <c r="A2649" s="1">
        <v>926</v>
      </c>
      <c r="B2649" s="7">
        <v>36914</v>
      </c>
      <c r="C2649" s="16" t="str">
        <f t="shared" si="152"/>
        <v>V</v>
      </c>
      <c r="F2649" s="5">
        <v>31.16</v>
      </c>
      <c r="G2649" s="3">
        <v>9.4979999999999993</v>
      </c>
      <c r="K2649">
        <v>432.54</v>
      </c>
      <c r="L2649">
        <f t="shared" si="156"/>
        <v>423.04200000000003</v>
      </c>
      <c r="N2649" s="3">
        <f t="shared" si="154"/>
        <v>8.5779999999999994</v>
      </c>
    </row>
    <row r="2650" spans="1:14" x14ac:dyDescent="0.2">
      <c r="A2650" s="1">
        <v>926</v>
      </c>
      <c r="B2650" s="7">
        <v>36941</v>
      </c>
      <c r="C2650" s="16" t="str">
        <f t="shared" si="152"/>
        <v>V</v>
      </c>
      <c r="F2650" s="5">
        <v>31.26</v>
      </c>
      <c r="G2650" s="3">
        <v>9.5280000000000005</v>
      </c>
      <c r="K2650">
        <v>432.54</v>
      </c>
      <c r="L2650">
        <f t="shared" si="156"/>
        <v>423.012</v>
      </c>
      <c r="N2650" s="3">
        <f t="shared" si="154"/>
        <v>8.6080000000000005</v>
      </c>
    </row>
    <row r="2651" spans="1:14" x14ac:dyDescent="0.2">
      <c r="A2651" s="1">
        <v>926</v>
      </c>
      <c r="B2651" s="7">
        <v>36965</v>
      </c>
      <c r="C2651" s="16" t="str">
        <f t="shared" si="152"/>
        <v>V</v>
      </c>
      <c r="F2651" s="5">
        <v>31.33</v>
      </c>
      <c r="G2651" s="3">
        <v>9.5489999999999995</v>
      </c>
      <c r="K2651">
        <v>432.54</v>
      </c>
      <c r="L2651">
        <f t="shared" si="156"/>
        <v>422.99100000000004</v>
      </c>
      <c r="N2651" s="3">
        <f t="shared" si="154"/>
        <v>8.6289999999999996</v>
      </c>
    </row>
    <row r="2652" spans="1:14" x14ac:dyDescent="0.2">
      <c r="A2652" s="1">
        <v>926</v>
      </c>
      <c r="B2652" s="7">
        <v>37011</v>
      </c>
      <c r="C2652" s="16" t="str">
        <f t="shared" si="152"/>
        <v>V</v>
      </c>
      <c r="F2652" s="5">
        <v>30.9</v>
      </c>
      <c r="G2652" s="3">
        <v>9.4179999999999993</v>
      </c>
      <c r="K2652">
        <v>432.54</v>
      </c>
      <c r="L2652">
        <f t="shared" si="156"/>
        <v>423.12200000000001</v>
      </c>
      <c r="N2652" s="3">
        <f t="shared" si="154"/>
        <v>8.4979999999999993</v>
      </c>
    </row>
    <row r="2653" spans="1:14" x14ac:dyDescent="0.2">
      <c r="A2653" s="1">
        <v>926</v>
      </c>
      <c r="B2653" s="7">
        <v>37041</v>
      </c>
      <c r="C2653" s="16" t="str">
        <f t="shared" si="152"/>
        <v>V</v>
      </c>
      <c r="F2653" s="5">
        <v>30.21</v>
      </c>
      <c r="G2653" s="3">
        <v>9.2080000000000002</v>
      </c>
      <c r="K2653">
        <v>432.54</v>
      </c>
      <c r="L2653">
        <f t="shared" si="156"/>
        <v>423.33199999999999</v>
      </c>
      <c r="N2653" s="3">
        <f t="shared" si="154"/>
        <v>8.2880000000000003</v>
      </c>
    </row>
    <row r="2654" spans="1:14" x14ac:dyDescent="0.2">
      <c r="A2654" s="1">
        <v>926</v>
      </c>
      <c r="B2654" s="7">
        <v>37063</v>
      </c>
      <c r="C2654" s="16" t="str">
        <f t="shared" si="152"/>
        <v>V</v>
      </c>
      <c r="F2654" s="5">
        <v>30.19</v>
      </c>
      <c r="G2654" s="3">
        <v>9.202</v>
      </c>
      <c r="K2654">
        <v>432.54</v>
      </c>
      <c r="L2654">
        <f t="shared" si="156"/>
        <v>423.33800000000002</v>
      </c>
      <c r="N2654" s="3">
        <f t="shared" si="154"/>
        <v>8.282</v>
      </c>
    </row>
    <row r="2655" spans="1:14" x14ac:dyDescent="0.2">
      <c r="A2655" s="1">
        <v>926</v>
      </c>
      <c r="B2655" s="7">
        <v>37102</v>
      </c>
      <c r="C2655" s="16" t="str">
        <f t="shared" si="152"/>
        <v>V</v>
      </c>
      <c r="F2655" s="5">
        <v>30.7</v>
      </c>
      <c r="G2655" s="3">
        <v>9.3569999999999993</v>
      </c>
      <c r="K2655">
        <v>432.54</v>
      </c>
      <c r="L2655">
        <f t="shared" si="156"/>
        <v>423.18299999999999</v>
      </c>
      <c r="N2655" s="3">
        <f t="shared" si="154"/>
        <v>8.4369999999999994</v>
      </c>
    </row>
    <row r="2656" spans="1:14" x14ac:dyDescent="0.2">
      <c r="A2656" s="1">
        <v>926</v>
      </c>
      <c r="B2656" s="7">
        <v>37130</v>
      </c>
      <c r="C2656" s="16" t="str">
        <f t="shared" si="152"/>
        <v>V</v>
      </c>
      <c r="F2656" s="5">
        <v>30.83</v>
      </c>
      <c r="G2656" s="3">
        <v>9.3970000000000002</v>
      </c>
      <c r="K2656">
        <v>432.54</v>
      </c>
      <c r="L2656">
        <f t="shared" si="156"/>
        <v>423.14300000000003</v>
      </c>
      <c r="N2656" s="3">
        <f t="shared" si="154"/>
        <v>8.4770000000000003</v>
      </c>
    </row>
    <row r="2657" spans="1:14" x14ac:dyDescent="0.2">
      <c r="A2657" s="1">
        <v>926</v>
      </c>
      <c r="B2657" s="7">
        <v>37159</v>
      </c>
      <c r="C2657" s="16" t="str">
        <f t="shared" si="152"/>
        <v>V</v>
      </c>
      <c r="F2657" s="5">
        <v>30.97</v>
      </c>
      <c r="G2657" s="3">
        <v>9.44</v>
      </c>
      <c r="K2657">
        <v>432.54</v>
      </c>
      <c r="L2657">
        <f t="shared" si="156"/>
        <v>423.1</v>
      </c>
      <c r="N2657" s="3">
        <f t="shared" si="154"/>
        <v>8.52</v>
      </c>
    </row>
    <row r="2658" spans="1:14" x14ac:dyDescent="0.2">
      <c r="A2658" s="1">
        <v>926</v>
      </c>
      <c r="B2658" s="7">
        <v>37193</v>
      </c>
      <c r="C2658" s="16" t="str">
        <f t="shared" si="152"/>
        <v>V</v>
      </c>
      <c r="F2658" s="5">
        <v>31.01</v>
      </c>
      <c r="G2658" s="3">
        <v>9.452</v>
      </c>
      <c r="K2658">
        <v>432.54</v>
      </c>
      <c r="L2658">
        <f t="shared" si="156"/>
        <v>423.08800000000002</v>
      </c>
      <c r="N2658" s="3">
        <f t="shared" si="154"/>
        <v>8.532</v>
      </c>
    </row>
    <row r="2659" spans="1:14" x14ac:dyDescent="0.2">
      <c r="A2659" s="1">
        <v>926</v>
      </c>
      <c r="B2659" s="7">
        <v>37223</v>
      </c>
      <c r="C2659" s="16" t="str">
        <f t="shared" si="152"/>
        <v>V</v>
      </c>
      <c r="F2659" s="5">
        <v>31.1</v>
      </c>
      <c r="G2659" s="3">
        <v>9.4789999999999992</v>
      </c>
      <c r="K2659">
        <v>432.54</v>
      </c>
      <c r="L2659">
        <f t="shared" si="156"/>
        <v>423.06100000000004</v>
      </c>
      <c r="N2659" s="3">
        <f t="shared" si="154"/>
        <v>8.5589999999999993</v>
      </c>
    </row>
    <row r="2660" spans="1:14" x14ac:dyDescent="0.2">
      <c r="A2660" s="1">
        <v>926</v>
      </c>
      <c r="B2660" s="7">
        <v>37244</v>
      </c>
      <c r="C2660" s="16" t="str">
        <f t="shared" si="152"/>
        <v>V</v>
      </c>
      <c r="F2660" s="5">
        <v>31.14</v>
      </c>
      <c r="G2660" s="3">
        <v>9.4909999999999997</v>
      </c>
      <c r="K2660">
        <v>432.54</v>
      </c>
      <c r="L2660">
        <f t="shared" si="156"/>
        <v>423.04900000000004</v>
      </c>
      <c r="N2660" s="3">
        <f t="shared" si="154"/>
        <v>8.5709999999999997</v>
      </c>
    </row>
    <row r="2661" spans="1:14" x14ac:dyDescent="0.2">
      <c r="A2661" s="1">
        <v>926</v>
      </c>
      <c r="B2661" s="7">
        <v>37281</v>
      </c>
      <c r="C2661" s="16" t="str">
        <f t="shared" si="152"/>
        <v>V</v>
      </c>
      <c r="F2661" s="5">
        <v>31.25</v>
      </c>
      <c r="G2661" s="3">
        <v>9.5250000000000004</v>
      </c>
      <c r="K2661">
        <v>432.54</v>
      </c>
      <c r="L2661">
        <f t="shared" si="156"/>
        <v>423.01500000000004</v>
      </c>
      <c r="N2661" s="3">
        <f t="shared" si="154"/>
        <v>8.6050000000000004</v>
      </c>
    </row>
    <row r="2662" spans="1:14" x14ac:dyDescent="0.2">
      <c r="A2662" s="1">
        <v>926</v>
      </c>
      <c r="B2662" s="7">
        <v>37314</v>
      </c>
      <c r="C2662" s="16" t="str">
        <f t="shared" si="152"/>
        <v>V</v>
      </c>
      <c r="F2662" s="5">
        <v>31.39</v>
      </c>
      <c r="G2662" s="3">
        <v>9.5679999999999996</v>
      </c>
      <c r="K2662">
        <v>432.54</v>
      </c>
      <c r="L2662">
        <f t="shared" si="156"/>
        <v>422.97200000000004</v>
      </c>
      <c r="N2662" s="3">
        <f t="shared" si="154"/>
        <v>8.6479999999999997</v>
      </c>
    </row>
    <row r="2663" spans="1:14" x14ac:dyDescent="0.2">
      <c r="A2663" s="1">
        <v>926</v>
      </c>
      <c r="B2663" s="7">
        <v>37337</v>
      </c>
      <c r="C2663" s="16" t="str">
        <f t="shared" si="152"/>
        <v>V</v>
      </c>
      <c r="F2663" s="5">
        <v>31.46</v>
      </c>
      <c r="G2663" s="3">
        <v>9.5890000000000004</v>
      </c>
      <c r="K2663">
        <v>432.54</v>
      </c>
      <c r="L2663">
        <f t="shared" si="156"/>
        <v>422.95100000000002</v>
      </c>
      <c r="N2663" s="3">
        <f t="shared" si="154"/>
        <v>8.6690000000000005</v>
      </c>
    </row>
    <row r="2664" spans="1:14" x14ac:dyDescent="0.2">
      <c r="A2664" s="1">
        <v>926</v>
      </c>
      <c r="B2664" s="7">
        <v>37375</v>
      </c>
      <c r="C2664" s="16" t="str">
        <f t="shared" si="152"/>
        <v>V</v>
      </c>
      <c r="F2664" s="5">
        <v>31.34</v>
      </c>
      <c r="G2664" s="3">
        <v>9.5519999999999996</v>
      </c>
      <c r="K2664">
        <v>432.54</v>
      </c>
      <c r="L2664">
        <f t="shared" si="156"/>
        <v>422.988</v>
      </c>
      <c r="N2664" s="3">
        <f t="shared" si="154"/>
        <v>8.6319999999999997</v>
      </c>
    </row>
    <row r="2665" spans="1:14" x14ac:dyDescent="0.2">
      <c r="A2665" s="1">
        <v>926</v>
      </c>
      <c r="B2665" s="7">
        <v>37398</v>
      </c>
      <c r="C2665" s="16" t="str">
        <f t="shared" si="152"/>
        <v>V</v>
      </c>
      <c r="F2665" s="5">
        <v>31.29</v>
      </c>
      <c r="G2665" s="3">
        <v>9.5370000000000008</v>
      </c>
      <c r="K2665">
        <v>432.54</v>
      </c>
      <c r="L2665">
        <f t="shared" si="156"/>
        <v>423.00300000000004</v>
      </c>
      <c r="N2665" s="3">
        <f t="shared" si="154"/>
        <v>8.6170000000000009</v>
      </c>
    </row>
    <row r="2666" spans="1:14" x14ac:dyDescent="0.2">
      <c r="A2666" s="1">
        <v>926</v>
      </c>
      <c r="B2666" s="7">
        <v>37433</v>
      </c>
      <c r="C2666" s="16" t="str">
        <f t="shared" si="152"/>
        <v>V</v>
      </c>
      <c r="F2666" s="5">
        <v>31.19</v>
      </c>
      <c r="G2666" s="3">
        <v>9.5069999999999997</v>
      </c>
      <c r="K2666">
        <v>432.54</v>
      </c>
      <c r="L2666">
        <f t="shared" si="156"/>
        <v>423.03300000000002</v>
      </c>
      <c r="N2666" s="3">
        <f t="shared" si="154"/>
        <v>8.5869999999999997</v>
      </c>
    </row>
    <row r="2667" spans="1:14" x14ac:dyDescent="0.2">
      <c r="A2667" s="1">
        <v>926</v>
      </c>
      <c r="B2667" s="7">
        <v>37459</v>
      </c>
      <c r="C2667" s="16" t="str">
        <f t="shared" si="152"/>
        <v>V</v>
      </c>
      <c r="F2667" s="5">
        <v>31.2</v>
      </c>
      <c r="G2667" s="3">
        <v>9.51</v>
      </c>
      <c r="K2667">
        <v>432.54</v>
      </c>
      <c r="L2667">
        <f t="shared" si="156"/>
        <v>423.03000000000003</v>
      </c>
      <c r="N2667" s="3">
        <f t="shared" si="154"/>
        <v>8.59</v>
      </c>
    </row>
    <row r="2668" spans="1:14" x14ac:dyDescent="0.2">
      <c r="A2668" s="1">
        <v>926</v>
      </c>
      <c r="B2668" s="7">
        <v>37494</v>
      </c>
      <c r="C2668" s="16" t="str">
        <f t="shared" si="152"/>
        <v>V</v>
      </c>
      <c r="F2668" s="5">
        <v>31.34</v>
      </c>
      <c r="G2668" s="3">
        <v>9.5519999999999996</v>
      </c>
      <c r="K2668">
        <v>432.54</v>
      </c>
      <c r="L2668">
        <f t="shared" si="156"/>
        <v>422.988</v>
      </c>
      <c r="N2668" s="3">
        <f t="shared" si="154"/>
        <v>8.6319999999999997</v>
      </c>
    </row>
    <row r="2669" spans="1:14" x14ac:dyDescent="0.2">
      <c r="A2669" s="1">
        <v>926</v>
      </c>
      <c r="B2669" s="7">
        <v>37524</v>
      </c>
      <c r="C2669" s="16" t="str">
        <f t="shared" si="152"/>
        <v>V</v>
      </c>
      <c r="F2669" s="5">
        <v>31.52</v>
      </c>
      <c r="G2669" s="3">
        <f t="shared" ref="G2669:G2732" si="157">F2669*0.3048</f>
        <v>9.6072959999999998</v>
      </c>
      <c r="K2669">
        <v>432.54</v>
      </c>
      <c r="L2669">
        <f t="shared" si="156"/>
        <v>422.932704</v>
      </c>
      <c r="N2669" s="3">
        <f t="shared" si="154"/>
        <v>8.6872959999999999</v>
      </c>
    </row>
    <row r="2670" spans="1:14" x14ac:dyDescent="0.2">
      <c r="A2670" s="1">
        <v>926</v>
      </c>
      <c r="B2670" s="7">
        <v>37550</v>
      </c>
      <c r="C2670" s="16" t="str">
        <f t="shared" si="152"/>
        <v>V</v>
      </c>
      <c r="F2670" s="5">
        <v>31.55</v>
      </c>
      <c r="G2670" s="3">
        <f t="shared" si="157"/>
        <v>9.6164400000000008</v>
      </c>
      <c r="K2670">
        <v>432.54</v>
      </c>
      <c r="L2670">
        <f t="shared" si="156"/>
        <v>422.92356000000001</v>
      </c>
      <c r="N2670" s="3">
        <f t="shared" si="154"/>
        <v>8.6964400000000008</v>
      </c>
    </row>
    <row r="2671" spans="1:14" x14ac:dyDescent="0.2">
      <c r="A2671" s="1">
        <v>926</v>
      </c>
      <c r="B2671" s="7">
        <v>37581</v>
      </c>
      <c r="C2671" s="16" t="str">
        <f t="shared" si="152"/>
        <v>V</v>
      </c>
      <c r="F2671" s="5">
        <v>31.6</v>
      </c>
      <c r="G2671" s="3">
        <f t="shared" si="157"/>
        <v>9.6316800000000011</v>
      </c>
      <c r="K2671">
        <v>432.54</v>
      </c>
      <c r="L2671">
        <f t="shared" si="156"/>
        <v>422.90832</v>
      </c>
      <c r="N2671" s="3">
        <f t="shared" si="154"/>
        <v>8.7116800000000012</v>
      </c>
    </row>
    <row r="2672" spans="1:14" x14ac:dyDescent="0.2">
      <c r="A2672" s="1">
        <v>926</v>
      </c>
      <c r="B2672" s="7">
        <v>37610</v>
      </c>
      <c r="C2672" s="16" t="str">
        <f t="shared" si="152"/>
        <v>V</v>
      </c>
      <c r="F2672" s="5">
        <v>31.65</v>
      </c>
      <c r="G2672" s="3">
        <f t="shared" si="157"/>
        <v>9.6469199999999997</v>
      </c>
      <c r="K2672">
        <v>432.54</v>
      </c>
      <c r="L2672">
        <f t="shared" si="156"/>
        <v>422.89308</v>
      </c>
      <c r="N2672" s="3">
        <f t="shared" si="154"/>
        <v>8.7269199999999998</v>
      </c>
    </row>
    <row r="2673" spans="1:14" x14ac:dyDescent="0.2">
      <c r="A2673" s="1">
        <v>926</v>
      </c>
      <c r="B2673" s="7">
        <v>37651</v>
      </c>
      <c r="C2673" s="16" t="str">
        <f t="shared" si="152"/>
        <v>V</v>
      </c>
      <c r="F2673" s="5">
        <v>31.75</v>
      </c>
      <c r="G2673" s="3">
        <f t="shared" si="157"/>
        <v>9.6774000000000004</v>
      </c>
      <c r="K2673">
        <v>432.54</v>
      </c>
      <c r="L2673">
        <f t="shared" si="156"/>
        <v>422.86260000000004</v>
      </c>
      <c r="N2673" s="3">
        <f t="shared" si="154"/>
        <v>8.7574000000000005</v>
      </c>
    </row>
    <row r="2674" spans="1:14" x14ac:dyDescent="0.2">
      <c r="A2674" s="1">
        <v>926</v>
      </c>
      <c r="B2674" s="7">
        <v>37679</v>
      </c>
      <c r="C2674" s="16" t="str">
        <f t="shared" si="152"/>
        <v>V</v>
      </c>
      <c r="F2674" s="5">
        <v>31.83</v>
      </c>
      <c r="G2674" s="3">
        <f t="shared" si="157"/>
        <v>9.701784</v>
      </c>
      <c r="K2674">
        <v>432.54</v>
      </c>
      <c r="L2674">
        <f t="shared" si="156"/>
        <v>422.83821600000005</v>
      </c>
      <c r="N2674" s="3">
        <f t="shared" si="154"/>
        <v>8.781784</v>
      </c>
    </row>
    <row r="2675" spans="1:14" x14ac:dyDescent="0.2">
      <c r="A2675" s="1">
        <v>926</v>
      </c>
      <c r="B2675" s="7">
        <v>37706</v>
      </c>
      <c r="C2675" s="16" t="str">
        <f t="shared" si="152"/>
        <v>V</v>
      </c>
      <c r="F2675" s="5">
        <v>31.86</v>
      </c>
      <c r="G2675" s="3">
        <f t="shared" si="157"/>
        <v>9.7109280000000009</v>
      </c>
      <c r="K2675">
        <v>432.54</v>
      </c>
      <c r="L2675">
        <f t="shared" si="156"/>
        <v>422.829072</v>
      </c>
      <c r="N2675" s="3">
        <f t="shared" si="154"/>
        <v>8.790928000000001</v>
      </c>
    </row>
    <row r="2676" spans="1:14" x14ac:dyDescent="0.2">
      <c r="A2676" s="1">
        <v>926</v>
      </c>
      <c r="B2676" s="7">
        <v>37739</v>
      </c>
      <c r="C2676" s="16" t="str">
        <f t="shared" si="152"/>
        <v>V</v>
      </c>
      <c r="F2676" s="5">
        <v>31.8</v>
      </c>
      <c r="G2676" s="3">
        <f t="shared" si="157"/>
        <v>9.6926400000000008</v>
      </c>
      <c r="K2676">
        <v>432.54</v>
      </c>
      <c r="L2676">
        <f t="shared" si="156"/>
        <v>422.84736000000004</v>
      </c>
      <c r="N2676" s="3">
        <f t="shared" si="154"/>
        <v>8.7726400000000009</v>
      </c>
    </row>
    <row r="2677" spans="1:14" x14ac:dyDescent="0.2">
      <c r="A2677" s="1">
        <v>926</v>
      </c>
      <c r="B2677" s="7">
        <v>37761</v>
      </c>
      <c r="C2677" s="16" t="str">
        <f t="shared" si="152"/>
        <v>V</v>
      </c>
      <c r="F2677" s="5">
        <v>31.81</v>
      </c>
      <c r="G2677" s="3">
        <f t="shared" si="157"/>
        <v>9.6956880000000005</v>
      </c>
      <c r="K2677">
        <v>432.54</v>
      </c>
      <c r="L2677">
        <f t="shared" si="156"/>
        <v>422.844312</v>
      </c>
      <c r="N2677" s="3">
        <f t="shared" si="154"/>
        <v>8.7756880000000006</v>
      </c>
    </row>
    <row r="2678" spans="1:14" x14ac:dyDescent="0.2">
      <c r="A2678" s="1">
        <v>926</v>
      </c>
      <c r="B2678" s="7">
        <v>37802</v>
      </c>
      <c r="C2678" s="16" t="str">
        <f t="shared" si="152"/>
        <v>V</v>
      </c>
      <c r="F2678" s="5">
        <v>31.75</v>
      </c>
      <c r="G2678" s="3">
        <f t="shared" si="157"/>
        <v>9.6774000000000004</v>
      </c>
      <c r="K2678">
        <v>432.54</v>
      </c>
      <c r="L2678">
        <f t="shared" si="156"/>
        <v>422.86260000000004</v>
      </c>
      <c r="N2678" s="3">
        <f t="shared" si="154"/>
        <v>8.7574000000000005</v>
      </c>
    </row>
    <row r="2679" spans="1:14" x14ac:dyDescent="0.2">
      <c r="A2679" s="1">
        <v>926</v>
      </c>
      <c r="B2679" s="7">
        <v>37832</v>
      </c>
      <c r="C2679" s="16" t="str">
        <f t="shared" si="152"/>
        <v>V</v>
      </c>
      <c r="F2679" s="5">
        <v>31.79</v>
      </c>
      <c r="G2679" s="3">
        <f t="shared" si="157"/>
        <v>9.6895920000000011</v>
      </c>
      <c r="K2679">
        <v>432.54</v>
      </c>
      <c r="L2679">
        <f t="shared" si="156"/>
        <v>422.85040800000002</v>
      </c>
      <c r="N2679" s="3">
        <f t="shared" si="154"/>
        <v>8.7695920000000012</v>
      </c>
    </row>
    <row r="2680" spans="1:14" x14ac:dyDescent="0.2">
      <c r="A2680" s="1">
        <v>926</v>
      </c>
      <c r="B2680" s="7">
        <v>37860</v>
      </c>
      <c r="C2680" s="16" t="str">
        <f t="shared" si="152"/>
        <v>V</v>
      </c>
      <c r="F2680" s="5">
        <v>31.97</v>
      </c>
      <c r="G2680" s="3">
        <f t="shared" si="157"/>
        <v>9.7444559999999996</v>
      </c>
      <c r="K2680">
        <v>432.54</v>
      </c>
      <c r="L2680">
        <f t="shared" si="156"/>
        <v>422.79554400000001</v>
      </c>
      <c r="N2680" s="3">
        <f t="shared" si="154"/>
        <v>8.8244559999999996</v>
      </c>
    </row>
    <row r="2681" spans="1:14" x14ac:dyDescent="0.2">
      <c r="A2681" s="1">
        <v>926</v>
      </c>
      <c r="B2681" s="7">
        <v>37888</v>
      </c>
      <c r="C2681" s="16" t="str">
        <f t="shared" si="152"/>
        <v>V</v>
      </c>
      <c r="F2681" s="5">
        <v>31.99</v>
      </c>
      <c r="G2681" s="3">
        <f t="shared" si="157"/>
        <v>9.7505520000000008</v>
      </c>
      <c r="K2681">
        <v>432.54</v>
      </c>
      <c r="L2681">
        <f t="shared" si="156"/>
        <v>422.78944799999999</v>
      </c>
      <c r="N2681" s="3">
        <f t="shared" si="154"/>
        <v>8.8305520000000008</v>
      </c>
    </row>
    <row r="2682" spans="1:14" x14ac:dyDescent="0.2">
      <c r="A2682" s="1">
        <v>926</v>
      </c>
      <c r="B2682" s="7">
        <v>37924</v>
      </c>
      <c r="C2682" s="16" t="str">
        <f t="shared" ref="C2682:C2687" si="158">IF(ISBLANK(D2682),"V","S")</f>
        <v>V</v>
      </c>
      <c r="F2682" s="5">
        <v>31.95</v>
      </c>
      <c r="G2682" s="3">
        <f t="shared" si="157"/>
        <v>9.7383600000000001</v>
      </c>
      <c r="K2682">
        <v>432.54</v>
      </c>
      <c r="L2682">
        <f t="shared" si="156"/>
        <v>422.80164000000002</v>
      </c>
      <c r="N2682" s="3">
        <f t="shared" si="154"/>
        <v>8.8183600000000002</v>
      </c>
    </row>
    <row r="2683" spans="1:14" x14ac:dyDescent="0.2">
      <c r="A2683" s="1">
        <v>926</v>
      </c>
      <c r="B2683" s="7">
        <v>37951</v>
      </c>
      <c r="C2683" s="16" t="str">
        <f t="shared" si="158"/>
        <v>V</v>
      </c>
      <c r="F2683" s="5">
        <v>31.9</v>
      </c>
      <c r="G2683" s="3">
        <f t="shared" si="157"/>
        <v>9.7231199999999998</v>
      </c>
      <c r="K2683">
        <v>432.54</v>
      </c>
      <c r="L2683">
        <f t="shared" si="156"/>
        <v>422.81688000000003</v>
      </c>
      <c r="N2683" s="3">
        <f t="shared" si="154"/>
        <v>8.8031199999999998</v>
      </c>
    </row>
    <row r="2684" spans="1:14" x14ac:dyDescent="0.2">
      <c r="A2684" s="1">
        <v>926</v>
      </c>
      <c r="B2684" s="7">
        <v>37978</v>
      </c>
      <c r="C2684" s="16" t="str">
        <f t="shared" si="158"/>
        <v>V</v>
      </c>
      <c r="F2684" s="5">
        <v>31.85</v>
      </c>
      <c r="G2684" s="3">
        <f t="shared" si="157"/>
        <v>9.7078800000000012</v>
      </c>
      <c r="K2684">
        <v>432.54</v>
      </c>
      <c r="L2684">
        <f t="shared" si="156"/>
        <v>422.83212000000003</v>
      </c>
      <c r="N2684" s="3">
        <f t="shared" si="154"/>
        <v>8.7878800000000012</v>
      </c>
    </row>
    <row r="2685" spans="1:14" x14ac:dyDescent="0.2">
      <c r="A2685" s="1">
        <v>926</v>
      </c>
      <c r="B2685" s="7">
        <v>38008</v>
      </c>
      <c r="C2685" s="16" t="str">
        <f t="shared" si="158"/>
        <v>V</v>
      </c>
      <c r="F2685" s="5">
        <v>31.89</v>
      </c>
      <c r="G2685" s="3">
        <f t="shared" si="157"/>
        <v>9.720072</v>
      </c>
      <c r="K2685">
        <v>432.54</v>
      </c>
      <c r="L2685">
        <f t="shared" si="156"/>
        <v>422.819928</v>
      </c>
      <c r="N2685" s="3">
        <f t="shared" si="154"/>
        <v>8.8000720000000001</v>
      </c>
    </row>
    <row r="2686" spans="1:14" x14ac:dyDescent="0.2">
      <c r="A2686" s="1">
        <v>926</v>
      </c>
      <c r="B2686" s="7">
        <v>38047</v>
      </c>
      <c r="C2686" s="16" t="str">
        <f t="shared" si="158"/>
        <v>V</v>
      </c>
      <c r="F2686" s="5">
        <v>31.9</v>
      </c>
      <c r="G2686" s="3">
        <f t="shared" si="157"/>
        <v>9.7231199999999998</v>
      </c>
      <c r="K2686">
        <v>432.54</v>
      </c>
      <c r="L2686">
        <f t="shared" si="156"/>
        <v>422.81688000000003</v>
      </c>
      <c r="N2686" s="3">
        <f t="shared" si="154"/>
        <v>8.8031199999999998</v>
      </c>
    </row>
    <row r="2687" spans="1:14" x14ac:dyDescent="0.2">
      <c r="A2687" s="1">
        <v>926</v>
      </c>
      <c r="B2687" s="7">
        <v>38079</v>
      </c>
      <c r="C2687" s="16" t="str">
        <f t="shared" si="158"/>
        <v>V</v>
      </c>
      <c r="F2687" s="5">
        <v>31.91</v>
      </c>
      <c r="G2687" s="3">
        <f t="shared" si="157"/>
        <v>9.7261680000000013</v>
      </c>
      <c r="K2687">
        <v>432.54</v>
      </c>
      <c r="L2687">
        <f t="shared" si="156"/>
        <v>422.81383200000005</v>
      </c>
      <c r="N2687" s="3">
        <f t="shared" si="154"/>
        <v>8.8061680000000013</v>
      </c>
    </row>
    <row r="2688" spans="1:14" x14ac:dyDescent="0.2">
      <c r="A2688" s="1">
        <v>926</v>
      </c>
      <c r="B2688" s="7">
        <v>38105</v>
      </c>
      <c r="C2688" s="16" t="s">
        <v>176</v>
      </c>
      <c r="F2688" s="5">
        <v>31.92</v>
      </c>
      <c r="G2688" s="3">
        <f t="shared" si="157"/>
        <v>9.729216000000001</v>
      </c>
      <c r="J2688" t="s">
        <v>65</v>
      </c>
      <c r="K2688">
        <v>432.54</v>
      </c>
      <c r="L2688">
        <f t="shared" si="156"/>
        <v>422.81078400000001</v>
      </c>
      <c r="N2688" s="3">
        <f t="shared" si="154"/>
        <v>8.809216000000001</v>
      </c>
    </row>
    <row r="2689" spans="1:14" x14ac:dyDescent="0.2">
      <c r="A2689" s="1">
        <v>926</v>
      </c>
      <c r="B2689" s="7">
        <v>38131</v>
      </c>
      <c r="C2689" s="16" t="s">
        <v>176</v>
      </c>
      <c r="F2689" s="5">
        <v>31.93</v>
      </c>
      <c r="G2689" s="3">
        <f t="shared" si="157"/>
        <v>9.7322640000000007</v>
      </c>
      <c r="J2689" t="s">
        <v>69</v>
      </c>
      <c r="K2689">
        <v>432.54</v>
      </c>
      <c r="L2689">
        <f t="shared" si="156"/>
        <v>422.80773600000003</v>
      </c>
      <c r="N2689" s="3">
        <f t="shared" si="154"/>
        <v>8.8122640000000008</v>
      </c>
    </row>
    <row r="2690" spans="1:14" x14ac:dyDescent="0.2">
      <c r="A2690" s="1">
        <v>926</v>
      </c>
      <c r="B2690" s="7">
        <v>38162</v>
      </c>
      <c r="C2690" s="16" t="s">
        <v>176</v>
      </c>
      <c r="F2690" s="5">
        <v>32.049999999999997</v>
      </c>
      <c r="G2690" s="3">
        <f t="shared" si="157"/>
        <v>9.7688399999999991</v>
      </c>
      <c r="J2690" t="s">
        <v>69</v>
      </c>
      <c r="K2690">
        <v>432.54</v>
      </c>
      <c r="L2690">
        <f t="shared" si="156"/>
        <v>422.77116000000001</v>
      </c>
      <c r="N2690" s="3">
        <f t="shared" si="154"/>
        <v>8.8488399999999992</v>
      </c>
    </row>
    <row r="2691" spans="1:14" x14ac:dyDescent="0.2">
      <c r="A2691" s="1">
        <v>926</v>
      </c>
      <c r="B2691" s="7">
        <v>38191</v>
      </c>
      <c r="C2691" s="16" t="s">
        <v>176</v>
      </c>
      <c r="F2691" s="5">
        <v>32.159999999999997</v>
      </c>
      <c r="G2691" s="3">
        <f t="shared" si="157"/>
        <v>9.8023679999999995</v>
      </c>
      <c r="J2691" t="s">
        <v>69</v>
      </c>
      <c r="K2691">
        <v>432.54</v>
      </c>
      <c r="L2691">
        <f t="shared" si="156"/>
        <v>422.73763200000002</v>
      </c>
      <c r="N2691" s="3">
        <f t="shared" si="154"/>
        <v>8.8823679999999996</v>
      </c>
    </row>
    <row r="2692" spans="1:14" x14ac:dyDescent="0.2">
      <c r="A2692" s="1">
        <v>926</v>
      </c>
      <c r="B2692" s="7">
        <v>38226</v>
      </c>
      <c r="C2692" s="16" t="s">
        <v>176</v>
      </c>
      <c r="F2692" s="5">
        <v>32.369999999999997</v>
      </c>
      <c r="G2692" s="3">
        <f t="shared" si="157"/>
        <v>9.8663759999999989</v>
      </c>
      <c r="J2692" t="s">
        <v>69</v>
      </c>
      <c r="K2692">
        <v>432.54</v>
      </c>
      <c r="L2692">
        <f t="shared" si="156"/>
        <v>422.67362400000002</v>
      </c>
      <c r="N2692" s="3">
        <f t="shared" si="154"/>
        <v>8.946375999999999</v>
      </c>
    </row>
    <row r="2693" spans="1:14" x14ac:dyDescent="0.2">
      <c r="A2693" s="1">
        <v>926</v>
      </c>
      <c r="B2693" s="7">
        <v>38254</v>
      </c>
      <c r="C2693" s="16" t="s">
        <v>176</v>
      </c>
      <c r="F2693" s="5">
        <v>32.270000000000003</v>
      </c>
      <c r="G2693" s="3">
        <f t="shared" si="157"/>
        <v>9.8358960000000017</v>
      </c>
      <c r="J2693" t="s">
        <v>69</v>
      </c>
      <c r="K2693">
        <v>432.54</v>
      </c>
      <c r="L2693">
        <f t="shared" si="156"/>
        <v>422.70410400000003</v>
      </c>
      <c r="N2693" s="3">
        <f t="shared" si="154"/>
        <v>8.9158960000000018</v>
      </c>
    </row>
    <row r="2694" spans="1:14" x14ac:dyDescent="0.2">
      <c r="A2694" s="1">
        <v>926</v>
      </c>
      <c r="B2694" s="7">
        <v>38292</v>
      </c>
      <c r="C2694" s="16" t="s">
        <v>176</v>
      </c>
      <c r="F2694" s="5">
        <v>32.03</v>
      </c>
      <c r="G2694" s="3">
        <f t="shared" si="157"/>
        <v>9.7627440000000014</v>
      </c>
      <c r="J2694" t="s">
        <v>69</v>
      </c>
      <c r="K2694">
        <v>432.54</v>
      </c>
      <c r="L2694">
        <f t="shared" si="156"/>
        <v>422.77725600000002</v>
      </c>
      <c r="N2694" s="3">
        <f t="shared" si="154"/>
        <v>8.8427440000000015</v>
      </c>
    </row>
    <row r="2695" spans="1:14" x14ac:dyDescent="0.2">
      <c r="A2695" s="1">
        <v>926</v>
      </c>
      <c r="B2695" s="7">
        <v>38320</v>
      </c>
      <c r="C2695" s="16" t="s">
        <v>176</v>
      </c>
      <c r="F2695" s="5">
        <v>31.73</v>
      </c>
      <c r="G2695" s="3">
        <f t="shared" si="157"/>
        <v>9.671304000000001</v>
      </c>
      <c r="J2695" t="s">
        <v>69</v>
      </c>
      <c r="K2695">
        <v>432.54</v>
      </c>
      <c r="L2695">
        <f t="shared" si="156"/>
        <v>422.868696</v>
      </c>
      <c r="N2695" s="3">
        <f t="shared" si="154"/>
        <v>8.7513040000000011</v>
      </c>
    </row>
    <row r="2696" spans="1:14" x14ac:dyDescent="0.2">
      <c r="A2696" s="1">
        <v>926</v>
      </c>
      <c r="B2696" s="7">
        <v>38341</v>
      </c>
      <c r="C2696" s="16" t="s">
        <v>176</v>
      </c>
      <c r="F2696" s="5">
        <v>31.74</v>
      </c>
      <c r="G2696" s="3">
        <f t="shared" si="157"/>
        <v>9.6743520000000007</v>
      </c>
      <c r="J2696" t="s">
        <v>69</v>
      </c>
      <c r="K2696">
        <v>432.54</v>
      </c>
      <c r="L2696">
        <f t="shared" si="156"/>
        <v>422.86564800000002</v>
      </c>
      <c r="N2696" s="3">
        <f t="shared" si="154"/>
        <v>8.7543520000000008</v>
      </c>
    </row>
    <row r="2697" spans="1:14" x14ac:dyDescent="0.2">
      <c r="A2697" s="1">
        <v>926</v>
      </c>
      <c r="B2697" s="7">
        <v>38377</v>
      </c>
      <c r="C2697" s="16" t="s">
        <v>176</v>
      </c>
      <c r="F2697" s="5">
        <v>31.84</v>
      </c>
      <c r="G2697" s="3">
        <f t="shared" si="157"/>
        <v>9.7048319999999997</v>
      </c>
      <c r="J2697" t="s">
        <v>69</v>
      </c>
      <c r="K2697">
        <v>432.54</v>
      </c>
      <c r="L2697">
        <f t="shared" si="156"/>
        <v>422.83516800000001</v>
      </c>
      <c r="N2697" s="3">
        <f t="shared" si="154"/>
        <v>8.7848319999999998</v>
      </c>
    </row>
    <row r="2698" spans="1:14" x14ac:dyDescent="0.2">
      <c r="A2698" s="1">
        <v>926</v>
      </c>
      <c r="B2698" s="7">
        <v>38413</v>
      </c>
      <c r="C2698" s="16" t="s">
        <v>176</v>
      </c>
      <c r="F2698" s="5">
        <v>31.95</v>
      </c>
      <c r="G2698" s="3">
        <f t="shared" si="157"/>
        <v>9.7383600000000001</v>
      </c>
      <c r="J2698" t="s">
        <v>69</v>
      </c>
      <c r="K2698">
        <v>432.54</v>
      </c>
      <c r="L2698">
        <f t="shared" si="156"/>
        <v>422.80164000000002</v>
      </c>
      <c r="N2698" s="3">
        <f t="shared" ref="N2698:N2732" si="159">G2698-(G2697-N2697)</f>
        <v>8.8183600000000002</v>
      </c>
    </row>
    <row r="2699" spans="1:14" x14ac:dyDescent="0.2">
      <c r="A2699" s="1">
        <v>926</v>
      </c>
      <c r="B2699" s="7">
        <v>38440</v>
      </c>
      <c r="C2699" s="16" t="s">
        <v>176</v>
      </c>
      <c r="F2699" s="5">
        <v>31.99</v>
      </c>
      <c r="G2699" s="3">
        <f t="shared" si="157"/>
        <v>9.7505520000000008</v>
      </c>
      <c r="J2699" t="s">
        <v>69</v>
      </c>
      <c r="K2699">
        <v>432.54</v>
      </c>
      <c r="L2699">
        <f t="shared" si="156"/>
        <v>422.78944799999999</v>
      </c>
      <c r="N2699" s="3">
        <f t="shared" si="159"/>
        <v>8.8305520000000008</v>
      </c>
    </row>
    <row r="2700" spans="1:14" x14ac:dyDescent="0.2">
      <c r="A2700" s="1">
        <v>926</v>
      </c>
      <c r="B2700" s="7">
        <v>38467</v>
      </c>
      <c r="C2700" s="16" t="s">
        <v>176</v>
      </c>
      <c r="F2700" s="5">
        <v>31.77</v>
      </c>
      <c r="G2700" s="3">
        <f t="shared" si="157"/>
        <v>9.6834959999999999</v>
      </c>
      <c r="J2700" t="s">
        <v>69</v>
      </c>
      <c r="K2700">
        <v>432.54</v>
      </c>
      <c r="L2700">
        <f t="shared" si="156"/>
        <v>422.85650400000003</v>
      </c>
      <c r="N2700" s="3">
        <f t="shared" si="159"/>
        <v>8.763496</v>
      </c>
    </row>
    <row r="2701" spans="1:14" x14ac:dyDescent="0.2">
      <c r="A2701" s="1">
        <v>926</v>
      </c>
      <c r="B2701" s="7">
        <v>38496</v>
      </c>
      <c r="C2701" s="16" t="str">
        <f>IF(ISBLANK(D2701),"V","S")</f>
        <v>V</v>
      </c>
      <c r="F2701" s="5">
        <v>31.74</v>
      </c>
      <c r="G2701" s="3">
        <f t="shared" si="157"/>
        <v>9.6743520000000007</v>
      </c>
      <c r="J2701" t="s">
        <v>79</v>
      </c>
      <c r="K2701">
        <v>432.54</v>
      </c>
      <c r="L2701">
        <f t="shared" si="156"/>
        <v>422.86564800000002</v>
      </c>
      <c r="N2701" s="3">
        <f t="shared" si="159"/>
        <v>8.7543520000000008</v>
      </c>
    </row>
    <row r="2702" spans="1:14" x14ac:dyDescent="0.2">
      <c r="A2702" s="1">
        <v>926</v>
      </c>
      <c r="B2702" s="7">
        <v>38526</v>
      </c>
      <c r="C2702" s="16" t="s">
        <v>176</v>
      </c>
      <c r="F2702" s="5">
        <v>31.08</v>
      </c>
      <c r="G2702" s="3">
        <f t="shared" si="157"/>
        <v>9.4731839999999998</v>
      </c>
      <c r="J2702" t="s">
        <v>69</v>
      </c>
      <c r="K2702">
        <v>432.54</v>
      </c>
      <c r="L2702">
        <f t="shared" si="156"/>
        <v>423.06681600000002</v>
      </c>
      <c r="N2702" s="3">
        <f t="shared" si="159"/>
        <v>8.5531839999999999</v>
      </c>
    </row>
    <row r="2703" spans="1:14" x14ac:dyDescent="0.2">
      <c r="A2703" s="1">
        <v>926</v>
      </c>
      <c r="B2703" s="7">
        <v>38558</v>
      </c>
      <c r="C2703" s="16" t="s">
        <v>176</v>
      </c>
      <c r="F2703" s="5">
        <v>31.34</v>
      </c>
      <c r="G2703" s="3">
        <f t="shared" si="157"/>
        <v>9.5524319999999996</v>
      </c>
      <c r="J2703" t="s">
        <v>69</v>
      </c>
      <c r="K2703">
        <v>432.54</v>
      </c>
      <c r="L2703">
        <f t="shared" si="156"/>
        <v>422.98756800000001</v>
      </c>
      <c r="N2703" s="3">
        <f t="shared" si="159"/>
        <v>8.6324319999999997</v>
      </c>
    </row>
    <row r="2704" spans="1:14" x14ac:dyDescent="0.2">
      <c r="A2704" s="1">
        <v>926</v>
      </c>
      <c r="B2704" s="7">
        <v>38586</v>
      </c>
      <c r="C2704" s="16" t="s">
        <v>176</v>
      </c>
      <c r="F2704" s="5">
        <v>31.6</v>
      </c>
      <c r="G2704" s="3">
        <f t="shared" si="157"/>
        <v>9.6316800000000011</v>
      </c>
      <c r="J2704" t="s">
        <v>69</v>
      </c>
      <c r="K2704">
        <v>432.54</v>
      </c>
      <c r="L2704">
        <f t="shared" si="156"/>
        <v>422.90832</v>
      </c>
      <c r="N2704" s="3">
        <f t="shared" si="159"/>
        <v>8.7116800000000012</v>
      </c>
    </row>
    <row r="2705" spans="1:14" x14ac:dyDescent="0.2">
      <c r="A2705" s="1">
        <v>926</v>
      </c>
      <c r="B2705" s="7">
        <v>38618</v>
      </c>
      <c r="C2705" s="16" t="s">
        <v>176</v>
      </c>
      <c r="F2705" s="5">
        <v>31.72</v>
      </c>
      <c r="G2705" s="3">
        <f t="shared" si="157"/>
        <v>9.6682559999999995</v>
      </c>
      <c r="J2705" t="s">
        <v>69</v>
      </c>
      <c r="K2705">
        <v>432.54</v>
      </c>
      <c r="L2705">
        <f t="shared" si="156"/>
        <v>422.87174400000004</v>
      </c>
      <c r="N2705" s="3">
        <f t="shared" si="159"/>
        <v>8.7482559999999996</v>
      </c>
    </row>
    <row r="2706" spans="1:14" x14ac:dyDescent="0.2">
      <c r="A2706" s="1">
        <v>926</v>
      </c>
      <c r="B2706" s="7">
        <v>38649</v>
      </c>
      <c r="C2706" s="16" t="s">
        <v>176</v>
      </c>
      <c r="F2706" s="5">
        <v>31.74</v>
      </c>
      <c r="G2706" s="3">
        <f t="shared" si="157"/>
        <v>9.6743520000000007</v>
      </c>
      <c r="J2706" t="s">
        <v>69</v>
      </c>
      <c r="K2706">
        <v>432.54</v>
      </c>
      <c r="L2706">
        <f t="shared" si="156"/>
        <v>422.86564800000002</v>
      </c>
      <c r="N2706" s="3">
        <f t="shared" si="159"/>
        <v>8.7543520000000008</v>
      </c>
    </row>
    <row r="2707" spans="1:14" x14ac:dyDescent="0.2">
      <c r="A2707" s="1">
        <v>926</v>
      </c>
      <c r="B2707" s="7">
        <v>38677</v>
      </c>
      <c r="C2707" s="16" t="s">
        <v>176</v>
      </c>
      <c r="F2707" s="5">
        <v>31.71</v>
      </c>
      <c r="G2707" s="3">
        <f t="shared" si="157"/>
        <v>9.6652080000000016</v>
      </c>
      <c r="J2707" t="s">
        <v>69</v>
      </c>
      <c r="K2707">
        <v>432.54</v>
      </c>
      <c r="L2707">
        <f t="shared" si="156"/>
        <v>422.87479200000001</v>
      </c>
      <c r="N2707" s="3">
        <f t="shared" si="159"/>
        <v>8.7452080000000016</v>
      </c>
    </row>
    <row r="2708" spans="1:14" x14ac:dyDescent="0.2">
      <c r="A2708" s="1">
        <v>926</v>
      </c>
      <c r="B2708" s="7">
        <v>38707</v>
      </c>
      <c r="C2708" s="16" t="str">
        <f>IF(ISBLANK(D2708),"V","S")</f>
        <v>V</v>
      </c>
      <c r="F2708" s="5">
        <v>31.76</v>
      </c>
      <c r="G2708" s="3">
        <f t="shared" si="157"/>
        <v>9.6804480000000002</v>
      </c>
      <c r="J2708" t="s">
        <v>79</v>
      </c>
      <c r="K2708">
        <v>432.54</v>
      </c>
      <c r="L2708">
        <f t="shared" si="156"/>
        <v>422.85955200000001</v>
      </c>
      <c r="N2708" s="3">
        <f t="shared" si="159"/>
        <v>8.7604480000000002</v>
      </c>
    </row>
    <row r="2709" spans="1:14" x14ac:dyDescent="0.2">
      <c r="A2709" s="1">
        <v>926</v>
      </c>
      <c r="B2709" s="7">
        <v>38743</v>
      </c>
      <c r="C2709" s="16" t="s">
        <v>176</v>
      </c>
      <c r="F2709" s="5">
        <v>31.82</v>
      </c>
      <c r="G2709" s="3">
        <f t="shared" si="157"/>
        <v>9.6987360000000002</v>
      </c>
      <c r="J2709" t="s">
        <v>69</v>
      </c>
      <c r="K2709">
        <v>432.54</v>
      </c>
      <c r="L2709">
        <f t="shared" si="156"/>
        <v>422.84126400000002</v>
      </c>
      <c r="N2709" s="3">
        <f t="shared" si="159"/>
        <v>8.7787360000000003</v>
      </c>
    </row>
    <row r="2710" spans="1:14" x14ac:dyDescent="0.2">
      <c r="A2710" s="1">
        <v>926</v>
      </c>
      <c r="B2710" s="7">
        <v>38776</v>
      </c>
      <c r="C2710" s="16" t="s">
        <v>176</v>
      </c>
      <c r="F2710" s="5">
        <v>31.92</v>
      </c>
      <c r="G2710" s="3">
        <f t="shared" si="157"/>
        <v>9.729216000000001</v>
      </c>
      <c r="J2710" t="s">
        <v>69</v>
      </c>
      <c r="K2710">
        <v>432.54</v>
      </c>
      <c r="L2710">
        <f t="shared" ref="L2710:L2732" si="160">K2710-G2710</f>
        <v>422.81078400000001</v>
      </c>
      <c r="N2710" s="3">
        <f t="shared" si="159"/>
        <v>8.809216000000001</v>
      </c>
    </row>
    <row r="2711" spans="1:14" x14ac:dyDescent="0.2">
      <c r="A2711" s="1">
        <v>926</v>
      </c>
      <c r="B2711" s="7">
        <v>38803</v>
      </c>
      <c r="C2711" s="16" t="s">
        <v>176</v>
      </c>
      <c r="F2711" s="5">
        <v>31.92</v>
      </c>
      <c r="G2711" s="3">
        <f t="shared" si="157"/>
        <v>9.729216000000001</v>
      </c>
      <c r="J2711" t="s">
        <v>69</v>
      </c>
      <c r="K2711">
        <v>432.54</v>
      </c>
      <c r="L2711">
        <f t="shared" si="160"/>
        <v>422.81078400000001</v>
      </c>
      <c r="N2711" s="3">
        <f t="shared" si="159"/>
        <v>8.809216000000001</v>
      </c>
    </row>
    <row r="2712" spans="1:14" x14ac:dyDescent="0.2">
      <c r="A2712" s="1">
        <v>926</v>
      </c>
      <c r="B2712" s="7">
        <v>38835</v>
      </c>
      <c r="C2712" s="16" t="s">
        <v>176</v>
      </c>
      <c r="F2712" s="5">
        <v>31.63</v>
      </c>
      <c r="G2712" s="3">
        <f t="shared" si="157"/>
        <v>9.6408240000000003</v>
      </c>
      <c r="J2712" t="s">
        <v>69</v>
      </c>
      <c r="K2712">
        <v>432.54</v>
      </c>
      <c r="L2712">
        <f t="shared" si="160"/>
        <v>422.89917600000001</v>
      </c>
      <c r="N2712" s="3">
        <f t="shared" si="159"/>
        <v>8.7208240000000004</v>
      </c>
    </row>
    <row r="2713" spans="1:14" x14ac:dyDescent="0.2">
      <c r="A2713" s="1">
        <v>926</v>
      </c>
      <c r="B2713" s="7">
        <v>38856</v>
      </c>
      <c r="C2713" s="16" t="s">
        <v>176</v>
      </c>
      <c r="F2713" s="5">
        <v>31.36</v>
      </c>
      <c r="G2713" s="3">
        <f t="shared" si="157"/>
        <v>9.5585280000000008</v>
      </c>
      <c r="J2713" t="s">
        <v>69</v>
      </c>
      <c r="K2713">
        <v>432.54</v>
      </c>
      <c r="L2713">
        <f t="shared" si="160"/>
        <v>422.981472</v>
      </c>
      <c r="N2713" s="3">
        <f t="shared" si="159"/>
        <v>8.6385280000000009</v>
      </c>
    </row>
    <row r="2714" spans="1:14" x14ac:dyDescent="0.2">
      <c r="A2714" s="1">
        <v>926</v>
      </c>
      <c r="B2714" s="7">
        <v>38895</v>
      </c>
      <c r="C2714" s="16" t="s">
        <v>176</v>
      </c>
      <c r="F2714" s="5">
        <v>31.59</v>
      </c>
      <c r="G2714" s="3">
        <f t="shared" si="157"/>
        <v>9.6286319999999996</v>
      </c>
      <c r="J2714" t="s">
        <v>69</v>
      </c>
      <c r="K2714">
        <v>432.54</v>
      </c>
      <c r="L2714">
        <f t="shared" si="160"/>
        <v>422.91136800000004</v>
      </c>
      <c r="N2714" s="3">
        <f t="shared" si="159"/>
        <v>8.7086319999999997</v>
      </c>
    </row>
    <row r="2715" spans="1:14" x14ac:dyDescent="0.2">
      <c r="A2715" s="1">
        <v>926</v>
      </c>
      <c r="B2715" s="7">
        <v>38925</v>
      </c>
      <c r="C2715" s="16" t="s">
        <v>176</v>
      </c>
      <c r="F2715" s="5">
        <v>31.9</v>
      </c>
      <c r="G2715" s="3">
        <f t="shared" si="157"/>
        <v>9.7231199999999998</v>
      </c>
      <c r="J2715" t="s">
        <v>69</v>
      </c>
      <c r="K2715">
        <v>432.54</v>
      </c>
      <c r="L2715">
        <f t="shared" si="160"/>
        <v>422.81688000000003</v>
      </c>
      <c r="N2715" s="3">
        <f t="shared" si="159"/>
        <v>8.8031199999999998</v>
      </c>
    </row>
    <row r="2716" spans="1:14" x14ac:dyDescent="0.2">
      <c r="A2716" s="1">
        <v>926</v>
      </c>
      <c r="B2716" s="7">
        <v>38958</v>
      </c>
      <c r="C2716" s="16" t="s">
        <v>176</v>
      </c>
      <c r="F2716" s="5">
        <v>32.18</v>
      </c>
      <c r="G2716" s="3">
        <f t="shared" si="157"/>
        <v>9.8084640000000007</v>
      </c>
      <c r="J2716" t="s">
        <v>69</v>
      </c>
      <c r="K2716">
        <v>432.54</v>
      </c>
      <c r="L2716">
        <f t="shared" si="160"/>
        <v>422.73153600000001</v>
      </c>
      <c r="N2716" s="3">
        <f t="shared" si="159"/>
        <v>8.8884640000000008</v>
      </c>
    </row>
    <row r="2717" spans="1:14" x14ac:dyDescent="0.2">
      <c r="A2717" s="1">
        <v>926</v>
      </c>
      <c r="B2717" s="7">
        <v>38986</v>
      </c>
      <c r="C2717" s="16" t="s">
        <v>176</v>
      </c>
      <c r="F2717" s="5">
        <v>32.229999999999997</v>
      </c>
      <c r="G2717" s="3">
        <f t="shared" si="157"/>
        <v>9.8237039999999993</v>
      </c>
      <c r="J2717" t="s">
        <v>69</v>
      </c>
      <c r="K2717">
        <v>432.54</v>
      </c>
      <c r="L2717">
        <f t="shared" si="160"/>
        <v>422.716296</v>
      </c>
      <c r="N2717" s="3">
        <f t="shared" si="159"/>
        <v>8.9037039999999994</v>
      </c>
    </row>
    <row r="2718" spans="1:14" x14ac:dyDescent="0.2">
      <c r="A2718" s="1">
        <v>926</v>
      </c>
      <c r="B2718" s="7">
        <v>39014</v>
      </c>
      <c r="C2718" s="16" t="str">
        <f>IF(ISBLANK(D2718),"V","S")</f>
        <v>V</v>
      </c>
      <c r="F2718" s="5">
        <v>32.200000000000003</v>
      </c>
      <c r="G2718" s="3">
        <f t="shared" si="157"/>
        <v>9.8145600000000019</v>
      </c>
      <c r="J2718" t="s">
        <v>80</v>
      </c>
      <c r="K2718">
        <v>432.54</v>
      </c>
      <c r="L2718">
        <f t="shared" si="160"/>
        <v>422.72543999999999</v>
      </c>
      <c r="N2718" s="3">
        <f t="shared" si="159"/>
        <v>8.894560000000002</v>
      </c>
    </row>
    <row r="2719" spans="1:14" x14ac:dyDescent="0.2">
      <c r="A2719" s="1">
        <v>926</v>
      </c>
      <c r="B2719" s="7">
        <v>39050</v>
      </c>
      <c r="C2719" s="16" t="str">
        <f>IF(ISBLANK(D2719),"V","S")</f>
        <v>V</v>
      </c>
      <c r="F2719" s="5">
        <v>32.26</v>
      </c>
      <c r="G2719" s="3">
        <f t="shared" si="157"/>
        <v>9.8328480000000003</v>
      </c>
      <c r="J2719" t="s">
        <v>80</v>
      </c>
      <c r="K2719">
        <v>432.54</v>
      </c>
      <c r="L2719">
        <f t="shared" si="160"/>
        <v>422.70715200000001</v>
      </c>
      <c r="N2719" s="3">
        <f t="shared" si="159"/>
        <v>8.9128480000000003</v>
      </c>
    </row>
    <row r="2720" spans="1:14" x14ac:dyDescent="0.2">
      <c r="A2720" s="1">
        <v>926</v>
      </c>
      <c r="B2720" s="7">
        <v>39077</v>
      </c>
      <c r="C2720" s="16" t="s">
        <v>176</v>
      </c>
      <c r="F2720" s="5">
        <v>32.299999999999997</v>
      </c>
      <c r="G2720" s="3">
        <f t="shared" si="157"/>
        <v>9.8450399999999991</v>
      </c>
      <c r="J2720" t="s">
        <v>69</v>
      </c>
      <c r="K2720">
        <v>432.54</v>
      </c>
      <c r="L2720">
        <f t="shared" si="160"/>
        <v>422.69496000000004</v>
      </c>
      <c r="N2720" s="3">
        <f t="shared" si="159"/>
        <v>8.9250399999999992</v>
      </c>
    </row>
    <row r="2721" spans="1:14" x14ac:dyDescent="0.2">
      <c r="A2721" s="1">
        <v>926</v>
      </c>
      <c r="B2721" s="7">
        <v>39114</v>
      </c>
      <c r="C2721" s="16" t="str">
        <f>IF(ISBLANK(D2721),"V","S")</f>
        <v>V</v>
      </c>
      <c r="F2721" s="5">
        <v>32.380000000000003</v>
      </c>
      <c r="G2721" s="3">
        <f t="shared" si="157"/>
        <v>9.8694240000000004</v>
      </c>
      <c r="J2721" t="s">
        <v>80</v>
      </c>
      <c r="K2721">
        <v>432.54</v>
      </c>
      <c r="L2721">
        <f t="shared" si="160"/>
        <v>422.67057600000004</v>
      </c>
      <c r="N2721" s="3">
        <f t="shared" si="159"/>
        <v>8.9494240000000005</v>
      </c>
    </row>
    <row r="2722" spans="1:14" x14ac:dyDescent="0.2">
      <c r="A2722" s="1">
        <v>926</v>
      </c>
      <c r="B2722" s="7">
        <v>39136</v>
      </c>
      <c r="C2722" s="16" t="str">
        <f>IF(ISBLANK(D2722),"V","S")</f>
        <v>V</v>
      </c>
      <c r="F2722" s="5">
        <v>32.47</v>
      </c>
      <c r="G2722" s="3">
        <f t="shared" si="157"/>
        <v>9.8968559999999997</v>
      </c>
      <c r="J2722" t="s">
        <v>80</v>
      </c>
      <c r="K2722">
        <v>432.54</v>
      </c>
      <c r="L2722">
        <f t="shared" si="160"/>
        <v>422.64314400000001</v>
      </c>
      <c r="N2722" s="3">
        <f t="shared" si="159"/>
        <v>8.9768559999999997</v>
      </c>
    </row>
    <row r="2723" spans="1:14" x14ac:dyDescent="0.2">
      <c r="A2723" s="1">
        <v>926</v>
      </c>
      <c r="B2723" s="7">
        <v>39167</v>
      </c>
      <c r="C2723" s="16" t="s">
        <v>176</v>
      </c>
      <c r="F2723" s="5">
        <v>32.369999999999997</v>
      </c>
      <c r="G2723" s="3">
        <f t="shared" si="157"/>
        <v>9.8663759999999989</v>
      </c>
      <c r="J2723" t="s">
        <v>69</v>
      </c>
      <c r="K2723">
        <v>432.54</v>
      </c>
      <c r="L2723">
        <f t="shared" si="160"/>
        <v>422.67362400000002</v>
      </c>
      <c r="N2723" s="3">
        <f t="shared" si="159"/>
        <v>8.946375999999999</v>
      </c>
    </row>
    <row r="2724" spans="1:14" x14ac:dyDescent="0.2">
      <c r="A2724" s="1">
        <v>926</v>
      </c>
      <c r="B2724" s="7">
        <v>39198</v>
      </c>
      <c r="C2724" s="16" t="s">
        <v>176</v>
      </c>
      <c r="F2724" s="5">
        <v>32.04</v>
      </c>
      <c r="G2724" s="3">
        <f t="shared" si="157"/>
        <v>9.7657919999999994</v>
      </c>
      <c r="J2724" t="s">
        <v>69</v>
      </c>
      <c r="K2724">
        <v>432.54</v>
      </c>
      <c r="L2724">
        <f t="shared" si="160"/>
        <v>422.77420800000004</v>
      </c>
      <c r="N2724" s="3">
        <f t="shared" si="159"/>
        <v>8.8457919999999994</v>
      </c>
    </row>
    <row r="2725" spans="1:14" x14ac:dyDescent="0.2">
      <c r="A2725" s="1">
        <v>926</v>
      </c>
      <c r="B2725" s="7">
        <v>39220</v>
      </c>
      <c r="C2725" s="16" t="s">
        <v>176</v>
      </c>
      <c r="F2725" s="5">
        <v>31.91</v>
      </c>
      <c r="G2725" s="3">
        <f t="shared" si="157"/>
        <v>9.7261680000000013</v>
      </c>
      <c r="J2725" t="s">
        <v>69</v>
      </c>
      <c r="K2725">
        <v>432.54</v>
      </c>
      <c r="L2725">
        <f t="shared" si="160"/>
        <v>422.81383200000005</v>
      </c>
      <c r="N2725" s="3">
        <f t="shared" si="159"/>
        <v>8.8061680000000013</v>
      </c>
    </row>
    <row r="2726" spans="1:14" x14ac:dyDescent="0.2">
      <c r="A2726" s="1">
        <v>926</v>
      </c>
      <c r="B2726" s="7">
        <v>39258</v>
      </c>
      <c r="C2726" s="16" t="s">
        <v>176</v>
      </c>
      <c r="F2726" s="5">
        <v>31.78</v>
      </c>
      <c r="G2726" s="3">
        <f t="shared" si="157"/>
        <v>9.6865440000000014</v>
      </c>
      <c r="J2726" t="s">
        <v>69</v>
      </c>
      <c r="K2726">
        <v>432.54</v>
      </c>
      <c r="L2726">
        <f t="shared" si="160"/>
        <v>422.85345599999999</v>
      </c>
      <c r="N2726" s="3">
        <f t="shared" si="159"/>
        <v>8.7665440000000014</v>
      </c>
    </row>
    <row r="2727" spans="1:14" x14ac:dyDescent="0.2">
      <c r="A2727" s="1">
        <v>926</v>
      </c>
      <c r="B2727" s="7">
        <v>39317</v>
      </c>
      <c r="C2727" s="16" t="s">
        <v>176</v>
      </c>
      <c r="F2727" s="5">
        <v>32.25</v>
      </c>
      <c r="G2727" s="3">
        <f t="shared" si="157"/>
        <v>9.8298000000000005</v>
      </c>
      <c r="J2727" t="s">
        <v>69</v>
      </c>
      <c r="K2727">
        <v>432.54</v>
      </c>
      <c r="L2727">
        <f t="shared" si="160"/>
        <v>422.71020000000004</v>
      </c>
      <c r="N2727" s="3">
        <f t="shared" si="159"/>
        <v>8.9098000000000006</v>
      </c>
    </row>
    <row r="2728" spans="1:14" x14ac:dyDescent="0.2">
      <c r="A2728" s="1">
        <v>926</v>
      </c>
      <c r="B2728" s="7">
        <v>39356</v>
      </c>
      <c r="C2728" s="16" t="s">
        <v>176</v>
      </c>
      <c r="F2728" s="5">
        <v>32.229999999999997</v>
      </c>
      <c r="G2728" s="3">
        <f t="shared" si="157"/>
        <v>9.8237039999999993</v>
      </c>
      <c r="J2728" t="s">
        <v>69</v>
      </c>
      <c r="K2728">
        <v>432.54</v>
      </c>
      <c r="L2728">
        <f t="shared" si="160"/>
        <v>422.716296</v>
      </c>
      <c r="N2728" s="3">
        <f t="shared" si="159"/>
        <v>8.9037039999999994</v>
      </c>
    </row>
    <row r="2729" spans="1:14" x14ac:dyDescent="0.2">
      <c r="A2729" s="1">
        <v>926</v>
      </c>
      <c r="B2729" s="7">
        <v>39373</v>
      </c>
      <c r="C2729" s="16" t="str">
        <f t="shared" ref="C2729:C2739" si="161">IF(ISBLANK(D2729),"V","S")</f>
        <v>V</v>
      </c>
      <c r="F2729" s="5">
        <v>32.090000000000003</v>
      </c>
      <c r="G2729" s="3">
        <f t="shared" si="157"/>
        <v>9.7810320000000015</v>
      </c>
      <c r="J2729" t="s">
        <v>112</v>
      </c>
      <c r="K2729">
        <v>432.54</v>
      </c>
      <c r="L2729">
        <f t="shared" si="160"/>
        <v>422.75896800000004</v>
      </c>
      <c r="N2729" s="3">
        <f t="shared" si="159"/>
        <v>8.8610320000000016</v>
      </c>
    </row>
    <row r="2730" spans="1:14" x14ac:dyDescent="0.2">
      <c r="A2730" s="1">
        <v>926</v>
      </c>
      <c r="B2730" s="7">
        <v>39413</v>
      </c>
      <c r="C2730" s="16" t="str">
        <f t="shared" si="161"/>
        <v>V</v>
      </c>
      <c r="F2730" s="5">
        <v>31.87</v>
      </c>
      <c r="G2730" s="3">
        <f t="shared" si="157"/>
        <v>9.7139760000000006</v>
      </c>
      <c r="J2730" t="s">
        <v>112</v>
      </c>
      <c r="K2730">
        <v>432.54</v>
      </c>
      <c r="L2730">
        <f t="shared" si="160"/>
        <v>422.82602400000002</v>
      </c>
      <c r="N2730" s="3">
        <f t="shared" si="159"/>
        <v>8.7939760000000007</v>
      </c>
    </row>
    <row r="2731" spans="1:14" x14ac:dyDescent="0.2">
      <c r="A2731" s="1">
        <v>926</v>
      </c>
      <c r="B2731" s="7">
        <v>39443</v>
      </c>
      <c r="C2731" s="16" t="str">
        <f t="shared" si="161"/>
        <v>V</v>
      </c>
      <c r="F2731" s="5">
        <v>31.89</v>
      </c>
      <c r="G2731" s="3">
        <f t="shared" si="157"/>
        <v>9.720072</v>
      </c>
      <c r="J2731" t="s">
        <v>118</v>
      </c>
      <c r="K2731">
        <v>432.54</v>
      </c>
      <c r="L2731">
        <f t="shared" si="160"/>
        <v>422.819928</v>
      </c>
      <c r="N2731" s="3">
        <f t="shared" si="159"/>
        <v>8.8000720000000001</v>
      </c>
    </row>
    <row r="2732" spans="1:14" x14ac:dyDescent="0.2">
      <c r="A2732" s="1">
        <v>926</v>
      </c>
      <c r="B2732" s="7">
        <v>39472</v>
      </c>
      <c r="C2732" s="16" t="str">
        <f t="shared" si="161"/>
        <v>V</v>
      </c>
      <c r="F2732" s="5">
        <v>32.020000000000003</v>
      </c>
      <c r="G2732" s="3">
        <f t="shared" si="157"/>
        <v>9.7596960000000017</v>
      </c>
      <c r="J2732" t="s">
        <v>118</v>
      </c>
      <c r="K2732">
        <v>432.54</v>
      </c>
      <c r="L2732">
        <f t="shared" si="160"/>
        <v>422.780304</v>
      </c>
      <c r="N2732" s="3">
        <f t="shared" si="159"/>
        <v>8.8396960000000018</v>
      </c>
    </row>
    <row r="2733" spans="1:14" x14ac:dyDescent="0.2">
      <c r="A2733" s="1">
        <v>926</v>
      </c>
      <c r="B2733" s="7">
        <v>39507</v>
      </c>
      <c r="C2733" s="16" t="str">
        <f t="shared" si="161"/>
        <v>V</v>
      </c>
      <c r="G2733" s="3"/>
      <c r="J2733" t="s">
        <v>125</v>
      </c>
      <c r="K2733">
        <v>432.54</v>
      </c>
      <c r="N2733" s="3"/>
    </row>
    <row r="2734" spans="1:14" x14ac:dyDescent="0.2">
      <c r="A2734" s="1">
        <v>926</v>
      </c>
      <c r="B2734" s="7">
        <v>39536</v>
      </c>
      <c r="C2734" s="16" t="str">
        <f t="shared" si="161"/>
        <v>V</v>
      </c>
      <c r="G2734" s="3"/>
      <c r="J2734" t="s">
        <v>125</v>
      </c>
      <c r="K2734">
        <v>432.54</v>
      </c>
      <c r="N2734" s="3"/>
    </row>
    <row r="2735" spans="1:14" x14ac:dyDescent="0.2">
      <c r="A2735" s="1">
        <v>926</v>
      </c>
      <c r="B2735" s="7">
        <v>39550</v>
      </c>
      <c r="C2735" s="16" t="str">
        <f t="shared" si="161"/>
        <v>V</v>
      </c>
      <c r="F2735" s="5">
        <v>32.01</v>
      </c>
      <c r="G2735" s="3">
        <f t="shared" ref="G2735:G2756" si="162">F2735*0.3048</f>
        <v>9.7566480000000002</v>
      </c>
      <c r="J2735" t="s">
        <v>112</v>
      </c>
      <c r="K2735">
        <v>432.54</v>
      </c>
      <c r="L2735" s="3">
        <f t="shared" ref="L2735:L2741" si="163">K2735-G2735</f>
        <v>422.78335200000004</v>
      </c>
      <c r="N2735" s="3">
        <f>G2735-(G2732-N2732)</f>
        <v>8.8366480000000003</v>
      </c>
    </row>
    <row r="2736" spans="1:14" x14ac:dyDescent="0.2">
      <c r="A2736" s="1">
        <v>926</v>
      </c>
      <c r="B2736" s="7">
        <v>39580</v>
      </c>
      <c r="C2736" s="16" t="str">
        <f t="shared" si="161"/>
        <v>V</v>
      </c>
      <c r="F2736" s="5">
        <v>31.78</v>
      </c>
      <c r="G2736" s="3">
        <f t="shared" si="162"/>
        <v>9.6865440000000014</v>
      </c>
      <c r="J2736" t="s">
        <v>118</v>
      </c>
      <c r="K2736">
        <v>432.54</v>
      </c>
      <c r="L2736" s="3">
        <f t="shared" si="163"/>
        <v>422.85345599999999</v>
      </c>
      <c r="N2736" s="3">
        <f t="shared" ref="N2736:N2741" si="164">G2736-(G2735-N2735)</f>
        <v>8.7665440000000014</v>
      </c>
    </row>
    <row r="2737" spans="1:14" x14ac:dyDescent="0.2">
      <c r="A2737" s="1">
        <v>926</v>
      </c>
      <c r="B2737" s="7">
        <v>39725</v>
      </c>
      <c r="C2737" s="16" t="str">
        <f t="shared" si="161"/>
        <v>V</v>
      </c>
      <c r="F2737" s="5">
        <v>31.74</v>
      </c>
      <c r="G2737" s="3">
        <f t="shared" si="162"/>
        <v>9.6743520000000007</v>
      </c>
      <c r="J2737" t="s">
        <v>139</v>
      </c>
      <c r="K2737">
        <v>432.54</v>
      </c>
      <c r="L2737" s="3">
        <f t="shared" si="163"/>
        <v>422.86564800000002</v>
      </c>
      <c r="N2737" s="3">
        <f t="shared" si="164"/>
        <v>8.7543520000000008</v>
      </c>
    </row>
    <row r="2738" spans="1:14" x14ac:dyDescent="0.2">
      <c r="A2738" s="1">
        <v>926</v>
      </c>
      <c r="B2738" s="7">
        <v>39767</v>
      </c>
      <c r="C2738" s="16" t="str">
        <f t="shared" si="161"/>
        <v>V</v>
      </c>
      <c r="F2738" s="5">
        <v>31.32</v>
      </c>
      <c r="G2738" s="3">
        <f t="shared" si="162"/>
        <v>9.5463360000000002</v>
      </c>
      <c r="J2738" t="s">
        <v>118</v>
      </c>
      <c r="K2738">
        <v>432.54</v>
      </c>
      <c r="L2738" s="3">
        <f t="shared" si="163"/>
        <v>422.99366400000002</v>
      </c>
      <c r="N2738" s="3">
        <f t="shared" si="164"/>
        <v>8.6263360000000002</v>
      </c>
    </row>
    <row r="2739" spans="1:14" x14ac:dyDescent="0.2">
      <c r="A2739" s="1">
        <v>926</v>
      </c>
      <c r="B2739" s="7">
        <v>39795</v>
      </c>
      <c r="C2739" s="16" t="str">
        <f t="shared" si="161"/>
        <v>V</v>
      </c>
      <c r="F2739" s="5">
        <v>31.29</v>
      </c>
      <c r="G2739" s="3">
        <f t="shared" si="162"/>
        <v>9.537192000000001</v>
      </c>
      <c r="J2739" t="s">
        <v>118</v>
      </c>
      <c r="K2739">
        <v>432.54</v>
      </c>
      <c r="L2739" s="3">
        <f t="shared" si="163"/>
        <v>423.00280800000002</v>
      </c>
      <c r="N2739" s="3">
        <f t="shared" si="164"/>
        <v>8.6171920000000011</v>
      </c>
    </row>
    <row r="2740" spans="1:14" x14ac:dyDescent="0.2">
      <c r="A2740" s="1">
        <v>926</v>
      </c>
      <c r="B2740" s="7">
        <v>39833</v>
      </c>
      <c r="C2740" s="16" t="s">
        <v>176</v>
      </c>
      <c r="F2740" s="5">
        <v>31.33</v>
      </c>
      <c r="G2740" s="3">
        <f t="shared" si="162"/>
        <v>9.5493839999999999</v>
      </c>
      <c r="J2740" t="s">
        <v>69</v>
      </c>
      <c r="K2740">
        <v>432.54</v>
      </c>
      <c r="L2740" s="3">
        <f t="shared" si="163"/>
        <v>422.99061600000005</v>
      </c>
      <c r="N2740" s="3">
        <f t="shared" si="164"/>
        <v>8.6293839999999999</v>
      </c>
    </row>
    <row r="2741" spans="1:14" x14ac:dyDescent="0.2">
      <c r="A2741" s="1">
        <v>926</v>
      </c>
      <c r="B2741" s="7">
        <v>39866</v>
      </c>
      <c r="C2741" s="16" t="str">
        <f>IF(ISBLANK(D2741),"V","S")</f>
        <v>V</v>
      </c>
      <c r="F2741" s="5">
        <v>31.48</v>
      </c>
      <c r="G2741" s="3">
        <f t="shared" si="162"/>
        <v>9.595104000000001</v>
      </c>
      <c r="J2741" t="s">
        <v>148</v>
      </c>
      <c r="K2741">
        <v>432.54</v>
      </c>
      <c r="L2741" s="3">
        <f t="shared" si="163"/>
        <v>422.94489600000003</v>
      </c>
      <c r="N2741" s="3">
        <f t="shared" si="164"/>
        <v>8.675104000000001</v>
      </c>
    </row>
    <row r="2742" spans="1:14" x14ac:dyDescent="0.2">
      <c r="A2742" s="1">
        <v>926</v>
      </c>
      <c r="B2742" s="7">
        <v>39898</v>
      </c>
      <c r="C2742" s="16" t="str">
        <f>IF(ISBLANK(D2742),"V","S")</f>
        <v>V</v>
      </c>
      <c r="F2742" s="5">
        <v>31.24</v>
      </c>
      <c r="G2742" s="3">
        <f t="shared" si="162"/>
        <v>9.5219520000000006</v>
      </c>
      <c r="J2742" t="s">
        <v>148</v>
      </c>
      <c r="K2742">
        <v>432.54</v>
      </c>
      <c r="L2742" s="3">
        <f t="shared" ref="L2742:L2747" si="165">K2742-G2742</f>
        <v>423.01804800000002</v>
      </c>
      <c r="N2742" s="3">
        <f t="shared" ref="N2742:N2747" si="166">G2742-(G2741-N2741)</f>
        <v>8.6019520000000007</v>
      </c>
    </row>
    <row r="2743" spans="1:14" x14ac:dyDescent="0.2">
      <c r="A2743" s="1">
        <v>926</v>
      </c>
      <c r="B2743" s="7">
        <v>39928</v>
      </c>
      <c r="C2743" s="16" t="str">
        <f>IF(ISBLANK(D2743),"V","S")</f>
        <v>V</v>
      </c>
      <c r="F2743" s="5">
        <v>30.91</v>
      </c>
      <c r="G2743" s="3">
        <f t="shared" si="162"/>
        <v>9.4213680000000011</v>
      </c>
      <c r="J2743" t="s">
        <v>148</v>
      </c>
      <c r="K2743">
        <v>432.54</v>
      </c>
      <c r="L2743" s="3">
        <f t="shared" si="165"/>
        <v>423.11863200000005</v>
      </c>
      <c r="N2743" s="3">
        <f t="shared" si="166"/>
        <v>8.5013680000000011</v>
      </c>
    </row>
    <row r="2744" spans="1:14" x14ac:dyDescent="0.2">
      <c r="A2744" s="1">
        <v>926</v>
      </c>
      <c r="B2744" s="7">
        <v>39966</v>
      </c>
      <c r="C2744" s="16" t="str">
        <f>IF(ISBLANK(D2744),"V","S")</f>
        <v>V</v>
      </c>
      <c r="F2744" s="5">
        <v>30.71</v>
      </c>
      <c r="G2744" s="3">
        <f t="shared" si="162"/>
        <v>9.3604080000000014</v>
      </c>
      <c r="J2744" t="s">
        <v>148</v>
      </c>
      <c r="K2744">
        <v>432.54</v>
      </c>
      <c r="L2744" s="3">
        <f t="shared" si="165"/>
        <v>423.17959200000001</v>
      </c>
      <c r="N2744" s="3">
        <f t="shared" si="166"/>
        <v>8.4404080000000015</v>
      </c>
    </row>
    <row r="2745" spans="1:14" x14ac:dyDescent="0.2">
      <c r="A2745" s="1">
        <v>926</v>
      </c>
      <c r="B2745" s="7">
        <v>40004</v>
      </c>
      <c r="C2745" s="16" t="str">
        <f>IF(ISBLANK(D2745),"V","S")</f>
        <v>V</v>
      </c>
      <c r="F2745" s="5">
        <v>30.78</v>
      </c>
      <c r="G2745" s="3">
        <f t="shared" si="162"/>
        <v>9.3817440000000012</v>
      </c>
      <c r="J2745" t="s">
        <v>157</v>
      </c>
      <c r="K2745">
        <v>432.54</v>
      </c>
      <c r="L2745" s="3">
        <f t="shared" si="165"/>
        <v>423.15825599999999</v>
      </c>
      <c r="N2745" s="3">
        <f t="shared" si="166"/>
        <v>8.4617440000000013</v>
      </c>
    </row>
    <row r="2746" spans="1:14" x14ac:dyDescent="0.2">
      <c r="A2746" s="1">
        <v>926</v>
      </c>
      <c r="B2746" s="7">
        <v>40045</v>
      </c>
      <c r="C2746" s="16" t="str">
        <f t="shared" ref="C2746:C2815" si="167">IF(ISBLANK(D2746),"V","S")</f>
        <v>V</v>
      </c>
      <c r="F2746" s="5">
        <v>31.29</v>
      </c>
      <c r="G2746" s="3">
        <f t="shared" si="162"/>
        <v>9.537192000000001</v>
      </c>
      <c r="J2746" t="s">
        <v>157</v>
      </c>
      <c r="K2746">
        <v>432.54</v>
      </c>
      <c r="L2746" s="3">
        <f t="shared" si="165"/>
        <v>423.00280800000002</v>
      </c>
      <c r="N2746" s="3">
        <f t="shared" si="166"/>
        <v>8.6171920000000011</v>
      </c>
    </row>
    <row r="2747" spans="1:14" x14ac:dyDescent="0.2">
      <c r="A2747" s="1">
        <v>926</v>
      </c>
      <c r="B2747" s="7">
        <v>40074</v>
      </c>
      <c r="C2747" s="16" t="str">
        <f t="shared" si="167"/>
        <v>V</v>
      </c>
      <c r="F2747" s="5">
        <v>31.5</v>
      </c>
      <c r="G2747" s="3">
        <f t="shared" si="162"/>
        <v>9.6012000000000004</v>
      </c>
      <c r="J2747" t="s">
        <v>157</v>
      </c>
      <c r="K2747">
        <v>432.54</v>
      </c>
      <c r="L2747" s="3">
        <f t="shared" si="165"/>
        <v>422.93880000000001</v>
      </c>
      <c r="N2747" s="3">
        <f t="shared" si="166"/>
        <v>8.6812000000000005</v>
      </c>
    </row>
    <row r="2748" spans="1:14" x14ac:dyDescent="0.2">
      <c r="A2748" s="1">
        <v>926</v>
      </c>
      <c r="B2748" s="7">
        <v>40102</v>
      </c>
      <c r="C2748" s="16" t="str">
        <f t="shared" si="167"/>
        <v>V</v>
      </c>
      <c r="F2748" s="5">
        <v>31.68</v>
      </c>
      <c r="G2748" s="3">
        <f t="shared" si="162"/>
        <v>9.6560640000000006</v>
      </c>
      <c r="J2748" t="s">
        <v>148</v>
      </c>
      <c r="K2748">
        <v>432.54</v>
      </c>
      <c r="L2748" s="3">
        <f>K2748-G2748</f>
        <v>422.88393600000001</v>
      </c>
      <c r="N2748" s="3">
        <f>G2748-(G2747-N2747)</f>
        <v>8.7360640000000007</v>
      </c>
    </row>
    <row r="2749" spans="1:14" x14ac:dyDescent="0.2">
      <c r="A2749" s="1">
        <v>926</v>
      </c>
      <c r="B2749" s="7">
        <v>40128</v>
      </c>
      <c r="C2749" s="16" t="str">
        <f t="shared" si="167"/>
        <v>V</v>
      </c>
      <c r="F2749" s="5">
        <v>31.61</v>
      </c>
      <c r="G2749" s="3">
        <f t="shared" si="162"/>
        <v>9.6347280000000008</v>
      </c>
      <c r="J2749" t="s">
        <v>157</v>
      </c>
      <c r="K2749">
        <v>432.54</v>
      </c>
      <c r="L2749" s="3">
        <f>K2749-G2749</f>
        <v>422.90527200000002</v>
      </c>
      <c r="N2749" s="3">
        <f>G2749-(G2748-N2748)</f>
        <v>8.7147280000000009</v>
      </c>
    </row>
    <row r="2750" spans="1:14" x14ac:dyDescent="0.2">
      <c r="A2750" s="1">
        <v>926</v>
      </c>
      <c r="B2750" s="7">
        <v>40162</v>
      </c>
      <c r="C2750" s="16" t="str">
        <f t="shared" si="167"/>
        <v>V</v>
      </c>
      <c r="F2750" s="5">
        <v>31.73</v>
      </c>
      <c r="G2750" s="3">
        <f t="shared" si="162"/>
        <v>9.671304000000001</v>
      </c>
      <c r="J2750" t="s">
        <v>148</v>
      </c>
      <c r="K2750">
        <v>432.54</v>
      </c>
      <c r="L2750" s="3">
        <f>K2750-G2750</f>
        <v>422.868696</v>
      </c>
      <c r="N2750" s="3">
        <f>G2750-(G2749-N2749)</f>
        <v>8.7513040000000011</v>
      </c>
    </row>
    <row r="2751" spans="1:14" x14ac:dyDescent="0.2">
      <c r="A2751" s="1">
        <v>926</v>
      </c>
      <c r="B2751" s="7">
        <v>40191</v>
      </c>
      <c r="C2751" s="16" t="str">
        <f t="shared" si="167"/>
        <v>V</v>
      </c>
      <c r="F2751" s="5">
        <v>31.81</v>
      </c>
      <c r="G2751" s="3">
        <f t="shared" si="162"/>
        <v>9.6956880000000005</v>
      </c>
      <c r="J2751" t="s">
        <v>179</v>
      </c>
      <c r="K2751">
        <v>432.54</v>
      </c>
      <c r="L2751" s="3">
        <f t="shared" ref="L2751:L2756" si="168">K2751-G2751</f>
        <v>422.844312</v>
      </c>
      <c r="N2751" s="3">
        <f t="shared" ref="N2751:N2756" si="169">G2751-(G2750-N2750)</f>
        <v>8.7756880000000006</v>
      </c>
    </row>
    <row r="2752" spans="1:14" x14ac:dyDescent="0.2">
      <c r="A2752" s="1">
        <v>926</v>
      </c>
      <c r="B2752" s="7">
        <v>40222</v>
      </c>
      <c r="C2752" s="16" t="str">
        <f t="shared" si="167"/>
        <v>V</v>
      </c>
      <c r="F2752" s="5">
        <v>31.91</v>
      </c>
      <c r="G2752" s="3">
        <f t="shared" si="162"/>
        <v>9.7261680000000013</v>
      </c>
      <c r="J2752" t="s">
        <v>179</v>
      </c>
      <c r="K2752">
        <v>432.54</v>
      </c>
      <c r="L2752" s="3">
        <f t="shared" si="168"/>
        <v>422.81383200000005</v>
      </c>
      <c r="N2752" s="3">
        <f t="shared" si="169"/>
        <v>8.8061680000000013</v>
      </c>
    </row>
    <row r="2753" spans="1:14" x14ac:dyDescent="0.2">
      <c r="A2753" s="1">
        <v>926</v>
      </c>
      <c r="B2753" s="7">
        <v>40247</v>
      </c>
      <c r="C2753" s="16" t="str">
        <f t="shared" si="167"/>
        <v>V</v>
      </c>
      <c r="F2753" s="5">
        <v>31.98</v>
      </c>
      <c r="G2753" s="3">
        <f t="shared" si="162"/>
        <v>9.7475040000000011</v>
      </c>
      <c r="J2753" t="s">
        <v>180</v>
      </c>
      <c r="K2753">
        <v>432.54</v>
      </c>
      <c r="L2753" s="3">
        <f t="shared" si="168"/>
        <v>422.79249600000003</v>
      </c>
      <c r="N2753" s="3">
        <f t="shared" si="169"/>
        <v>8.8275040000000011</v>
      </c>
    </row>
    <row r="2754" spans="1:14" x14ac:dyDescent="0.2">
      <c r="A2754" s="1">
        <v>926</v>
      </c>
      <c r="B2754" s="7">
        <v>40275</v>
      </c>
      <c r="C2754" s="16" t="str">
        <f t="shared" si="167"/>
        <v>V</v>
      </c>
      <c r="F2754" s="5">
        <v>31.82</v>
      </c>
      <c r="G2754" s="3">
        <f t="shared" si="162"/>
        <v>9.6987360000000002</v>
      </c>
      <c r="J2754" t="s">
        <v>157</v>
      </c>
      <c r="K2754">
        <v>432.54</v>
      </c>
      <c r="L2754" s="3">
        <f t="shared" si="168"/>
        <v>422.84126400000002</v>
      </c>
      <c r="N2754" s="3">
        <f t="shared" si="169"/>
        <v>8.7787360000000003</v>
      </c>
    </row>
    <row r="2755" spans="1:14" x14ac:dyDescent="0.2">
      <c r="A2755" s="1">
        <v>926</v>
      </c>
      <c r="B2755" s="7">
        <v>40302</v>
      </c>
      <c r="C2755" s="16" t="str">
        <f t="shared" si="167"/>
        <v>V</v>
      </c>
      <c r="F2755" s="5">
        <v>31.76</v>
      </c>
      <c r="G2755" s="3">
        <f t="shared" si="162"/>
        <v>9.6804480000000002</v>
      </c>
      <c r="J2755" t="s">
        <v>157</v>
      </c>
      <c r="K2755">
        <v>432.54</v>
      </c>
      <c r="L2755" s="3">
        <f t="shared" si="168"/>
        <v>422.85955200000001</v>
      </c>
      <c r="N2755" s="3">
        <f t="shared" si="169"/>
        <v>8.7604480000000002</v>
      </c>
    </row>
    <row r="2756" spans="1:14" x14ac:dyDescent="0.2">
      <c r="A2756" s="1">
        <v>926</v>
      </c>
      <c r="B2756" s="7">
        <v>40331</v>
      </c>
      <c r="C2756" s="16" t="str">
        <f t="shared" si="167"/>
        <v>V</v>
      </c>
      <c r="F2756" s="5">
        <v>31.51</v>
      </c>
      <c r="G2756" s="3">
        <f t="shared" si="162"/>
        <v>9.6042480000000001</v>
      </c>
      <c r="J2756" t="s">
        <v>157</v>
      </c>
      <c r="K2756">
        <v>432.54</v>
      </c>
      <c r="L2756" s="3">
        <f t="shared" si="168"/>
        <v>422.93575200000004</v>
      </c>
      <c r="N2756" s="3">
        <f t="shared" si="169"/>
        <v>8.6842480000000002</v>
      </c>
    </row>
    <row r="2757" spans="1:14" x14ac:dyDescent="0.2">
      <c r="C2757" s="16"/>
      <c r="G2757" s="3"/>
      <c r="N2757" s="3"/>
    </row>
    <row r="2758" spans="1:14" s="11" customFormat="1" x14ac:dyDescent="0.2">
      <c r="A2758" s="9">
        <v>927</v>
      </c>
      <c r="B2758" s="10">
        <v>30461</v>
      </c>
      <c r="C2758" s="16" t="s">
        <v>176</v>
      </c>
      <c r="F2758" s="13">
        <v>27.29</v>
      </c>
      <c r="G2758" s="11">
        <v>8.3179999999999996</v>
      </c>
      <c r="H2758" s="13"/>
      <c r="J2758" s="11" t="s">
        <v>42</v>
      </c>
      <c r="L2758" s="11">
        <v>423.34300000000002</v>
      </c>
      <c r="N2758" s="11">
        <v>7.3780000000000001</v>
      </c>
    </row>
    <row r="2759" spans="1:14" x14ac:dyDescent="0.2">
      <c r="A2759" s="1">
        <v>927</v>
      </c>
      <c r="B2759" s="7">
        <v>30468</v>
      </c>
      <c r="C2759" s="16" t="str">
        <f t="shared" si="167"/>
        <v>S</v>
      </c>
      <c r="D2759" s="5">
        <v>28</v>
      </c>
      <c r="E2759" s="5">
        <v>0.70899999999999996</v>
      </c>
      <c r="F2759" s="5">
        <v>27.291</v>
      </c>
      <c r="G2759">
        <v>8.3179999999999996</v>
      </c>
      <c r="L2759">
        <v>423.34199999999998</v>
      </c>
      <c r="N2759">
        <v>7.3780000000000001</v>
      </c>
    </row>
    <row r="2760" spans="1:14" x14ac:dyDescent="0.2">
      <c r="A2760" s="1">
        <v>927</v>
      </c>
      <c r="B2760" s="7">
        <v>30473</v>
      </c>
      <c r="C2760" s="16" t="str">
        <f t="shared" si="167"/>
        <v>S</v>
      </c>
      <c r="D2760" s="5">
        <v>28</v>
      </c>
      <c r="E2760" s="5">
        <v>0.71</v>
      </c>
      <c r="F2760" s="5">
        <v>27.29</v>
      </c>
      <c r="G2760">
        <v>8.3179999999999996</v>
      </c>
      <c r="L2760">
        <v>423.34300000000002</v>
      </c>
      <c r="N2760">
        <v>7.3780000000000001</v>
      </c>
    </row>
    <row r="2761" spans="1:14" x14ac:dyDescent="0.2">
      <c r="A2761" s="1">
        <v>927</v>
      </c>
      <c r="B2761" s="7">
        <v>30483</v>
      </c>
      <c r="C2761" s="16" t="str">
        <f t="shared" si="167"/>
        <v>S</v>
      </c>
      <c r="D2761" s="5">
        <v>28</v>
      </c>
      <c r="E2761" s="5">
        <v>0.72499999999999998</v>
      </c>
      <c r="F2761" s="5">
        <v>27.274999999999999</v>
      </c>
      <c r="G2761">
        <v>8.3140000000000001</v>
      </c>
      <c r="L2761">
        <v>423.34699999999998</v>
      </c>
      <c r="N2761">
        <v>7.3739999999999997</v>
      </c>
    </row>
    <row r="2762" spans="1:14" x14ac:dyDescent="0.2">
      <c r="A2762" s="1">
        <v>927</v>
      </c>
      <c r="B2762" s="7">
        <v>30488</v>
      </c>
      <c r="C2762" s="16" t="str">
        <f t="shared" si="167"/>
        <v>S</v>
      </c>
      <c r="D2762" s="5">
        <v>28</v>
      </c>
      <c r="E2762" s="5">
        <v>0.77</v>
      </c>
      <c r="F2762" s="5">
        <v>27.23</v>
      </c>
      <c r="G2762">
        <v>8.3000000000000007</v>
      </c>
      <c r="L2762">
        <v>423.36099999999999</v>
      </c>
      <c r="N2762">
        <v>7.36</v>
      </c>
    </row>
    <row r="2763" spans="1:14" x14ac:dyDescent="0.2">
      <c r="A2763" s="1">
        <v>927</v>
      </c>
      <c r="B2763" s="7">
        <v>30509</v>
      </c>
      <c r="C2763" s="16" t="str">
        <f t="shared" si="167"/>
        <v>S</v>
      </c>
      <c r="D2763" s="5">
        <v>28</v>
      </c>
      <c r="E2763" s="5">
        <v>0.98</v>
      </c>
      <c r="F2763" s="5">
        <v>27.02</v>
      </c>
      <c r="G2763">
        <v>8.2360000000000007</v>
      </c>
      <c r="L2763">
        <v>423.42500000000001</v>
      </c>
      <c r="N2763">
        <v>7.2960000000000003</v>
      </c>
    </row>
    <row r="2764" spans="1:14" x14ac:dyDescent="0.2">
      <c r="A2764" s="1">
        <v>927</v>
      </c>
      <c r="B2764" s="7">
        <v>30519</v>
      </c>
      <c r="C2764" s="16" t="str">
        <f t="shared" si="167"/>
        <v>S</v>
      </c>
      <c r="D2764" s="5">
        <v>29</v>
      </c>
      <c r="E2764" s="5">
        <v>1.94</v>
      </c>
      <c r="F2764" s="5">
        <v>27.06</v>
      </c>
      <c r="G2764">
        <v>8.2479999999999993</v>
      </c>
      <c r="L2764">
        <v>423.41300000000001</v>
      </c>
      <c r="N2764">
        <v>7.3079999999999998</v>
      </c>
    </row>
    <row r="2765" spans="1:14" x14ac:dyDescent="0.2">
      <c r="A2765" s="1">
        <v>927</v>
      </c>
      <c r="B2765" s="7">
        <v>30566</v>
      </c>
      <c r="C2765" s="16" t="str">
        <f t="shared" si="167"/>
        <v>S</v>
      </c>
      <c r="D2765" s="5">
        <v>28</v>
      </c>
      <c r="E2765" s="5">
        <v>0.83</v>
      </c>
      <c r="F2765" s="5">
        <v>27.17</v>
      </c>
      <c r="G2765">
        <v>8.282</v>
      </c>
      <c r="L2765">
        <v>423.37900000000002</v>
      </c>
      <c r="N2765">
        <v>7.3419999999999996</v>
      </c>
    </row>
    <row r="2766" spans="1:14" x14ac:dyDescent="0.2">
      <c r="A2766" s="1">
        <v>927</v>
      </c>
      <c r="B2766" s="7">
        <v>30739</v>
      </c>
      <c r="C2766" s="16" t="str">
        <f t="shared" si="167"/>
        <v>S</v>
      </c>
      <c r="D2766" s="5">
        <v>28</v>
      </c>
      <c r="E2766" s="5">
        <v>0.49</v>
      </c>
      <c r="F2766" s="5">
        <v>27.51</v>
      </c>
      <c r="G2766">
        <v>8.3849999999999998</v>
      </c>
      <c r="L2766">
        <v>423.27600000000001</v>
      </c>
      <c r="N2766">
        <v>7.4450000000000003</v>
      </c>
    </row>
    <row r="2767" spans="1:14" x14ac:dyDescent="0.2">
      <c r="A2767" s="1">
        <v>927</v>
      </c>
      <c r="B2767" s="7">
        <v>30778</v>
      </c>
      <c r="C2767" s="16" t="str">
        <f t="shared" si="167"/>
        <v>S</v>
      </c>
      <c r="D2767" s="5">
        <v>28</v>
      </c>
      <c r="E2767" s="5">
        <v>0.59</v>
      </c>
      <c r="F2767" s="5">
        <v>27.41</v>
      </c>
      <c r="G2767">
        <v>8.3550000000000004</v>
      </c>
      <c r="L2767">
        <v>423.30599999999998</v>
      </c>
      <c r="N2767">
        <v>7.415</v>
      </c>
    </row>
    <row r="2768" spans="1:14" x14ac:dyDescent="0.2">
      <c r="A2768" s="1">
        <v>927</v>
      </c>
      <c r="B2768" s="7">
        <v>30785</v>
      </c>
      <c r="C2768" s="16" t="str">
        <f t="shared" si="167"/>
        <v>S</v>
      </c>
      <c r="D2768" s="5">
        <v>28</v>
      </c>
      <c r="E2768" s="5">
        <v>0.62</v>
      </c>
      <c r="F2768" s="5">
        <v>27.38</v>
      </c>
      <c r="G2768">
        <v>8.3460000000000001</v>
      </c>
      <c r="L2768">
        <v>423.315</v>
      </c>
      <c r="N2768">
        <v>7.4059999999999997</v>
      </c>
    </row>
    <row r="2769" spans="1:14" x14ac:dyDescent="0.2">
      <c r="A2769" s="1">
        <v>927</v>
      </c>
      <c r="B2769" s="7">
        <v>30799</v>
      </c>
      <c r="C2769" s="16" t="str">
        <f t="shared" si="167"/>
        <v>S</v>
      </c>
      <c r="D2769" s="5">
        <v>31</v>
      </c>
      <c r="E2769" s="5">
        <v>3.66</v>
      </c>
      <c r="F2769" s="5">
        <v>27.34</v>
      </c>
      <c r="G2769">
        <v>8.3330000000000002</v>
      </c>
      <c r="L2769">
        <v>423.32799999999997</v>
      </c>
      <c r="N2769">
        <v>7.3929999999999998</v>
      </c>
    </row>
    <row r="2770" spans="1:14" x14ac:dyDescent="0.2">
      <c r="A2770" s="1">
        <v>927</v>
      </c>
      <c r="B2770" s="7">
        <v>30806</v>
      </c>
      <c r="C2770" s="16" t="str">
        <f t="shared" si="167"/>
        <v>S</v>
      </c>
      <c r="D2770" s="5">
        <v>30</v>
      </c>
      <c r="E2770" s="5">
        <v>2.75</v>
      </c>
      <c r="F2770" s="5">
        <v>27.25</v>
      </c>
      <c r="G2770">
        <v>8.3059999999999992</v>
      </c>
      <c r="L2770">
        <v>423.35500000000002</v>
      </c>
      <c r="N2770">
        <v>7.3659999999999997</v>
      </c>
    </row>
    <row r="2771" spans="1:14" x14ac:dyDescent="0.2">
      <c r="A2771" s="1">
        <v>927</v>
      </c>
      <c r="B2771" s="7">
        <v>30830</v>
      </c>
      <c r="C2771" s="16" t="str">
        <f t="shared" si="167"/>
        <v>S</v>
      </c>
      <c r="D2771" s="5">
        <v>30</v>
      </c>
      <c r="E2771" s="5">
        <v>2.75</v>
      </c>
      <c r="F2771" s="5">
        <v>27.25</v>
      </c>
      <c r="G2771">
        <v>8.3059999999999992</v>
      </c>
      <c r="L2771">
        <v>423.35500000000002</v>
      </c>
      <c r="N2771">
        <v>7.3659999999999997</v>
      </c>
    </row>
    <row r="2772" spans="1:14" x14ac:dyDescent="0.2">
      <c r="A2772" s="1">
        <v>927</v>
      </c>
      <c r="B2772" s="7">
        <v>30839</v>
      </c>
      <c r="C2772" s="16" t="str">
        <f t="shared" si="167"/>
        <v>S</v>
      </c>
      <c r="D2772" s="5">
        <v>30</v>
      </c>
      <c r="E2772" s="5">
        <v>2.76</v>
      </c>
      <c r="F2772" s="5">
        <v>27.24</v>
      </c>
      <c r="G2772">
        <v>8.3030000000000008</v>
      </c>
      <c r="L2772">
        <v>423.358</v>
      </c>
      <c r="N2772">
        <v>7.3630000000000004</v>
      </c>
    </row>
    <row r="2773" spans="1:14" x14ac:dyDescent="0.2">
      <c r="A2773" s="1">
        <v>927</v>
      </c>
      <c r="B2773" s="7">
        <v>30848</v>
      </c>
      <c r="C2773" s="16" t="str">
        <f t="shared" si="167"/>
        <v>S</v>
      </c>
      <c r="D2773" s="5">
        <v>30</v>
      </c>
      <c r="E2773" s="5">
        <v>3.06</v>
      </c>
      <c r="F2773" s="5">
        <v>26.94</v>
      </c>
      <c r="G2773">
        <v>8.2110000000000003</v>
      </c>
      <c r="L2773">
        <v>423.44900000000001</v>
      </c>
      <c r="N2773">
        <v>7.2709999999999999</v>
      </c>
    </row>
    <row r="2774" spans="1:14" x14ac:dyDescent="0.2">
      <c r="A2774" s="1">
        <v>927</v>
      </c>
      <c r="B2774" s="7">
        <v>30854</v>
      </c>
      <c r="C2774" s="16" t="str">
        <f t="shared" si="167"/>
        <v>S</v>
      </c>
      <c r="D2774" s="5">
        <v>27</v>
      </c>
      <c r="E2774" s="5">
        <v>0.27</v>
      </c>
      <c r="F2774" s="5">
        <v>26.73</v>
      </c>
      <c r="G2774">
        <v>8.1470000000000002</v>
      </c>
      <c r="L2774">
        <v>423.51299999999998</v>
      </c>
      <c r="N2774">
        <v>7.2069999999999999</v>
      </c>
    </row>
    <row r="2775" spans="1:14" x14ac:dyDescent="0.2">
      <c r="A2775" s="1">
        <v>927</v>
      </c>
      <c r="B2775" s="7">
        <v>30861</v>
      </c>
      <c r="C2775" s="16" t="str">
        <f t="shared" si="167"/>
        <v>S</v>
      </c>
      <c r="D2775" s="5">
        <v>28</v>
      </c>
      <c r="E2775" s="5">
        <v>1.3</v>
      </c>
      <c r="F2775" s="5">
        <v>26.7</v>
      </c>
      <c r="G2775">
        <v>8.1379999999999999</v>
      </c>
      <c r="L2775">
        <v>423.52300000000002</v>
      </c>
      <c r="N2775">
        <v>7.1980000000000004</v>
      </c>
    </row>
    <row r="2776" spans="1:14" x14ac:dyDescent="0.2">
      <c r="A2776" s="1">
        <v>927</v>
      </c>
      <c r="B2776" s="7">
        <v>30869</v>
      </c>
      <c r="C2776" s="16" t="str">
        <f t="shared" si="167"/>
        <v>S</v>
      </c>
      <c r="D2776" s="5">
        <v>27</v>
      </c>
      <c r="E2776" s="5">
        <v>0.2</v>
      </c>
      <c r="F2776" s="5">
        <v>26.8</v>
      </c>
      <c r="G2776">
        <v>8.1690000000000005</v>
      </c>
      <c r="L2776">
        <v>423.49200000000002</v>
      </c>
      <c r="N2776">
        <v>7.2290000000000001</v>
      </c>
    </row>
    <row r="2777" spans="1:14" x14ac:dyDescent="0.2">
      <c r="A2777" s="1">
        <v>927</v>
      </c>
      <c r="B2777" s="7">
        <v>30881</v>
      </c>
      <c r="C2777" s="16" t="str">
        <f t="shared" si="167"/>
        <v>S</v>
      </c>
      <c r="D2777" s="5">
        <v>29</v>
      </c>
      <c r="E2777" s="5">
        <v>1.8</v>
      </c>
      <c r="F2777" s="5">
        <v>27.2</v>
      </c>
      <c r="G2777">
        <v>8.2910000000000004</v>
      </c>
      <c r="L2777">
        <v>423.37</v>
      </c>
      <c r="N2777">
        <v>7.351</v>
      </c>
    </row>
    <row r="2778" spans="1:14" x14ac:dyDescent="0.2">
      <c r="A2778" s="1">
        <v>927</v>
      </c>
      <c r="B2778" s="7">
        <v>30888</v>
      </c>
      <c r="C2778" s="16" t="str">
        <f t="shared" si="167"/>
        <v>S</v>
      </c>
      <c r="D2778" s="5">
        <v>28</v>
      </c>
      <c r="E2778" s="5">
        <v>0.93</v>
      </c>
      <c r="F2778" s="5">
        <v>27.07</v>
      </c>
      <c r="G2778">
        <v>8.2509999999999994</v>
      </c>
      <c r="L2778">
        <v>423.41</v>
      </c>
      <c r="N2778">
        <v>7.3109999999999999</v>
      </c>
    </row>
    <row r="2779" spans="1:14" x14ac:dyDescent="0.2">
      <c r="A2779" s="1">
        <v>927</v>
      </c>
      <c r="B2779" s="7">
        <v>30897</v>
      </c>
      <c r="C2779" s="16" t="str">
        <f t="shared" si="167"/>
        <v>S</v>
      </c>
      <c r="D2779" s="5">
        <v>30</v>
      </c>
      <c r="E2779" s="5">
        <v>1.6</v>
      </c>
      <c r="F2779" s="5">
        <v>28.4</v>
      </c>
      <c r="G2779">
        <v>8.6560000000000006</v>
      </c>
      <c r="L2779">
        <v>423.00400000000002</v>
      </c>
      <c r="N2779">
        <v>7.7160000000000002</v>
      </c>
    </row>
    <row r="2780" spans="1:14" x14ac:dyDescent="0.2">
      <c r="A2780" s="1">
        <v>927</v>
      </c>
      <c r="B2780" s="7">
        <v>30904</v>
      </c>
      <c r="C2780" s="16" t="str">
        <f t="shared" si="167"/>
        <v>S</v>
      </c>
      <c r="D2780" s="5">
        <v>29</v>
      </c>
      <c r="E2780" s="5">
        <v>1.65</v>
      </c>
      <c r="F2780" s="5">
        <v>27.35</v>
      </c>
      <c r="G2780">
        <v>8.3360000000000003</v>
      </c>
      <c r="L2780">
        <v>423.32400000000001</v>
      </c>
      <c r="N2780">
        <v>7.3959999999999999</v>
      </c>
    </row>
    <row r="2781" spans="1:14" x14ac:dyDescent="0.2">
      <c r="A2781" s="1">
        <v>927</v>
      </c>
      <c r="B2781" s="7">
        <v>30911</v>
      </c>
      <c r="C2781" s="16" t="str">
        <f t="shared" si="167"/>
        <v>S</v>
      </c>
      <c r="D2781" s="5">
        <v>29</v>
      </c>
      <c r="E2781" s="5">
        <v>1.58</v>
      </c>
      <c r="F2781" s="5">
        <v>27.42</v>
      </c>
      <c r="G2781">
        <v>8.3580000000000005</v>
      </c>
      <c r="L2781">
        <v>423.303</v>
      </c>
      <c r="N2781">
        <v>7.4180000000000001</v>
      </c>
    </row>
    <row r="2782" spans="1:14" x14ac:dyDescent="0.2">
      <c r="A2782" s="1">
        <v>927</v>
      </c>
      <c r="B2782" s="7">
        <v>30917</v>
      </c>
      <c r="C2782" s="16" t="str">
        <f t="shared" si="167"/>
        <v>S</v>
      </c>
      <c r="D2782" s="5">
        <v>29</v>
      </c>
      <c r="E2782" s="5">
        <v>1.54</v>
      </c>
      <c r="F2782" s="5">
        <v>27.46</v>
      </c>
      <c r="G2782">
        <v>8.3699999999999992</v>
      </c>
      <c r="L2782">
        <v>423.291</v>
      </c>
      <c r="N2782">
        <v>7.43</v>
      </c>
    </row>
    <row r="2783" spans="1:14" x14ac:dyDescent="0.2">
      <c r="A2783" s="1">
        <v>927</v>
      </c>
      <c r="B2783" s="7">
        <v>30925</v>
      </c>
      <c r="C2783" s="16" t="str">
        <f t="shared" si="167"/>
        <v>S</v>
      </c>
      <c r="D2783" s="5">
        <v>29</v>
      </c>
      <c r="E2783" s="5">
        <v>1.7</v>
      </c>
      <c r="F2783" s="5">
        <v>27.3</v>
      </c>
      <c r="G2783">
        <v>8.3209999999999997</v>
      </c>
      <c r="L2783">
        <v>423.34</v>
      </c>
      <c r="N2783">
        <v>7.3810000000000002</v>
      </c>
    </row>
    <row r="2784" spans="1:14" x14ac:dyDescent="0.2">
      <c r="A2784" s="1">
        <v>927</v>
      </c>
      <c r="B2784" s="7">
        <v>30934</v>
      </c>
      <c r="C2784" s="16" t="str">
        <f t="shared" si="167"/>
        <v>S</v>
      </c>
      <c r="D2784" s="5">
        <v>29</v>
      </c>
      <c r="E2784" s="5">
        <v>1.66</v>
      </c>
      <c r="F2784" s="5">
        <v>27.34</v>
      </c>
      <c r="G2784">
        <v>8.3330000000000002</v>
      </c>
      <c r="L2784">
        <v>423.32799999999997</v>
      </c>
      <c r="N2784">
        <v>7.3929999999999998</v>
      </c>
    </row>
    <row r="2785" spans="1:14" x14ac:dyDescent="0.2">
      <c r="A2785" s="1">
        <v>927</v>
      </c>
      <c r="B2785" s="7">
        <v>30945</v>
      </c>
      <c r="C2785" s="16" t="str">
        <f t="shared" si="167"/>
        <v>S</v>
      </c>
      <c r="D2785" s="5">
        <v>29</v>
      </c>
      <c r="E2785" s="5">
        <v>1.62</v>
      </c>
      <c r="F2785" s="5">
        <v>27.38</v>
      </c>
      <c r="G2785">
        <v>8.3460000000000001</v>
      </c>
      <c r="L2785">
        <v>423.315</v>
      </c>
      <c r="N2785">
        <v>7.4059999999999997</v>
      </c>
    </row>
    <row r="2786" spans="1:14" x14ac:dyDescent="0.2">
      <c r="A2786" s="1">
        <v>927</v>
      </c>
      <c r="B2786" s="7">
        <v>30986</v>
      </c>
      <c r="C2786" s="16" t="str">
        <f t="shared" si="167"/>
        <v>S</v>
      </c>
      <c r="D2786" s="5">
        <v>28</v>
      </c>
      <c r="E2786" s="5">
        <v>0.97</v>
      </c>
      <c r="F2786" s="5">
        <v>27.03</v>
      </c>
      <c r="G2786">
        <v>8.2390000000000008</v>
      </c>
      <c r="L2786">
        <v>423.42200000000003</v>
      </c>
      <c r="N2786">
        <v>7.2990000000000004</v>
      </c>
    </row>
    <row r="2787" spans="1:14" x14ac:dyDescent="0.2">
      <c r="A2787" s="1">
        <v>927</v>
      </c>
      <c r="B2787" s="7">
        <v>30993</v>
      </c>
      <c r="C2787" s="16" t="str">
        <f t="shared" si="167"/>
        <v>S</v>
      </c>
      <c r="D2787" s="5">
        <v>28</v>
      </c>
      <c r="E2787" s="5">
        <v>0.97</v>
      </c>
      <c r="F2787" s="5">
        <v>27.03</v>
      </c>
      <c r="G2787">
        <v>8.2390000000000008</v>
      </c>
      <c r="L2787">
        <v>423.42200000000003</v>
      </c>
      <c r="N2787">
        <v>7.2990000000000004</v>
      </c>
    </row>
    <row r="2788" spans="1:14" x14ac:dyDescent="0.2">
      <c r="A2788" s="1">
        <v>927</v>
      </c>
      <c r="B2788" s="7">
        <v>31002</v>
      </c>
      <c r="C2788" s="16" t="str">
        <f t="shared" si="167"/>
        <v>S</v>
      </c>
      <c r="D2788" s="5">
        <v>28</v>
      </c>
      <c r="E2788" s="5">
        <v>0.96</v>
      </c>
      <c r="F2788" s="5">
        <v>27.04</v>
      </c>
      <c r="G2788">
        <v>8.2420000000000009</v>
      </c>
      <c r="L2788">
        <v>423.41899999999998</v>
      </c>
      <c r="N2788">
        <v>7.3019999999999996</v>
      </c>
    </row>
    <row r="2789" spans="1:14" x14ac:dyDescent="0.2">
      <c r="A2789" s="1">
        <v>927</v>
      </c>
      <c r="B2789" s="7">
        <v>31007</v>
      </c>
      <c r="C2789" s="16" t="str">
        <f t="shared" si="167"/>
        <v>S</v>
      </c>
      <c r="D2789" s="5">
        <v>28</v>
      </c>
      <c r="E2789" s="5">
        <v>0.93</v>
      </c>
      <c r="F2789" s="5">
        <v>27.07</v>
      </c>
      <c r="G2789">
        <v>8.2509999999999994</v>
      </c>
      <c r="L2789">
        <v>423.41</v>
      </c>
      <c r="N2789">
        <v>7.3109999999999999</v>
      </c>
    </row>
    <row r="2790" spans="1:14" x14ac:dyDescent="0.2">
      <c r="A2790" s="1">
        <v>927</v>
      </c>
      <c r="B2790" s="7">
        <v>31016</v>
      </c>
      <c r="C2790" s="16" t="str">
        <f t="shared" si="167"/>
        <v>S</v>
      </c>
      <c r="D2790" s="5">
        <v>28</v>
      </c>
      <c r="E2790" s="5">
        <v>0.92</v>
      </c>
      <c r="F2790" s="5">
        <v>27.08</v>
      </c>
      <c r="G2790">
        <v>8.2539999999999996</v>
      </c>
      <c r="L2790">
        <v>423.40699999999998</v>
      </c>
      <c r="N2790">
        <v>7.3140000000000001</v>
      </c>
    </row>
    <row r="2791" spans="1:14" x14ac:dyDescent="0.2">
      <c r="A2791" s="1">
        <v>927</v>
      </c>
      <c r="B2791" s="7">
        <v>31021</v>
      </c>
      <c r="C2791" s="16" t="str">
        <f t="shared" si="167"/>
        <v>S</v>
      </c>
      <c r="D2791" s="5">
        <v>28</v>
      </c>
      <c r="E2791" s="5">
        <v>0.86</v>
      </c>
      <c r="F2791" s="5">
        <v>27.14</v>
      </c>
      <c r="G2791">
        <v>8.2720000000000002</v>
      </c>
      <c r="L2791">
        <v>423.38900000000001</v>
      </c>
      <c r="N2791">
        <v>7.3319999999999999</v>
      </c>
    </row>
    <row r="2792" spans="1:14" x14ac:dyDescent="0.2">
      <c r="A2792" s="1">
        <v>927</v>
      </c>
      <c r="B2792" s="7">
        <v>31029</v>
      </c>
      <c r="C2792" s="16" t="str">
        <f t="shared" si="167"/>
        <v>S</v>
      </c>
      <c r="D2792" s="5">
        <v>28</v>
      </c>
      <c r="E2792" s="5">
        <v>0.89</v>
      </c>
      <c r="F2792" s="5">
        <v>27.11</v>
      </c>
      <c r="G2792">
        <v>8.2629999999999999</v>
      </c>
      <c r="L2792">
        <v>423.39800000000002</v>
      </c>
      <c r="N2792">
        <v>7.3230000000000004</v>
      </c>
    </row>
    <row r="2793" spans="1:14" x14ac:dyDescent="0.2">
      <c r="A2793" s="1">
        <v>927</v>
      </c>
      <c r="B2793" s="7">
        <v>31039</v>
      </c>
      <c r="C2793" s="16" t="str">
        <f t="shared" si="167"/>
        <v>S</v>
      </c>
      <c r="D2793" s="5">
        <v>28</v>
      </c>
      <c r="E2793" s="5">
        <v>0.79</v>
      </c>
      <c r="F2793" s="5">
        <v>27.21</v>
      </c>
      <c r="G2793">
        <v>8.2940000000000005</v>
      </c>
      <c r="L2793">
        <v>423.36700000000002</v>
      </c>
      <c r="N2793">
        <v>7.3540000000000001</v>
      </c>
    </row>
    <row r="2794" spans="1:14" x14ac:dyDescent="0.2">
      <c r="A2794" s="1">
        <v>927</v>
      </c>
      <c r="B2794" s="7">
        <v>31046</v>
      </c>
      <c r="C2794" s="16" t="str">
        <f t="shared" si="167"/>
        <v>S</v>
      </c>
      <c r="D2794" s="5">
        <v>28</v>
      </c>
      <c r="E2794" s="5">
        <v>0.72</v>
      </c>
      <c r="F2794" s="5">
        <v>27.28</v>
      </c>
      <c r="G2794">
        <v>8.3149999999999995</v>
      </c>
      <c r="L2794">
        <v>423.346</v>
      </c>
      <c r="N2794">
        <v>7.375</v>
      </c>
    </row>
    <row r="2795" spans="1:14" x14ac:dyDescent="0.2">
      <c r="A2795" s="1">
        <v>927</v>
      </c>
      <c r="B2795" s="7">
        <v>31053</v>
      </c>
      <c r="C2795" s="16" t="str">
        <f t="shared" si="167"/>
        <v>S</v>
      </c>
      <c r="D2795" s="5">
        <v>28</v>
      </c>
      <c r="E2795" s="5">
        <v>0.7</v>
      </c>
      <c r="F2795" s="5">
        <v>27.3</v>
      </c>
      <c r="G2795">
        <v>8.3209999999999997</v>
      </c>
      <c r="L2795">
        <v>423.34</v>
      </c>
      <c r="N2795">
        <v>7.3810000000000002</v>
      </c>
    </row>
    <row r="2796" spans="1:14" x14ac:dyDescent="0.2">
      <c r="A2796" s="1">
        <v>927</v>
      </c>
      <c r="B2796" s="7">
        <v>31060</v>
      </c>
      <c r="C2796" s="16" t="str">
        <f t="shared" si="167"/>
        <v>S</v>
      </c>
      <c r="D2796" s="5">
        <v>28</v>
      </c>
      <c r="E2796" s="5">
        <v>0.65</v>
      </c>
      <c r="F2796" s="5">
        <v>27.35</v>
      </c>
      <c r="G2796">
        <v>8.3360000000000003</v>
      </c>
      <c r="L2796">
        <v>423.32400000000001</v>
      </c>
      <c r="N2796">
        <v>7.3959999999999999</v>
      </c>
    </row>
    <row r="2797" spans="1:14" x14ac:dyDescent="0.2">
      <c r="A2797" s="1">
        <v>927</v>
      </c>
      <c r="B2797" s="7">
        <v>31076</v>
      </c>
      <c r="C2797" s="16" t="str">
        <f t="shared" si="167"/>
        <v>S</v>
      </c>
      <c r="D2797" s="5">
        <v>28</v>
      </c>
      <c r="E2797" s="5">
        <v>0.57999999999999996</v>
      </c>
      <c r="F2797" s="5">
        <v>27.42</v>
      </c>
      <c r="G2797">
        <v>8.3580000000000005</v>
      </c>
      <c r="L2797">
        <v>423.303</v>
      </c>
      <c r="N2797">
        <v>7.4180000000000001</v>
      </c>
    </row>
    <row r="2798" spans="1:14" x14ac:dyDescent="0.2">
      <c r="A2798" s="1">
        <v>927</v>
      </c>
      <c r="B2798" s="7">
        <v>31081</v>
      </c>
      <c r="C2798" s="16" t="str">
        <f t="shared" si="167"/>
        <v>S</v>
      </c>
      <c r="D2798" s="5">
        <v>28</v>
      </c>
      <c r="E2798" s="5">
        <v>0.59</v>
      </c>
      <c r="F2798" s="5">
        <v>27.41</v>
      </c>
      <c r="G2798">
        <v>8.3550000000000004</v>
      </c>
      <c r="L2798">
        <v>423.30599999999998</v>
      </c>
      <c r="N2798">
        <v>7.415</v>
      </c>
    </row>
    <row r="2799" spans="1:14" x14ac:dyDescent="0.2">
      <c r="A2799" s="1">
        <v>927</v>
      </c>
      <c r="B2799" s="7">
        <v>31088</v>
      </c>
      <c r="C2799" s="16" t="str">
        <f t="shared" si="167"/>
        <v>S</v>
      </c>
      <c r="D2799" s="5">
        <v>28</v>
      </c>
      <c r="E2799" s="5">
        <v>0.57999999999999996</v>
      </c>
      <c r="F2799" s="5">
        <v>27.42</v>
      </c>
      <c r="G2799">
        <v>8.3580000000000005</v>
      </c>
      <c r="L2799">
        <v>423.303</v>
      </c>
      <c r="N2799">
        <v>7.4180000000000001</v>
      </c>
    </row>
    <row r="2800" spans="1:14" x14ac:dyDescent="0.2">
      <c r="A2800" s="1">
        <v>927</v>
      </c>
      <c r="B2800" s="7">
        <v>31095</v>
      </c>
      <c r="C2800" s="16" t="str">
        <f t="shared" si="167"/>
        <v>S</v>
      </c>
      <c r="D2800" s="5">
        <v>28</v>
      </c>
      <c r="E2800" s="5">
        <v>0.49</v>
      </c>
      <c r="F2800" s="5">
        <v>27.51</v>
      </c>
      <c r="G2800">
        <v>8.3849999999999998</v>
      </c>
      <c r="L2800">
        <v>423.27600000000001</v>
      </c>
      <c r="N2800">
        <v>7.4450000000000003</v>
      </c>
    </row>
    <row r="2801" spans="1:14" x14ac:dyDescent="0.2">
      <c r="A2801" s="1">
        <v>927</v>
      </c>
      <c r="B2801" s="7">
        <v>31102</v>
      </c>
      <c r="C2801" s="16" t="str">
        <f t="shared" si="167"/>
        <v>S</v>
      </c>
      <c r="D2801" s="5">
        <v>28</v>
      </c>
      <c r="E2801" s="5">
        <v>0.45</v>
      </c>
      <c r="F2801" s="5">
        <v>27.55</v>
      </c>
      <c r="G2801">
        <v>8.3970000000000002</v>
      </c>
      <c r="L2801">
        <v>423.26400000000001</v>
      </c>
      <c r="N2801">
        <v>7.4569999999999999</v>
      </c>
    </row>
    <row r="2802" spans="1:14" x14ac:dyDescent="0.2">
      <c r="A2802" s="1">
        <v>927</v>
      </c>
      <c r="B2802" s="7">
        <v>31109</v>
      </c>
      <c r="C2802" s="16" t="str">
        <f t="shared" si="167"/>
        <v>S</v>
      </c>
      <c r="D2802" s="5">
        <v>28</v>
      </c>
      <c r="E2802" s="5">
        <v>0.42</v>
      </c>
      <c r="F2802" s="5">
        <v>27.58</v>
      </c>
      <c r="G2802">
        <v>8.4060000000000006</v>
      </c>
      <c r="L2802">
        <v>423.25400000000002</v>
      </c>
      <c r="N2802">
        <v>7.4660000000000002</v>
      </c>
    </row>
    <row r="2803" spans="1:14" x14ac:dyDescent="0.2">
      <c r="A2803" s="1">
        <v>927</v>
      </c>
      <c r="B2803" s="7">
        <v>31116</v>
      </c>
      <c r="C2803" s="16" t="str">
        <f t="shared" si="167"/>
        <v>S</v>
      </c>
      <c r="D2803" s="5">
        <v>28</v>
      </c>
      <c r="E2803" s="5">
        <v>0.4</v>
      </c>
      <c r="F2803" s="5">
        <v>27.6</v>
      </c>
      <c r="G2803">
        <v>8.4130000000000003</v>
      </c>
      <c r="L2803">
        <v>423.24799999999999</v>
      </c>
      <c r="N2803">
        <v>7.4729999999999999</v>
      </c>
    </row>
    <row r="2804" spans="1:14" x14ac:dyDescent="0.2">
      <c r="A2804" s="1">
        <v>927</v>
      </c>
      <c r="B2804" s="7">
        <v>31123</v>
      </c>
      <c r="C2804" s="16" t="str">
        <f t="shared" si="167"/>
        <v>S</v>
      </c>
      <c r="D2804" s="5">
        <v>28</v>
      </c>
      <c r="E2804" s="5">
        <v>0.4</v>
      </c>
      <c r="F2804" s="5">
        <v>27.6</v>
      </c>
      <c r="G2804">
        <v>8.4130000000000003</v>
      </c>
      <c r="L2804">
        <v>423.24799999999999</v>
      </c>
      <c r="N2804">
        <v>7.4729999999999999</v>
      </c>
    </row>
    <row r="2805" spans="1:14" x14ac:dyDescent="0.2">
      <c r="A2805" s="1">
        <v>927</v>
      </c>
      <c r="B2805" s="7">
        <v>31130</v>
      </c>
      <c r="C2805" s="16" t="str">
        <f t="shared" si="167"/>
        <v>S</v>
      </c>
      <c r="D2805" s="5">
        <v>28</v>
      </c>
      <c r="E2805" s="5">
        <v>0.49</v>
      </c>
      <c r="F2805" s="5">
        <v>27.51</v>
      </c>
      <c r="G2805">
        <v>8.3849999999999998</v>
      </c>
      <c r="L2805">
        <v>423.27600000000001</v>
      </c>
      <c r="N2805">
        <v>7.4450000000000003</v>
      </c>
    </row>
    <row r="2806" spans="1:14" x14ac:dyDescent="0.2">
      <c r="A2806" s="1">
        <v>927</v>
      </c>
      <c r="B2806" s="7">
        <v>31137</v>
      </c>
      <c r="C2806" s="16" t="str">
        <f t="shared" si="167"/>
        <v>S</v>
      </c>
      <c r="D2806" s="5">
        <v>28</v>
      </c>
      <c r="E2806" s="5">
        <v>0.51</v>
      </c>
      <c r="F2806" s="5">
        <v>27.49</v>
      </c>
      <c r="G2806">
        <v>8.3789999999999996</v>
      </c>
      <c r="L2806">
        <v>423.28199999999998</v>
      </c>
      <c r="N2806">
        <v>7.4390000000000001</v>
      </c>
    </row>
    <row r="2807" spans="1:14" x14ac:dyDescent="0.2">
      <c r="A2807" s="1">
        <v>927</v>
      </c>
      <c r="B2807" s="7">
        <v>31144</v>
      </c>
      <c r="C2807" s="16" t="str">
        <f t="shared" si="167"/>
        <v>S</v>
      </c>
      <c r="D2807" s="5">
        <v>28</v>
      </c>
      <c r="E2807" s="5">
        <v>0.56999999999999995</v>
      </c>
      <c r="F2807" s="5">
        <v>27.43</v>
      </c>
      <c r="G2807">
        <v>8.3610000000000007</v>
      </c>
      <c r="L2807">
        <v>423.3</v>
      </c>
      <c r="N2807">
        <v>7.4210000000000003</v>
      </c>
    </row>
    <row r="2808" spans="1:14" x14ac:dyDescent="0.2">
      <c r="A2808" s="1">
        <v>927</v>
      </c>
      <c r="B2808" s="7">
        <v>31151</v>
      </c>
      <c r="C2808" s="16" t="str">
        <f t="shared" si="167"/>
        <v>S</v>
      </c>
      <c r="D2808" s="5">
        <v>28</v>
      </c>
      <c r="E2808" s="5">
        <v>0.59</v>
      </c>
      <c r="F2808" s="5">
        <v>27.41</v>
      </c>
      <c r="G2808">
        <v>8.3550000000000004</v>
      </c>
      <c r="L2808">
        <v>423.30599999999998</v>
      </c>
      <c r="N2808">
        <v>7.415</v>
      </c>
    </row>
    <row r="2809" spans="1:14" x14ac:dyDescent="0.2">
      <c r="A2809" s="1">
        <v>927</v>
      </c>
      <c r="B2809" s="7">
        <v>31158</v>
      </c>
      <c r="C2809" s="16" t="str">
        <f t="shared" si="167"/>
        <v>S</v>
      </c>
      <c r="D2809" s="5">
        <v>28</v>
      </c>
      <c r="E2809" s="5">
        <v>0.67</v>
      </c>
      <c r="F2809" s="5">
        <v>27.33</v>
      </c>
      <c r="G2809">
        <v>8.33</v>
      </c>
      <c r="L2809">
        <v>423.33100000000002</v>
      </c>
      <c r="N2809">
        <v>7.39</v>
      </c>
    </row>
    <row r="2810" spans="1:14" x14ac:dyDescent="0.2">
      <c r="A2810" s="1">
        <v>927</v>
      </c>
      <c r="B2810" s="7">
        <v>31165</v>
      </c>
      <c r="C2810" s="16" t="str">
        <f t="shared" si="167"/>
        <v>S</v>
      </c>
      <c r="D2810" s="5">
        <v>28</v>
      </c>
      <c r="E2810" s="5">
        <v>0.76</v>
      </c>
      <c r="F2810" s="5">
        <v>27.24</v>
      </c>
      <c r="G2810">
        <v>8.3030000000000008</v>
      </c>
      <c r="L2810">
        <v>423.358</v>
      </c>
      <c r="N2810">
        <v>7.3630000000000004</v>
      </c>
    </row>
    <row r="2811" spans="1:14" x14ac:dyDescent="0.2">
      <c r="A2811" s="1">
        <v>927</v>
      </c>
      <c r="B2811" s="7">
        <v>31172</v>
      </c>
      <c r="C2811" s="16" t="str">
        <f t="shared" si="167"/>
        <v>S</v>
      </c>
      <c r="D2811" s="5">
        <v>28</v>
      </c>
      <c r="E2811" s="5">
        <v>0.92</v>
      </c>
      <c r="F2811" s="5">
        <v>27.08</v>
      </c>
      <c r="G2811">
        <v>8.2539999999999996</v>
      </c>
      <c r="L2811">
        <v>423.40699999999998</v>
      </c>
      <c r="N2811">
        <v>7.3140000000000001</v>
      </c>
    </row>
    <row r="2812" spans="1:14" x14ac:dyDescent="0.2">
      <c r="A2812" s="1">
        <v>927</v>
      </c>
      <c r="B2812" s="7">
        <v>31179</v>
      </c>
      <c r="C2812" s="16" t="str">
        <f t="shared" si="167"/>
        <v>S</v>
      </c>
      <c r="D2812" s="5">
        <v>28</v>
      </c>
      <c r="E2812" s="5">
        <v>0.88</v>
      </c>
      <c r="F2812" s="5">
        <v>27.12</v>
      </c>
      <c r="G2812">
        <v>8.266</v>
      </c>
      <c r="L2812">
        <v>423.39499999999998</v>
      </c>
      <c r="N2812">
        <v>7.3259999999999996</v>
      </c>
    </row>
    <row r="2813" spans="1:14" x14ac:dyDescent="0.2">
      <c r="A2813" s="1">
        <v>927</v>
      </c>
      <c r="B2813" s="7">
        <v>31186</v>
      </c>
      <c r="C2813" s="16" t="str">
        <f t="shared" si="167"/>
        <v>S</v>
      </c>
      <c r="D2813" s="5">
        <v>28</v>
      </c>
      <c r="E2813" s="5">
        <v>0.99</v>
      </c>
      <c r="F2813" s="5">
        <v>27.01</v>
      </c>
      <c r="G2813">
        <v>8.2330000000000005</v>
      </c>
      <c r="L2813">
        <v>423.428</v>
      </c>
      <c r="N2813">
        <v>7.2930000000000001</v>
      </c>
    </row>
    <row r="2814" spans="1:14" x14ac:dyDescent="0.2">
      <c r="A2814" s="1">
        <v>927</v>
      </c>
      <c r="B2814" s="7">
        <v>31193</v>
      </c>
      <c r="C2814" s="16" t="str">
        <f t="shared" si="167"/>
        <v>S</v>
      </c>
      <c r="D2814" s="5">
        <v>28</v>
      </c>
      <c r="E2814" s="5">
        <v>1.1000000000000001</v>
      </c>
      <c r="F2814" s="5">
        <v>26.9</v>
      </c>
      <c r="G2814">
        <v>8.1989999999999998</v>
      </c>
      <c r="L2814">
        <v>423.46199999999999</v>
      </c>
      <c r="N2814">
        <v>7.2590000000000003</v>
      </c>
    </row>
    <row r="2815" spans="1:14" x14ac:dyDescent="0.2">
      <c r="A2815" s="1">
        <v>927</v>
      </c>
      <c r="B2815" s="7">
        <v>31200</v>
      </c>
      <c r="C2815" s="16" t="str">
        <f t="shared" si="167"/>
        <v>S</v>
      </c>
      <c r="D2815" s="5">
        <v>28</v>
      </c>
      <c r="E2815" s="5">
        <v>1.1100000000000001</v>
      </c>
      <c r="F2815" s="5">
        <v>26.89</v>
      </c>
      <c r="G2815">
        <v>8.1959999999999997</v>
      </c>
      <c r="L2815">
        <v>423.46499999999997</v>
      </c>
      <c r="N2815">
        <v>7.2560000000000002</v>
      </c>
    </row>
    <row r="2816" spans="1:14" x14ac:dyDescent="0.2">
      <c r="A2816" s="1">
        <v>927</v>
      </c>
      <c r="B2816" s="7">
        <v>31207</v>
      </c>
      <c r="C2816" s="16" t="str">
        <f t="shared" ref="C2816:C2879" si="170">IF(ISBLANK(D2816),"V","S")</f>
        <v>S</v>
      </c>
      <c r="D2816" s="5">
        <v>28</v>
      </c>
      <c r="E2816" s="5">
        <v>1.19</v>
      </c>
      <c r="F2816" s="5">
        <v>26.81</v>
      </c>
      <c r="G2816">
        <v>8.1720000000000006</v>
      </c>
      <c r="L2816">
        <v>423.48899999999998</v>
      </c>
      <c r="N2816">
        <v>7.2320000000000002</v>
      </c>
    </row>
    <row r="2817" spans="1:14" x14ac:dyDescent="0.2">
      <c r="A2817" s="1">
        <v>927</v>
      </c>
      <c r="B2817" s="7">
        <v>31214</v>
      </c>
      <c r="C2817" s="16" t="str">
        <f t="shared" si="170"/>
        <v>S</v>
      </c>
      <c r="D2817" s="5">
        <v>28</v>
      </c>
      <c r="E2817" s="5">
        <v>1.22</v>
      </c>
      <c r="F2817" s="5">
        <v>26.78</v>
      </c>
      <c r="G2817">
        <v>8.1630000000000003</v>
      </c>
      <c r="L2817">
        <v>423.49799999999999</v>
      </c>
      <c r="N2817">
        <v>7.2229999999999999</v>
      </c>
    </row>
    <row r="2818" spans="1:14" x14ac:dyDescent="0.2">
      <c r="A2818" s="1">
        <v>927</v>
      </c>
      <c r="B2818" s="7">
        <v>31221</v>
      </c>
      <c r="C2818" s="16" t="str">
        <f t="shared" si="170"/>
        <v>S</v>
      </c>
      <c r="D2818" s="5">
        <v>28</v>
      </c>
      <c r="E2818" s="5">
        <v>1.2</v>
      </c>
      <c r="F2818" s="5">
        <v>26.8</v>
      </c>
      <c r="G2818">
        <v>8.1690000000000005</v>
      </c>
      <c r="L2818">
        <v>423.49200000000002</v>
      </c>
      <c r="N2818">
        <v>7.2290000000000001</v>
      </c>
    </row>
    <row r="2819" spans="1:14" x14ac:dyDescent="0.2">
      <c r="A2819" s="1">
        <v>927</v>
      </c>
      <c r="B2819" s="7">
        <v>31235</v>
      </c>
      <c r="C2819" s="16" t="str">
        <f t="shared" si="170"/>
        <v>S</v>
      </c>
      <c r="D2819" s="5">
        <v>28</v>
      </c>
      <c r="E2819" s="5">
        <v>1.18</v>
      </c>
      <c r="F2819" s="5">
        <v>26.82</v>
      </c>
      <c r="G2819">
        <v>8.1750000000000007</v>
      </c>
      <c r="L2819">
        <v>423.48599999999999</v>
      </c>
      <c r="N2819">
        <v>7.2350000000000003</v>
      </c>
    </row>
    <row r="2820" spans="1:14" x14ac:dyDescent="0.2">
      <c r="A2820" s="1">
        <v>927</v>
      </c>
      <c r="B2820" s="7">
        <v>31242</v>
      </c>
      <c r="C2820" s="16" t="str">
        <f t="shared" si="170"/>
        <v>S</v>
      </c>
      <c r="D2820" s="5">
        <v>28</v>
      </c>
      <c r="E2820" s="5">
        <v>1.2</v>
      </c>
      <c r="F2820" s="5">
        <v>26.8</v>
      </c>
      <c r="G2820">
        <v>8.1690000000000005</v>
      </c>
      <c r="L2820">
        <v>423.49200000000002</v>
      </c>
      <c r="N2820">
        <v>7.2290000000000001</v>
      </c>
    </row>
    <row r="2821" spans="1:14" x14ac:dyDescent="0.2">
      <c r="A2821" s="1">
        <v>927</v>
      </c>
      <c r="B2821" s="7">
        <v>31249</v>
      </c>
      <c r="C2821" s="16" t="str">
        <f t="shared" si="170"/>
        <v>S</v>
      </c>
      <c r="D2821" s="5">
        <v>28</v>
      </c>
      <c r="E2821" s="5">
        <v>1.23</v>
      </c>
      <c r="F2821" s="5">
        <v>26.77</v>
      </c>
      <c r="G2821">
        <v>8.16</v>
      </c>
      <c r="L2821">
        <v>423.50099999999998</v>
      </c>
      <c r="N2821">
        <v>7.22</v>
      </c>
    </row>
    <row r="2822" spans="1:14" x14ac:dyDescent="0.2">
      <c r="A2822" s="1">
        <v>927</v>
      </c>
      <c r="B2822" s="7">
        <v>31256</v>
      </c>
      <c r="C2822" s="16" t="str">
        <f t="shared" si="170"/>
        <v>S</v>
      </c>
      <c r="D2822" s="5">
        <v>28</v>
      </c>
      <c r="E2822" s="5">
        <v>1.21</v>
      </c>
      <c r="F2822" s="5">
        <v>26.79</v>
      </c>
      <c r="G2822">
        <v>8.1660000000000004</v>
      </c>
      <c r="L2822">
        <v>423.495</v>
      </c>
      <c r="N2822">
        <v>7.226</v>
      </c>
    </row>
    <row r="2823" spans="1:14" x14ac:dyDescent="0.2">
      <c r="A2823" s="1">
        <v>927</v>
      </c>
      <c r="B2823" s="7">
        <v>31263</v>
      </c>
      <c r="C2823" s="16" t="str">
        <f t="shared" si="170"/>
        <v>S</v>
      </c>
      <c r="D2823" s="5">
        <v>28</v>
      </c>
      <c r="E2823" s="5">
        <v>1.18</v>
      </c>
      <c r="F2823" s="5">
        <v>26.82</v>
      </c>
      <c r="G2823">
        <v>8.1750000000000007</v>
      </c>
      <c r="L2823">
        <v>423.48599999999999</v>
      </c>
      <c r="N2823">
        <v>7.2350000000000003</v>
      </c>
    </row>
    <row r="2824" spans="1:14" x14ac:dyDescent="0.2">
      <c r="A2824" s="1">
        <v>927</v>
      </c>
      <c r="B2824" s="7">
        <v>31270</v>
      </c>
      <c r="C2824" s="16" t="str">
        <f t="shared" si="170"/>
        <v>S</v>
      </c>
      <c r="D2824" s="5">
        <v>28</v>
      </c>
      <c r="E2824" s="5">
        <v>1.18</v>
      </c>
      <c r="F2824" s="5">
        <v>26.82</v>
      </c>
      <c r="G2824">
        <v>8.1750000000000007</v>
      </c>
      <c r="L2824">
        <v>423.48599999999999</v>
      </c>
      <c r="N2824">
        <v>7.2350000000000003</v>
      </c>
    </row>
    <row r="2825" spans="1:14" x14ac:dyDescent="0.2">
      <c r="A2825" s="1">
        <v>927</v>
      </c>
      <c r="B2825" s="7">
        <v>31272</v>
      </c>
      <c r="C2825" s="16" t="str">
        <f t="shared" si="170"/>
        <v>S</v>
      </c>
      <c r="D2825" s="5">
        <v>28</v>
      </c>
      <c r="E2825" s="5">
        <v>1.2</v>
      </c>
      <c r="F2825" s="5">
        <v>26.8</v>
      </c>
      <c r="G2825">
        <v>8.1690000000000005</v>
      </c>
      <c r="L2825">
        <v>423.49200000000002</v>
      </c>
      <c r="N2825">
        <v>7.2290000000000001</v>
      </c>
    </row>
    <row r="2826" spans="1:14" x14ac:dyDescent="0.2">
      <c r="A2826" s="1">
        <v>927</v>
      </c>
      <c r="B2826" s="7">
        <v>31277</v>
      </c>
      <c r="C2826" s="16" t="str">
        <f t="shared" si="170"/>
        <v>S</v>
      </c>
      <c r="D2826" s="5">
        <v>28</v>
      </c>
      <c r="E2826" s="5">
        <v>1.1599999999999999</v>
      </c>
      <c r="F2826" s="5">
        <v>26.84</v>
      </c>
      <c r="G2826">
        <v>8.1809999999999992</v>
      </c>
      <c r="L2826">
        <v>423.48</v>
      </c>
      <c r="N2826">
        <v>7.2409999999999997</v>
      </c>
    </row>
    <row r="2827" spans="1:14" x14ac:dyDescent="0.2">
      <c r="A2827" s="1">
        <v>927</v>
      </c>
      <c r="B2827" s="7">
        <v>31284</v>
      </c>
      <c r="C2827" s="16" t="str">
        <f t="shared" si="170"/>
        <v>S</v>
      </c>
      <c r="D2827" s="5">
        <v>28</v>
      </c>
      <c r="E2827" s="5">
        <v>1.1399999999999999</v>
      </c>
      <c r="F2827" s="5">
        <v>26.86</v>
      </c>
      <c r="G2827">
        <v>8.1869999999999994</v>
      </c>
      <c r="L2827">
        <v>423.47399999999999</v>
      </c>
      <c r="N2827">
        <v>7.2469999999999999</v>
      </c>
    </row>
    <row r="2828" spans="1:14" x14ac:dyDescent="0.2">
      <c r="A2828" s="1">
        <v>927</v>
      </c>
      <c r="B2828" s="7">
        <v>31291</v>
      </c>
      <c r="C2828" s="16" t="str">
        <f t="shared" si="170"/>
        <v>S</v>
      </c>
      <c r="D2828" s="5">
        <v>28</v>
      </c>
      <c r="E2828" s="5">
        <v>1.1399999999999999</v>
      </c>
      <c r="F2828" s="5">
        <v>26.86</v>
      </c>
      <c r="G2828">
        <v>8.1869999999999994</v>
      </c>
      <c r="L2828">
        <v>423.47399999999999</v>
      </c>
      <c r="N2828">
        <v>7.2469999999999999</v>
      </c>
    </row>
    <row r="2829" spans="1:14" x14ac:dyDescent="0.2">
      <c r="A2829" s="1">
        <v>927</v>
      </c>
      <c r="B2829" s="7">
        <v>31298</v>
      </c>
      <c r="C2829" s="16" t="str">
        <f t="shared" si="170"/>
        <v>S</v>
      </c>
      <c r="D2829" s="5">
        <v>28</v>
      </c>
      <c r="E2829" s="5">
        <v>1.1000000000000001</v>
      </c>
      <c r="F2829" s="5">
        <v>26.9</v>
      </c>
      <c r="G2829">
        <v>8.1989999999999998</v>
      </c>
      <c r="L2829">
        <v>423.46199999999999</v>
      </c>
      <c r="N2829">
        <v>7.2590000000000003</v>
      </c>
    </row>
    <row r="2830" spans="1:14" x14ac:dyDescent="0.2">
      <c r="A2830" s="1">
        <v>927</v>
      </c>
      <c r="B2830" s="7">
        <v>31305</v>
      </c>
      <c r="C2830" s="16" t="str">
        <f t="shared" si="170"/>
        <v>S</v>
      </c>
      <c r="D2830" s="5">
        <v>28</v>
      </c>
      <c r="E2830" s="5">
        <v>1.1000000000000001</v>
      </c>
      <c r="F2830" s="5">
        <v>26.9</v>
      </c>
      <c r="G2830">
        <v>8.1989999999999998</v>
      </c>
      <c r="L2830">
        <v>423.46199999999999</v>
      </c>
      <c r="N2830">
        <v>7.2590000000000003</v>
      </c>
    </row>
    <row r="2831" spans="1:14" x14ac:dyDescent="0.2">
      <c r="A2831" s="1">
        <v>927</v>
      </c>
      <c r="B2831" s="7">
        <v>31312</v>
      </c>
      <c r="C2831" s="16" t="str">
        <f t="shared" si="170"/>
        <v>S</v>
      </c>
      <c r="D2831" s="5">
        <v>28</v>
      </c>
      <c r="E2831" s="5">
        <v>1.1100000000000001</v>
      </c>
      <c r="F2831" s="5">
        <v>26.89</v>
      </c>
      <c r="G2831">
        <v>8.1959999999999997</v>
      </c>
      <c r="L2831">
        <v>423.46499999999997</v>
      </c>
      <c r="N2831">
        <v>7.2560000000000002</v>
      </c>
    </row>
    <row r="2832" spans="1:14" x14ac:dyDescent="0.2">
      <c r="A2832" s="1">
        <v>927</v>
      </c>
      <c r="B2832" s="7">
        <v>31317</v>
      </c>
      <c r="C2832" s="16" t="str">
        <f t="shared" si="170"/>
        <v>S</v>
      </c>
      <c r="D2832" s="5">
        <v>28</v>
      </c>
      <c r="E2832" s="5">
        <v>1.0900000000000001</v>
      </c>
      <c r="F2832" s="5">
        <v>26.91</v>
      </c>
      <c r="G2832">
        <v>8.202</v>
      </c>
      <c r="L2832">
        <v>423.459</v>
      </c>
      <c r="N2832">
        <v>7.2619999999999996</v>
      </c>
    </row>
    <row r="2833" spans="1:14" x14ac:dyDescent="0.2">
      <c r="A2833" s="1">
        <v>927</v>
      </c>
      <c r="B2833" s="7">
        <v>31326</v>
      </c>
      <c r="C2833" s="16" t="str">
        <f t="shared" si="170"/>
        <v>S</v>
      </c>
      <c r="D2833" s="5">
        <v>28</v>
      </c>
      <c r="E2833" s="5">
        <v>1.0900000000000001</v>
      </c>
      <c r="F2833" s="5">
        <v>26.91</v>
      </c>
      <c r="G2833">
        <v>8.202</v>
      </c>
      <c r="L2833">
        <v>423.459</v>
      </c>
      <c r="N2833">
        <v>7.2619999999999996</v>
      </c>
    </row>
    <row r="2834" spans="1:14" x14ac:dyDescent="0.2">
      <c r="A2834" s="1">
        <v>927</v>
      </c>
      <c r="B2834" s="7">
        <v>31333</v>
      </c>
      <c r="C2834" s="16" t="str">
        <f t="shared" si="170"/>
        <v>S</v>
      </c>
      <c r="D2834" s="5">
        <v>28</v>
      </c>
      <c r="E2834" s="5">
        <v>1.05</v>
      </c>
      <c r="F2834" s="5">
        <v>26.91</v>
      </c>
      <c r="G2834">
        <v>8.2140000000000004</v>
      </c>
      <c r="L2834">
        <v>423.44600000000003</v>
      </c>
      <c r="N2834">
        <v>7.274</v>
      </c>
    </row>
    <row r="2835" spans="1:14" x14ac:dyDescent="0.2">
      <c r="A2835" s="1">
        <v>927</v>
      </c>
      <c r="B2835" s="7">
        <v>31340</v>
      </c>
      <c r="C2835" s="16" t="str">
        <f t="shared" si="170"/>
        <v>S</v>
      </c>
      <c r="D2835" s="5">
        <v>28</v>
      </c>
      <c r="E2835" s="5">
        <v>1.02</v>
      </c>
      <c r="F2835" s="5">
        <v>26.98</v>
      </c>
      <c r="G2835">
        <v>8.2240000000000002</v>
      </c>
      <c r="L2835">
        <v>423.43700000000001</v>
      </c>
      <c r="N2835">
        <v>7.2839999999999998</v>
      </c>
    </row>
    <row r="2836" spans="1:14" x14ac:dyDescent="0.2">
      <c r="A2836" s="1">
        <v>927</v>
      </c>
      <c r="B2836" s="7">
        <v>31347</v>
      </c>
      <c r="C2836" s="16" t="str">
        <f t="shared" si="170"/>
        <v>S</v>
      </c>
      <c r="D2836" s="5">
        <v>28</v>
      </c>
      <c r="E2836" s="5">
        <v>1.02</v>
      </c>
      <c r="F2836" s="5">
        <v>26.98</v>
      </c>
      <c r="G2836">
        <v>8.2240000000000002</v>
      </c>
      <c r="L2836">
        <v>423.43700000000001</v>
      </c>
      <c r="N2836">
        <v>7.2839999999999998</v>
      </c>
    </row>
    <row r="2837" spans="1:14" x14ac:dyDescent="0.2">
      <c r="A2837" s="1">
        <v>927</v>
      </c>
      <c r="B2837" s="7">
        <v>31437</v>
      </c>
      <c r="C2837" s="16" t="str">
        <f t="shared" si="170"/>
        <v>S</v>
      </c>
      <c r="D2837" s="5">
        <v>28</v>
      </c>
      <c r="E2837" s="5">
        <v>0.92</v>
      </c>
      <c r="F2837" s="5">
        <v>27.08</v>
      </c>
      <c r="G2837">
        <v>8.2539999999999996</v>
      </c>
      <c r="L2837">
        <v>423.40699999999998</v>
      </c>
      <c r="N2837">
        <v>7.3140000000000001</v>
      </c>
    </row>
    <row r="2838" spans="1:14" x14ac:dyDescent="0.2">
      <c r="A2838" s="1">
        <v>927</v>
      </c>
      <c r="B2838" s="7">
        <v>31445</v>
      </c>
      <c r="C2838" s="16" t="str">
        <f t="shared" si="170"/>
        <v>S</v>
      </c>
      <c r="D2838" s="5">
        <v>28</v>
      </c>
      <c r="E2838" s="5">
        <v>0.87</v>
      </c>
      <c r="F2838" s="5">
        <v>27.13</v>
      </c>
      <c r="G2838">
        <v>8.2690000000000001</v>
      </c>
      <c r="L2838">
        <v>423.392</v>
      </c>
      <c r="N2838">
        <v>7.3289999999999997</v>
      </c>
    </row>
    <row r="2839" spans="1:14" x14ac:dyDescent="0.2">
      <c r="A2839" s="1">
        <v>927</v>
      </c>
      <c r="B2839" s="7">
        <v>31451</v>
      </c>
      <c r="C2839" s="16" t="str">
        <f t="shared" si="170"/>
        <v>S</v>
      </c>
      <c r="D2839" s="5">
        <v>28</v>
      </c>
      <c r="E2839" s="5">
        <v>0.86</v>
      </c>
      <c r="F2839" s="5">
        <v>27.14</v>
      </c>
      <c r="G2839">
        <v>8.2720000000000002</v>
      </c>
      <c r="L2839">
        <v>423.38900000000001</v>
      </c>
      <c r="N2839">
        <v>7.3319999999999999</v>
      </c>
    </row>
    <row r="2840" spans="1:14" x14ac:dyDescent="0.2">
      <c r="A2840" s="1">
        <v>927</v>
      </c>
      <c r="B2840" s="7">
        <v>31458</v>
      </c>
      <c r="C2840" s="16" t="str">
        <f t="shared" si="170"/>
        <v>S</v>
      </c>
      <c r="D2840" s="5">
        <v>28</v>
      </c>
      <c r="E2840" s="5">
        <v>0.83</v>
      </c>
      <c r="F2840" s="5">
        <v>27.17</v>
      </c>
      <c r="G2840">
        <v>8.282</v>
      </c>
      <c r="L2840">
        <v>423.37900000000002</v>
      </c>
      <c r="N2840">
        <v>7.3419999999999996</v>
      </c>
    </row>
    <row r="2841" spans="1:14" x14ac:dyDescent="0.2">
      <c r="A2841" s="1">
        <v>927</v>
      </c>
      <c r="B2841" s="7">
        <v>31465</v>
      </c>
      <c r="C2841" s="16" t="str">
        <f t="shared" si="170"/>
        <v>S</v>
      </c>
      <c r="D2841" s="5">
        <v>28</v>
      </c>
      <c r="E2841" s="5">
        <v>0.82</v>
      </c>
      <c r="F2841" s="5">
        <v>27.18</v>
      </c>
      <c r="G2841">
        <v>8.2850000000000001</v>
      </c>
      <c r="L2841">
        <v>423.37599999999998</v>
      </c>
      <c r="N2841">
        <v>7.3449999999999998</v>
      </c>
    </row>
    <row r="2842" spans="1:14" x14ac:dyDescent="0.2">
      <c r="A2842" s="1">
        <v>927</v>
      </c>
      <c r="B2842" s="7">
        <v>31473</v>
      </c>
      <c r="C2842" s="16" t="str">
        <f t="shared" si="170"/>
        <v>S</v>
      </c>
      <c r="D2842" s="5">
        <v>28</v>
      </c>
      <c r="E2842" s="5">
        <v>0.81</v>
      </c>
      <c r="F2842" s="5">
        <v>27.19</v>
      </c>
      <c r="G2842">
        <v>8.2880000000000003</v>
      </c>
      <c r="L2842">
        <v>423.37299999999999</v>
      </c>
      <c r="N2842">
        <v>7.3479999999999999</v>
      </c>
    </row>
    <row r="2843" spans="1:14" x14ac:dyDescent="0.2">
      <c r="A2843" s="1">
        <v>927</v>
      </c>
      <c r="B2843" s="7">
        <v>31480</v>
      </c>
      <c r="C2843" s="16" t="str">
        <f t="shared" si="170"/>
        <v>S</v>
      </c>
      <c r="D2843" s="5">
        <v>28</v>
      </c>
      <c r="E2843" s="5">
        <v>0.8</v>
      </c>
      <c r="F2843" s="5">
        <v>27.2</v>
      </c>
      <c r="G2843">
        <v>8.2910000000000004</v>
      </c>
      <c r="L2843">
        <v>423.37</v>
      </c>
      <c r="N2843">
        <v>7.351</v>
      </c>
    </row>
    <row r="2844" spans="1:14" x14ac:dyDescent="0.2">
      <c r="A2844" s="1">
        <v>927</v>
      </c>
      <c r="B2844" s="7">
        <v>31482</v>
      </c>
      <c r="C2844" s="16" t="str">
        <f t="shared" si="170"/>
        <v>S</v>
      </c>
      <c r="D2844" s="5">
        <v>28</v>
      </c>
      <c r="E2844" s="5">
        <v>0.82</v>
      </c>
      <c r="F2844" s="5">
        <v>27.18</v>
      </c>
      <c r="G2844">
        <v>8.2850000000000001</v>
      </c>
      <c r="L2844">
        <v>423.37599999999998</v>
      </c>
      <c r="N2844">
        <v>7.3449999999999998</v>
      </c>
    </row>
    <row r="2845" spans="1:14" x14ac:dyDescent="0.2">
      <c r="A2845" s="1">
        <v>927</v>
      </c>
      <c r="B2845" s="7">
        <v>31487</v>
      </c>
      <c r="C2845" s="16" t="str">
        <f t="shared" si="170"/>
        <v>S</v>
      </c>
      <c r="D2845" s="5">
        <v>28</v>
      </c>
      <c r="E2845" s="5">
        <v>0.76</v>
      </c>
      <c r="F2845" s="5">
        <v>27.24</v>
      </c>
      <c r="G2845">
        <v>8.3030000000000008</v>
      </c>
      <c r="L2845">
        <v>423.358</v>
      </c>
      <c r="N2845">
        <v>7.3630000000000004</v>
      </c>
    </row>
    <row r="2846" spans="1:14" x14ac:dyDescent="0.2">
      <c r="A2846" s="1">
        <v>927</v>
      </c>
      <c r="B2846" s="7">
        <v>31493</v>
      </c>
      <c r="C2846" s="16" t="str">
        <f t="shared" si="170"/>
        <v>S</v>
      </c>
      <c r="D2846" s="5">
        <v>28</v>
      </c>
      <c r="E2846" s="5">
        <v>0.77</v>
      </c>
      <c r="F2846" s="5">
        <v>27.23</v>
      </c>
      <c r="G2846">
        <v>8.3000000000000007</v>
      </c>
      <c r="L2846">
        <v>423.36099999999999</v>
      </c>
      <c r="N2846">
        <v>7.36</v>
      </c>
    </row>
    <row r="2847" spans="1:14" x14ac:dyDescent="0.2">
      <c r="A2847" s="1">
        <v>927</v>
      </c>
      <c r="B2847" s="7">
        <v>31500</v>
      </c>
      <c r="C2847" s="16" t="str">
        <f t="shared" si="170"/>
        <v>S</v>
      </c>
      <c r="D2847" s="5">
        <v>28</v>
      </c>
      <c r="E2847" s="5">
        <v>0.99</v>
      </c>
      <c r="F2847" s="5">
        <v>27.01</v>
      </c>
      <c r="G2847">
        <v>8.2330000000000005</v>
      </c>
      <c r="L2847">
        <v>423.428</v>
      </c>
      <c r="N2847">
        <v>7.2930000000000001</v>
      </c>
    </row>
    <row r="2848" spans="1:14" x14ac:dyDescent="0.2">
      <c r="A2848" s="1">
        <v>927</v>
      </c>
      <c r="B2848" s="7">
        <v>31507</v>
      </c>
      <c r="C2848" s="16" t="str">
        <f t="shared" si="170"/>
        <v>S</v>
      </c>
      <c r="D2848" s="5">
        <v>28</v>
      </c>
      <c r="E2848" s="5">
        <v>1</v>
      </c>
      <c r="F2848" s="5">
        <v>27</v>
      </c>
      <c r="G2848">
        <v>8.23</v>
      </c>
      <c r="L2848">
        <v>423.43099999999998</v>
      </c>
      <c r="N2848">
        <v>7.29</v>
      </c>
    </row>
    <row r="2849" spans="1:14" x14ac:dyDescent="0.2">
      <c r="A2849" s="1">
        <v>927</v>
      </c>
      <c r="B2849" s="7">
        <v>31515</v>
      </c>
      <c r="C2849" s="16" t="str">
        <f t="shared" si="170"/>
        <v>S</v>
      </c>
      <c r="D2849" s="5">
        <v>28</v>
      </c>
      <c r="E2849" s="5">
        <v>1.05</v>
      </c>
      <c r="F2849" s="5">
        <v>26.95</v>
      </c>
      <c r="G2849">
        <v>8.2140000000000004</v>
      </c>
      <c r="L2849">
        <v>423.44600000000003</v>
      </c>
      <c r="N2849">
        <v>7.274</v>
      </c>
    </row>
    <row r="2850" spans="1:14" x14ac:dyDescent="0.2">
      <c r="A2850" s="1">
        <v>927</v>
      </c>
      <c r="B2850" s="7">
        <v>31522</v>
      </c>
      <c r="C2850" s="16" t="str">
        <f t="shared" si="170"/>
        <v>S</v>
      </c>
      <c r="D2850" s="5">
        <v>28</v>
      </c>
      <c r="E2850" s="5">
        <v>1.1000000000000001</v>
      </c>
      <c r="F2850" s="5">
        <v>26.9</v>
      </c>
      <c r="G2850">
        <v>8.1989999999999998</v>
      </c>
      <c r="L2850">
        <v>423.46199999999999</v>
      </c>
      <c r="N2850">
        <v>7.2590000000000003</v>
      </c>
    </row>
    <row r="2851" spans="1:14" x14ac:dyDescent="0.2">
      <c r="A2851" s="1">
        <v>927</v>
      </c>
      <c r="B2851" s="7">
        <v>31529</v>
      </c>
      <c r="C2851" s="16" t="str">
        <f t="shared" si="170"/>
        <v>S</v>
      </c>
      <c r="D2851" s="5">
        <v>28</v>
      </c>
      <c r="E2851" s="5">
        <v>1.1299999999999999</v>
      </c>
      <c r="F2851" s="5">
        <v>26.87</v>
      </c>
      <c r="G2851">
        <v>8.19</v>
      </c>
      <c r="L2851">
        <v>423.471</v>
      </c>
      <c r="N2851">
        <v>7.25</v>
      </c>
    </row>
    <row r="2852" spans="1:14" x14ac:dyDescent="0.2">
      <c r="A2852" s="1">
        <v>927</v>
      </c>
      <c r="B2852" s="7">
        <v>31537</v>
      </c>
      <c r="C2852" s="16" t="str">
        <f t="shared" si="170"/>
        <v>S</v>
      </c>
      <c r="D2852" s="5">
        <v>28</v>
      </c>
      <c r="E2852" s="5">
        <v>1.25</v>
      </c>
      <c r="F2852" s="5">
        <v>26.75</v>
      </c>
      <c r="G2852">
        <v>8.1530000000000005</v>
      </c>
      <c r="L2852">
        <v>423.50700000000001</v>
      </c>
      <c r="N2852">
        <v>7.2130000000000001</v>
      </c>
    </row>
    <row r="2853" spans="1:14" x14ac:dyDescent="0.2">
      <c r="A2853" s="1">
        <v>927</v>
      </c>
      <c r="B2853" s="7">
        <v>31543</v>
      </c>
      <c r="C2853" s="16" t="str">
        <f t="shared" si="170"/>
        <v>S</v>
      </c>
      <c r="D2853" s="5">
        <v>28</v>
      </c>
      <c r="E2853" s="5">
        <v>1.32</v>
      </c>
      <c r="F2853" s="5">
        <v>26.68</v>
      </c>
      <c r="G2853">
        <v>8.1319999999999997</v>
      </c>
      <c r="L2853">
        <v>423.529</v>
      </c>
      <c r="N2853">
        <v>7.1920000000000002</v>
      </c>
    </row>
    <row r="2854" spans="1:14" x14ac:dyDescent="0.2">
      <c r="A2854" s="1">
        <v>927</v>
      </c>
      <c r="B2854" s="7">
        <v>31551</v>
      </c>
      <c r="C2854" s="16" t="str">
        <f t="shared" si="170"/>
        <v>S</v>
      </c>
      <c r="D2854" s="5">
        <v>28</v>
      </c>
      <c r="E2854" s="5">
        <v>1.38</v>
      </c>
      <c r="F2854" s="5">
        <v>26.62</v>
      </c>
      <c r="G2854">
        <v>8.1140000000000008</v>
      </c>
      <c r="L2854">
        <v>423.54700000000003</v>
      </c>
      <c r="N2854">
        <v>7.1740000000000004</v>
      </c>
    </row>
    <row r="2855" spans="1:14" x14ac:dyDescent="0.2">
      <c r="A2855" s="1">
        <v>927</v>
      </c>
      <c r="B2855" s="7">
        <v>31578</v>
      </c>
      <c r="C2855" s="16" t="str">
        <f t="shared" si="170"/>
        <v>S</v>
      </c>
      <c r="D2855" s="5">
        <v>28</v>
      </c>
      <c r="E2855" s="5">
        <v>1.19</v>
      </c>
      <c r="F2855" s="5">
        <v>26.81</v>
      </c>
      <c r="G2855">
        <v>8.1720000000000006</v>
      </c>
      <c r="J2855" t="s">
        <v>24</v>
      </c>
      <c r="L2855">
        <v>423.48899999999998</v>
      </c>
      <c r="N2855">
        <v>7.2320000000000002</v>
      </c>
    </row>
    <row r="2856" spans="1:14" x14ac:dyDescent="0.2">
      <c r="A2856" s="1">
        <v>927</v>
      </c>
      <c r="B2856" s="7">
        <v>31592</v>
      </c>
      <c r="C2856" s="16" t="str">
        <f t="shared" si="170"/>
        <v>S</v>
      </c>
      <c r="D2856" s="5">
        <v>28</v>
      </c>
      <c r="E2856" s="5">
        <v>1.21</v>
      </c>
      <c r="F2856" s="5">
        <v>26.79</v>
      </c>
      <c r="G2856">
        <v>8.1660000000000004</v>
      </c>
      <c r="L2856">
        <v>423.495</v>
      </c>
      <c r="N2856">
        <v>7.226</v>
      </c>
    </row>
    <row r="2857" spans="1:14" x14ac:dyDescent="0.2">
      <c r="A2857" s="1">
        <v>927</v>
      </c>
      <c r="B2857" s="7">
        <v>31602</v>
      </c>
      <c r="C2857" s="16" t="str">
        <f t="shared" si="170"/>
        <v>S</v>
      </c>
      <c r="D2857" s="5">
        <v>28</v>
      </c>
      <c r="E2857" s="5">
        <v>1.1499999999999999</v>
      </c>
      <c r="F2857" s="5">
        <v>26.85</v>
      </c>
      <c r="G2857">
        <v>8.1839999999999993</v>
      </c>
      <c r="L2857">
        <v>423.47699999999998</v>
      </c>
      <c r="N2857">
        <v>7.2439999999999998</v>
      </c>
    </row>
    <row r="2858" spans="1:14" x14ac:dyDescent="0.2">
      <c r="A2858" s="1">
        <v>927</v>
      </c>
      <c r="B2858" s="7">
        <v>31606</v>
      </c>
      <c r="C2858" s="16" t="str">
        <f t="shared" si="170"/>
        <v>S</v>
      </c>
      <c r="D2858" s="5">
        <v>28</v>
      </c>
      <c r="E2858" s="5">
        <v>1.1100000000000001</v>
      </c>
      <c r="F2858" s="5">
        <v>26.89</v>
      </c>
      <c r="G2858">
        <v>8.1959999999999997</v>
      </c>
      <c r="L2858">
        <v>423.46499999999997</v>
      </c>
      <c r="N2858">
        <v>7.2560000000000002</v>
      </c>
    </row>
    <row r="2859" spans="1:14" x14ac:dyDescent="0.2">
      <c r="A2859" s="1">
        <v>927</v>
      </c>
      <c r="B2859" s="7">
        <v>31614</v>
      </c>
      <c r="C2859" s="16" t="str">
        <f t="shared" si="170"/>
        <v>S</v>
      </c>
      <c r="D2859" s="5">
        <v>28</v>
      </c>
      <c r="E2859" s="5">
        <v>1.0900000000000001</v>
      </c>
      <c r="F2859" s="5">
        <v>26.91</v>
      </c>
      <c r="G2859">
        <v>8.202</v>
      </c>
      <c r="L2859">
        <v>423.459</v>
      </c>
      <c r="N2859">
        <v>7.2619999999999996</v>
      </c>
    </row>
    <row r="2860" spans="1:14" x14ac:dyDescent="0.2">
      <c r="A2860" s="1">
        <v>927</v>
      </c>
      <c r="B2860" s="7">
        <v>31719</v>
      </c>
      <c r="C2860" s="16" t="str">
        <f t="shared" si="170"/>
        <v>S</v>
      </c>
      <c r="D2860" s="5">
        <v>28</v>
      </c>
      <c r="E2860" s="5">
        <v>1.61</v>
      </c>
      <c r="F2860" s="5">
        <v>26.39</v>
      </c>
      <c r="G2860">
        <v>8.0440000000000005</v>
      </c>
      <c r="L2860">
        <v>423.61700000000002</v>
      </c>
      <c r="N2860">
        <v>7.1040000000000001</v>
      </c>
    </row>
    <row r="2861" spans="1:14" x14ac:dyDescent="0.2">
      <c r="A2861" s="1">
        <v>927</v>
      </c>
      <c r="B2861" s="7">
        <v>31760</v>
      </c>
      <c r="C2861" s="16" t="str">
        <f t="shared" si="170"/>
        <v>S</v>
      </c>
      <c r="D2861" s="5">
        <v>28</v>
      </c>
      <c r="E2861" s="5">
        <v>1.6</v>
      </c>
      <c r="F2861" s="5">
        <v>26.4</v>
      </c>
      <c r="G2861">
        <v>8.0470000000000006</v>
      </c>
      <c r="L2861">
        <v>423.61399999999998</v>
      </c>
      <c r="N2861">
        <v>7.1070000000000002</v>
      </c>
    </row>
    <row r="2862" spans="1:14" x14ac:dyDescent="0.2">
      <c r="A2862" s="1">
        <v>927</v>
      </c>
      <c r="B2862" s="7">
        <v>31774</v>
      </c>
      <c r="C2862" s="16" t="str">
        <f t="shared" si="170"/>
        <v>S</v>
      </c>
      <c r="D2862" s="5">
        <v>28</v>
      </c>
      <c r="E2862" s="5">
        <v>0.73</v>
      </c>
      <c r="F2862" s="5">
        <v>27.27</v>
      </c>
      <c r="G2862">
        <v>8.3119999999999994</v>
      </c>
      <c r="L2862">
        <v>423.34899999999999</v>
      </c>
      <c r="N2862">
        <v>7.3719999999999999</v>
      </c>
    </row>
    <row r="2863" spans="1:14" x14ac:dyDescent="0.2">
      <c r="A2863" s="1">
        <v>927</v>
      </c>
      <c r="B2863" s="7">
        <v>31780</v>
      </c>
      <c r="C2863" s="16" t="str">
        <f t="shared" si="170"/>
        <v>S</v>
      </c>
      <c r="D2863" s="5">
        <v>28</v>
      </c>
      <c r="E2863" s="5">
        <v>0.78</v>
      </c>
      <c r="F2863" s="5">
        <v>27.22</v>
      </c>
      <c r="G2863">
        <v>8.2970000000000006</v>
      </c>
      <c r="L2863">
        <v>423.36399999999998</v>
      </c>
      <c r="N2863">
        <v>7.3570000000000002</v>
      </c>
    </row>
    <row r="2864" spans="1:14" x14ac:dyDescent="0.2">
      <c r="A2864" s="1">
        <v>927</v>
      </c>
      <c r="B2864" s="7">
        <v>31788</v>
      </c>
      <c r="C2864" s="16" t="str">
        <f t="shared" si="170"/>
        <v>S</v>
      </c>
      <c r="D2864" s="5">
        <v>28</v>
      </c>
      <c r="E2864" s="5">
        <v>0.67</v>
      </c>
      <c r="F2864" s="5">
        <v>27.33</v>
      </c>
      <c r="G2864">
        <v>8.33</v>
      </c>
      <c r="L2864">
        <v>423.33100000000002</v>
      </c>
      <c r="N2864">
        <v>7.39</v>
      </c>
    </row>
    <row r="2865" spans="1:17" x14ac:dyDescent="0.2">
      <c r="A2865" s="1">
        <v>927</v>
      </c>
      <c r="B2865" s="7">
        <v>33308</v>
      </c>
      <c r="C2865" s="16" t="str">
        <f t="shared" si="170"/>
        <v>V</v>
      </c>
      <c r="F2865" s="5">
        <f>G2865*3.281</f>
        <v>28.039425999999999</v>
      </c>
      <c r="G2865">
        <v>8.5459999999999994</v>
      </c>
      <c r="L2865">
        <v>423.11500000000001</v>
      </c>
      <c r="N2865">
        <v>7.6059999999999999</v>
      </c>
    </row>
    <row r="2866" spans="1:17" x14ac:dyDescent="0.2">
      <c r="A2866" s="1">
        <v>927</v>
      </c>
      <c r="B2866" s="7">
        <v>33771</v>
      </c>
      <c r="C2866" s="16" t="str">
        <f t="shared" si="170"/>
        <v>V</v>
      </c>
      <c r="F2866" s="5">
        <f t="shared" ref="F2866:F2901" si="171">G2866*3.281</f>
        <v>27.501342000000001</v>
      </c>
      <c r="G2866">
        <v>8.3819999999999997</v>
      </c>
      <c r="L2866">
        <v>423.28</v>
      </c>
      <c r="N2866">
        <v>7.44</v>
      </c>
    </row>
    <row r="2867" spans="1:17" x14ac:dyDescent="0.2">
      <c r="A2867" s="1">
        <v>927</v>
      </c>
      <c r="B2867" s="7">
        <v>34010</v>
      </c>
      <c r="C2867" s="16" t="str">
        <f t="shared" si="170"/>
        <v>V</v>
      </c>
      <c r="F2867" s="5">
        <f t="shared" si="171"/>
        <v>27.350416000000003</v>
      </c>
      <c r="G2867">
        <v>8.3360000000000003</v>
      </c>
      <c r="L2867">
        <v>423.32</v>
      </c>
      <c r="N2867">
        <v>7.3959999999999999</v>
      </c>
    </row>
    <row r="2868" spans="1:17" x14ac:dyDescent="0.2">
      <c r="A2868" s="1">
        <v>927</v>
      </c>
      <c r="B2868" s="7">
        <v>34033</v>
      </c>
      <c r="C2868" s="16" t="str">
        <f t="shared" si="170"/>
        <v>V</v>
      </c>
      <c r="F2868" s="5">
        <f t="shared" si="171"/>
        <v>27.425879000000002</v>
      </c>
      <c r="G2868">
        <v>8.359</v>
      </c>
      <c r="L2868">
        <v>423.3</v>
      </c>
      <c r="N2868">
        <v>7.4189999999999996</v>
      </c>
    </row>
    <row r="2869" spans="1:17" x14ac:dyDescent="0.2">
      <c r="A2869" s="1">
        <v>927</v>
      </c>
      <c r="B2869" s="7">
        <v>34075</v>
      </c>
      <c r="C2869" s="16" t="str">
        <f t="shared" si="170"/>
        <v>V</v>
      </c>
      <c r="F2869" s="5">
        <f t="shared" si="171"/>
        <v>27.199489999999997</v>
      </c>
      <c r="G2869">
        <v>8.2899999999999991</v>
      </c>
      <c r="L2869">
        <v>423.37</v>
      </c>
      <c r="N2869">
        <v>7.35</v>
      </c>
    </row>
    <row r="2870" spans="1:17" x14ac:dyDescent="0.2">
      <c r="A2870" s="1">
        <v>927</v>
      </c>
      <c r="B2870" s="7">
        <v>34100</v>
      </c>
      <c r="C2870" s="16" t="str">
        <f t="shared" si="170"/>
        <v>V</v>
      </c>
      <c r="F2870" s="5">
        <f t="shared" si="171"/>
        <v>27.061688</v>
      </c>
      <c r="G2870">
        <v>8.2479999999999993</v>
      </c>
      <c r="L2870">
        <v>423.41</v>
      </c>
      <c r="N2870">
        <v>7.3079999999999998</v>
      </c>
    </row>
    <row r="2871" spans="1:17" x14ac:dyDescent="0.2">
      <c r="A2871" s="1">
        <v>927</v>
      </c>
      <c r="B2871" s="7">
        <v>35323</v>
      </c>
      <c r="C2871" s="16" t="str">
        <f t="shared" si="170"/>
        <v>V</v>
      </c>
      <c r="F2871" s="5">
        <f t="shared" si="171"/>
        <v>27.041319552000001</v>
      </c>
      <c r="G2871">
        <v>8.2417920000000002</v>
      </c>
      <c r="K2871">
        <v>431.66</v>
      </c>
      <c r="L2871">
        <v>423.61500000000001</v>
      </c>
    </row>
    <row r="2872" spans="1:17" x14ac:dyDescent="0.2">
      <c r="A2872" s="1">
        <v>927</v>
      </c>
      <c r="B2872" s="7">
        <v>35359</v>
      </c>
      <c r="C2872" s="16" t="str">
        <f t="shared" si="170"/>
        <v>V</v>
      </c>
      <c r="F2872" s="5">
        <f t="shared" si="171"/>
        <v>27.166679999999999</v>
      </c>
      <c r="G2872">
        <v>8.2799999999999994</v>
      </c>
      <c r="K2872">
        <v>431.66</v>
      </c>
      <c r="L2872">
        <v>423.61500000000001</v>
      </c>
      <c r="Q2872" t="s">
        <v>51</v>
      </c>
    </row>
    <row r="2873" spans="1:17" x14ac:dyDescent="0.2">
      <c r="A2873" s="1">
        <v>927</v>
      </c>
      <c r="B2873" s="7">
        <v>35551</v>
      </c>
      <c r="C2873" s="16" t="str">
        <f t="shared" si="170"/>
        <v>V</v>
      </c>
      <c r="F2873" s="5">
        <f t="shared" si="171"/>
        <v>26.015049000000001</v>
      </c>
      <c r="G2873">
        <v>7.9290000000000003</v>
      </c>
      <c r="K2873">
        <v>431.66</v>
      </c>
      <c r="L2873">
        <v>423.61500000000001</v>
      </c>
    </row>
    <row r="2874" spans="1:17" x14ac:dyDescent="0.2">
      <c r="A2874" s="1">
        <v>927</v>
      </c>
      <c r="B2874" s="7">
        <v>35586</v>
      </c>
      <c r="C2874" s="16" t="str">
        <f t="shared" si="170"/>
        <v>V</v>
      </c>
      <c r="F2874" s="5">
        <f t="shared" si="171"/>
        <v>25.801784000000001</v>
      </c>
      <c r="G2874">
        <v>7.8639999999999999</v>
      </c>
      <c r="K2874">
        <v>431.66</v>
      </c>
      <c r="L2874">
        <v>423.61500000000001</v>
      </c>
    </row>
    <row r="2875" spans="1:17" x14ac:dyDescent="0.2">
      <c r="A2875" s="1">
        <v>927</v>
      </c>
      <c r="B2875" s="7">
        <v>35625</v>
      </c>
      <c r="C2875" s="16" t="str">
        <f t="shared" si="170"/>
        <v>V</v>
      </c>
      <c r="F2875" s="5">
        <f t="shared" si="171"/>
        <v>26.369397000000003</v>
      </c>
      <c r="G2875">
        <v>8.0370000000000008</v>
      </c>
      <c r="K2875">
        <v>431.66</v>
      </c>
      <c r="L2875">
        <v>423.61500000000001</v>
      </c>
    </row>
    <row r="2876" spans="1:17" x14ac:dyDescent="0.2">
      <c r="A2876" s="1">
        <v>927</v>
      </c>
      <c r="B2876" s="7">
        <v>35651</v>
      </c>
      <c r="C2876" s="16" t="str">
        <f t="shared" si="170"/>
        <v>V</v>
      </c>
      <c r="F2876" s="5">
        <f t="shared" si="171"/>
        <v>26.270966999999999</v>
      </c>
      <c r="G2876">
        <v>8.0069999999999997</v>
      </c>
      <c r="K2876">
        <v>431.66</v>
      </c>
      <c r="L2876">
        <v>423.61500000000001</v>
      </c>
    </row>
    <row r="2877" spans="1:17" x14ac:dyDescent="0.2">
      <c r="A2877" s="1">
        <v>927</v>
      </c>
      <c r="B2877" s="7">
        <v>35693</v>
      </c>
      <c r="C2877" s="16" t="str">
        <f t="shared" si="170"/>
        <v>V</v>
      </c>
      <c r="F2877" s="5">
        <f t="shared" si="171"/>
        <v>27.028877999999999</v>
      </c>
      <c r="G2877">
        <v>8.2379999999999995</v>
      </c>
      <c r="K2877">
        <v>431.66</v>
      </c>
      <c r="L2877">
        <v>423.61500000000001</v>
      </c>
    </row>
    <row r="2878" spans="1:17" x14ac:dyDescent="0.2">
      <c r="A2878" s="1">
        <v>927</v>
      </c>
      <c r="B2878" s="7">
        <v>35731</v>
      </c>
      <c r="C2878" s="16" t="str">
        <f t="shared" si="170"/>
        <v>V</v>
      </c>
      <c r="F2878" s="5">
        <f t="shared" si="171"/>
        <v>27.146993999999999</v>
      </c>
      <c r="G2878">
        <v>8.2739999999999991</v>
      </c>
      <c r="K2878">
        <v>431.66</v>
      </c>
      <c r="L2878">
        <v>423.61500000000001</v>
      </c>
    </row>
    <row r="2879" spans="1:17" x14ac:dyDescent="0.2">
      <c r="A2879" s="1">
        <v>927</v>
      </c>
      <c r="B2879" s="7">
        <v>35754</v>
      </c>
      <c r="C2879" s="16" t="str">
        <f t="shared" si="170"/>
        <v>V</v>
      </c>
      <c r="F2879" s="5">
        <f t="shared" si="171"/>
        <v>27.196209</v>
      </c>
      <c r="G2879">
        <v>8.2889999999999997</v>
      </c>
      <c r="K2879">
        <v>431.66</v>
      </c>
      <c r="L2879">
        <v>423.61500000000001</v>
      </c>
    </row>
    <row r="2880" spans="1:17" x14ac:dyDescent="0.2">
      <c r="A2880" s="1">
        <v>927</v>
      </c>
      <c r="B2880" s="7">
        <v>35776</v>
      </c>
      <c r="C2880" s="16" t="str">
        <f t="shared" ref="C2880:C2943" si="172">IF(ISBLANK(D2880),"V","S")</f>
        <v>V</v>
      </c>
      <c r="F2880" s="5">
        <f t="shared" si="171"/>
        <v>26.700778</v>
      </c>
      <c r="G2880">
        <v>8.1379999999999999</v>
      </c>
      <c r="K2880">
        <v>431.66</v>
      </c>
      <c r="L2880">
        <v>423.61500000000001</v>
      </c>
    </row>
    <row r="2881" spans="1:17" x14ac:dyDescent="0.2">
      <c r="A2881" s="1">
        <v>927</v>
      </c>
      <c r="B2881" s="7">
        <v>35817</v>
      </c>
      <c r="C2881" s="16" t="str">
        <f t="shared" si="172"/>
        <v>V</v>
      </c>
      <c r="F2881" s="5">
        <f t="shared" si="171"/>
        <v>27.419316999999999</v>
      </c>
      <c r="G2881">
        <v>8.3569999999999993</v>
      </c>
      <c r="K2881">
        <v>431.66</v>
      </c>
      <c r="L2881">
        <v>423.61500000000001</v>
      </c>
    </row>
    <row r="2882" spans="1:17" x14ac:dyDescent="0.2">
      <c r="A2882" s="1">
        <v>927</v>
      </c>
      <c r="B2882" s="7">
        <v>35845</v>
      </c>
      <c r="C2882" s="16" t="str">
        <f t="shared" si="172"/>
        <v>V</v>
      </c>
      <c r="F2882" s="5">
        <f t="shared" si="171"/>
        <v>27.481656000000001</v>
      </c>
      <c r="G2882">
        <v>8.3759999999999994</v>
      </c>
      <c r="K2882">
        <v>431.66</v>
      </c>
      <c r="L2882">
        <v>423.61500000000001</v>
      </c>
    </row>
    <row r="2883" spans="1:17" x14ac:dyDescent="0.2">
      <c r="A2883" s="1">
        <v>927</v>
      </c>
      <c r="B2883" s="7">
        <v>35871</v>
      </c>
      <c r="C2883" s="16" t="str">
        <f t="shared" si="172"/>
        <v>V</v>
      </c>
      <c r="F2883" s="5">
        <f t="shared" si="171"/>
        <v>27.412755000000004</v>
      </c>
      <c r="G2883">
        <v>8.3550000000000004</v>
      </c>
      <c r="K2883">
        <v>431.66</v>
      </c>
      <c r="L2883">
        <v>423.61500000000001</v>
      </c>
    </row>
    <row r="2884" spans="1:17" x14ac:dyDescent="0.2">
      <c r="A2884" s="1">
        <v>927</v>
      </c>
      <c r="B2884" s="7">
        <v>35900</v>
      </c>
      <c r="C2884" s="16" t="str">
        <f t="shared" si="172"/>
        <v>V</v>
      </c>
      <c r="F2884" s="5">
        <f t="shared" si="171"/>
        <v>27.360259000000003</v>
      </c>
      <c r="G2884">
        <v>8.3390000000000004</v>
      </c>
      <c r="K2884">
        <v>431.66</v>
      </c>
      <c r="L2884">
        <v>423.61500000000001</v>
      </c>
    </row>
    <row r="2885" spans="1:17" x14ac:dyDescent="0.2">
      <c r="A2885" s="1">
        <v>927</v>
      </c>
      <c r="B2885" s="7">
        <v>35956</v>
      </c>
      <c r="C2885" s="16" t="str">
        <f t="shared" si="172"/>
        <v>V</v>
      </c>
      <c r="F2885" s="5">
        <f t="shared" si="171"/>
        <v>26.687654000000002</v>
      </c>
      <c r="G2885">
        <v>8.1340000000000003</v>
      </c>
      <c r="K2885">
        <v>431.66</v>
      </c>
      <c r="L2885">
        <v>423.61500000000001</v>
      </c>
    </row>
    <row r="2886" spans="1:17" x14ac:dyDescent="0.2">
      <c r="A2886" s="1">
        <v>927</v>
      </c>
      <c r="B2886" s="7">
        <v>36001</v>
      </c>
      <c r="C2886" s="16" t="str">
        <f t="shared" si="172"/>
        <v>V</v>
      </c>
      <c r="F2886" s="5">
        <f t="shared" si="171"/>
        <v>26.864828000000003</v>
      </c>
      <c r="G2886">
        <v>8.1880000000000006</v>
      </c>
      <c r="K2886">
        <v>431.66</v>
      </c>
      <c r="L2886">
        <v>423.61500000000001</v>
      </c>
    </row>
    <row r="2887" spans="1:17" x14ac:dyDescent="0.2">
      <c r="A2887" s="1">
        <v>927</v>
      </c>
      <c r="B2887" s="7">
        <v>36060</v>
      </c>
      <c r="C2887" s="16" t="str">
        <f t="shared" si="172"/>
        <v>V</v>
      </c>
      <c r="F2887" s="5">
        <f t="shared" si="171"/>
        <v>27.816317999999999</v>
      </c>
      <c r="G2887">
        <v>8.4779999999999998</v>
      </c>
      <c r="K2887">
        <v>431.66</v>
      </c>
      <c r="L2887">
        <v>423.61500000000001</v>
      </c>
    </row>
    <row r="2888" spans="1:17" x14ac:dyDescent="0.2">
      <c r="A2888" s="1">
        <v>927</v>
      </c>
      <c r="B2888" s="7">
        <v>36082</v>
      </c>
      <c r="C2888" s="16" t="str">
        <f t="shared" si="172"/>
        <v>V</v>
      </c>
      <c r="F2888" s="5">
        <f t="shared" si="171"/>
        <v>27.242143000000002</v>
      </c>
      <c r="G2888">
        <v>8.3030000000000008</v>
      </c>
      <c r="K2888">
        <v>431.66</v>
      </c>
      <c r="L2888">
        <v>423.61500000000001</v>
      </c>
    </row>
    <row r="2889" spans="1:17" x14ac:dyDescent="0.2">
      <c r="A2889" s="1">
        <v>927</v>
      </c>
      <c r="B2889" s="7">
        <v>36160</v>
      </c>
      <c r="C2889" s="16" t="str">
        <f t="shared" si="172"/>
        <v>V</v>
      </c>
      <c r="F2889" s="5">
        <f t="shared" si="171"/>
        <v>27.225738</v>
      </c>
      <c r="G2889">
        <v>8.298</v>
      </c>
      <c r="K2889">
        <v>431.66</v>
      </c>
      <c r="L2889">
        <v>423.61500000000001</v>
      </c>
    </row>
    <row r="2890" spans="1:17" x14ac:dyDescent="0.2">
      <c r="A2890" s="1">
        <v>927</v>
      </c>
      <c r="B2890" s="7">
        <v>36185</v>
      </c>
      <c r="C2890" s="16" t="str">
        <f t="shared" si="172"/>
        <v>V</v>
      </c>
      <c r="F2890" s="5">
        <f t="shared" si="171"/>
        <v>27.314325</v>
      </c>
      <c r="G2890">
        <v>8.3249999999999993</v>
      </c>
      <c r="K2890">
        <v>431.66</v>
      </c>
      <c r="L2890">
        <v>423.61500000000001</v>
      </c>
    </row>
    <row r="2891" spans="1:17" x14ac:dyDescent="0.2">
      <c r="A2891" s="1">
        <v>927</v>
      </c>
      <c r="B2891" s="7">
        <v>36216</v>
      </c>
      <c r="C2891" s="16" t="str">
        <f t="shared" si="172"/>
        <v>V</v>
      </c>
      <c r="F2891" s="5">
        <f t="shared" si="171"/>
        <v>27.379945000000003</v>
      </c>
      <c r="G2891">
        <v>8.3450000000000006</v>
      </c>
      <c r="K2891">
        <v>431.66</v>
      </c>
      <c r="L2891">
        <v>423.61500000000001</v>
      </c>
    </row>
    <row r="2892" spans="1:17" x14ac:dyDescent="0.2">
      <c r="A2892" s="1">
        <v>927</v>
      </c>
      <c r="B2892" s="7">
        <v>36235</v>
      </c>
      <c r="C2892" s="16" t="str">
        <f t="shared" si="172"/>
        <v>V</v>
      </c>
      <c r="F2892" s="5">
        <f t="shared" si="171"/>
        <v>27.448846</v>
      </c>
      <c r="G2892">
        <v>8.3659999999999997</v>
      </c>
      <c r="K2892">
        <v>431.66</v>
      </c>
      <c r="L2892">
        <v>423.61500000000001</v>
      </c>
    </row>
    <row r="2893" spans="1:17" x14ac:dyDescent="0.2">
      <c r="A2893" s="1">
        <v>927</v>
      </c>
      <c r="B2893" s="7">
        <v>36277</v>
      </c>
      <c r="C2893" s="16" t="str">
        <f t="shared" si="172"/>
        <v>V</v>
      </c>
      <c r="F2893" s="5">
        <f t="shared" si="171"/>
        <v>26.953415</v>
      </c>
      <c r="G2893">
        <v>8.2149999999999999</v>
      </c>
      <c r="K2893">
        <v>431.66</v>
      </c>
      <c r="L2893">
        <v>423.61500000000001</v>
      </c>
    </row>
    <row r="2894" spans="1:17" x14ac:dyDescent="0.2">
      <c r="A2894" s="1">
        <v>927</v>
      </c>
      <c r="B2894" s="7">
        <v>36299</v>
      </c>
      <c r="C2894" s="16" t="str">
        <f t="shared" si="172"/>
        <v>V</v>
      </c>
      <c r="F2894" s="5">
        <f t="shared" si="171"/>
        <v>26.395645000000002</v>
      </c>
      <c r="G2894">
        <v>8.0449999999999999</v>
      </c>
      <c r="K2894">
        <v>431.66</v>
      </c>
      <c r="L2894">
        <v>423.61500000000001</v>
      </c>
      <c r="N2894">
        <v>7.1050000000000004</v>
      </c>
      <c r="Q2894" t="s">
        <v>51</v>
      </c>
    </row>
    <row r="2895" spans="1:17" x14ac:dyDescent="0.2">
      <c r="A2895" s="1">
        <v>927</v>
      </c>
      <c r="B2895" s="7">
        <v>36328</v>
      </c>
      <c r="C2895" s="16" t="str">
        <f t="shared" si="172"/>
        <v>V</v>
      </c>
      <c r="F2895" s="5">
        <f t="shared" si="171"/>
        <v>25.995363000000001</v>
      </c>
      <c r="G2895">
        <v>7.923</v>
      </c>
      <c r="K2895">
        <v>431.66</v>
      </c>
      <c r="L2895">
        <v>423.73700000000002</v>
      </c>
      <c r="N2895">
        <v>6.9829999999999997</v>
      </c>
    </row>
    <row r="2896" spans="1:17" x14ac:dyDescent="0.2">
      <c r="A2896" s="1">
        <v>927</v>
      </c>
      <c r="B2896" s="7">
        <v>36371</v>
      </c>
      <c r="C2896" s="16" t="str">
        <f t="shared" si="172"/>
        <v>V</v>
      </c>
      <c r="F2896" s="5">
        <f t="shared" si="171"/>
        <v>26.024892000000001</v>
      </c>
      <c r="G2896">
        <v>7.9320000000000004</v>
      </c>
      <c r="K2896">
        <v>431.66</v>
      </c>
      <c r="L2896">
        <v>423.72800000000001</v>
      </c>
      <c r="N2896">
        <v>6.992</v>
      </c>
    </row>
    <row r="2897" spans="1:14" x14ac:dyDescent="0.2">
      <c r="A2897" s="1">
        <v>927</v>
      </c>
      <c r="B2897" s="7">
        <v>36399</v>
      </c>
      <c r="C2897" s="16" t="str">
        <f t="shared" si="172"/>
        <v>V</v>
      </c>
      <c r="F2897" s="5">
        <f t="shared" si="171"/>
        <v>26.034735000000001</v>
      </c>
      <c r="G2897">
        <v>7.9349999999999996</v>
      </c>
      <c r="K2897">
        <v>431.66</v>
      </c>
      <c r="L2897">
        <v>423.72500000000002</v>
      </c>
      <c r="N2897">
        <v>6.9950000000000001</v>
      </c>
    </row>
    <row r="2898" spans="1:14" x14ac:dyDescent="0.2">
      <c r="A2898" s="1">
        <v>927</v>
      </c>
      <c r="B2898" s="7">
        <v>36427</v>
      </c>
      <c r="C2898" s="16" t="str">
        <f t="shared" si="172"/>
        <v>V</v>
      </c>
      <c r="F2898" s="5">
        <f t="shared" si="171"/>
        <v>26.070826</v>
      </c>
      <c r="G2898">
        <v>7.9459999999999997</v>
      </c>
      <c r="K2898">
        <v>431.66</v>
      </c>
      <c r="L2898">
        <v>423.714</v>
      </c>
      <c r="N2898">
        <v>7.0060000000000002</v>
      </c>
    </row>
    <row r="2899" spans="1:14" x14ac:dyDescent="0.2">
      <c r="A2899" s="1">
        <v>927</v>
      </c>
      <c r="B2899" s="7">
        <v>36458</v>
      </c>
      <c r="C2899" s="16" t="str">
        <f t="shared" si="172"/>
        <v>V</v>
      </c>
      <c r="F2899" s="5">
        <f t="shared" si="171"/>
        <v>26.192222999999998</v>
      </c>
      <c r="G2899">
        <v>7.9829999999999997</v>
      </c>
      <c r="K2899">
        <v>431.66</v>
      </c>
      <c r="L2899">
        <f t="shared" ref="L2899:L2953" si="173">K2899-G2899</f>
        <v>423.67700000000002</v>
      </c>
      <c r="N2899">
        <f t="shared" ref="N2899:N2961" si="174">G2899-(G2898-N2898)</f>
        <v>7.0430000000000001</v>
      </c>
    </row>
    <row r="2900" spans="1:14" x14ac:dyDescent="0.2">
      <c r="A2900" s="1">
        <v>927</v>
      </c>
      <c r="B2900" s="7">
        <v>36486</v>
      </c>
      <c r="C2900" s="16" t="str">
        <f t="shared" si="172"/>
        <v>V</v>
      </c>
      <c r="F2900" s="5">
        <f t="shared" si="171"/>
        <v>26.402207000000004</v>
      </c>
      <c r="G2900">
        <v>8.0470000000000006</v>
      </c>
      <c r="K2900">
        <v>431.66</v>
      </c>
      <c r="L2900">
        <f t="shared" si="173"/>
        <v>423.613</v>
      </c>
      <c r="N2900">
        <f t="shared" si="174"/>
        <v>7.1070000000000011</v>
      </c>
    </row>
    <row r="2901" spans="1:14" x14ac:dyDescent="0.2">
      <c r="A2901" s="1">
        <v>927</v>
      </c>
      <c r="B2901" s="7">
        <v>36521</v>
      </c>
      <c r="C2901" s="16" t="str">
        <f t="shared" si="172"/>
        <v>V</v>
      </c>
      <c r="F2901" s="5">
        <f t="shared" si="171"/>
        <v>26.297215000000001</v>
      </c>
      <c r="G2901">
        <v>8.0150000000000006</v>
      </c>
      <c r="K2901">
        <v>431.66</v>
      </c>
      <c r="L2901">
        <f t="shared" si="173"/>
        <v>423.64500000000004</v>
      </c>
      <c r="N2901">
        <f t="shared" si="174"/>
        <v>7.0750000000000011</v>
      </c>
    </row>
    <row r="2902" spans="1:14" x14ac:dyDescent="0.2">
      <c r="A2902" s="1">
        <v>927</v>
      </c>
      <c r="B2902" s="7">
        <v>36553</v>
      </c>
      <c r="C2902" s="16" t="str">
        <f t="shared" si="172"/>
        <v>V</v>
      </c>
      <c r="F2902" s="5">
        <v>26.33</v>
      </c>
      <c r="G2902" s="3">
        <f t="shared" ref="G2902:G2908" si="175">F2902/3.281</f>
        <v>8.0249923803718364</v>
      </c>
      <c r="H2902" s="3"/>
      <c r="I2902" s="3"/>
      <c r="J2902" s="3"/>
      <c r="K2902" s="3">
        <v>431.66</v>
      </c>
      <c r="L2902" s="3">
        <f t="shared" si="173"/>
        <v>423.6350076196282</v>
      </c>
      <c r="M2902" s="3"/>
      <c r="N2902" s="3">
        <f t="shared" si="174"/>
        <v>7.0849923803718369</v>
      </c>
    </row>
    <row r="2903" spans="1:14" x14ac:dyDescent="0.2">
      <c r="A2903" s="1">
        <v>927</v>
      </c>
      <c r="B2903" s="7">
        <v>36587</v>
      </c>
      <c r="C2903" s="16" t="str">
        <f t="shared" si="172"/>
        <v>V</v>
      </c>
      <c r="F2903" s="5">
        <v>26.76</v>
      </c>
      <c r="G2903" s="3">
        <f t="shared" si="175"/>
        <v>8.1560499847607435</v>
      </c>
      <c r="H2903" s="3"/>
      <c r="I2903" s="3"/>
      <c r="J2903" s="3"/>
      <c r="K2903" s="3">
        <v>431.66</v>
      </c>
      <c r="L2903" s="3">
        <f t="shared" si="173"/>
        <v>423.5039500152393</v>
      </c>
      <c r="M2903" s="3"/>
      <c r="N2903" s="3">
        <f t="shared" si="174"/>
        <v>7.216049984760744</v>
      </c>
    </row>
    <row r="2904" spans="1:14" x14ac:dyDescent="0.2">
      <c r="A2904" s="1">
        <v>927</v>
      </c>
      <c r="B2904" s="7">
        <v>36612</v>
      </c>
      <c r="C2904" s="16" t="str">
        <f t="shared" si="172"/>
        <v>V</v>
      </c>
      <c r="F2904" s="5">
        <v>26.77</v>
      </c>
      <c r="G2904" s="3">
        <f t="shared" si="175"/>
        <v>8.1590978360256017</v>
      </c>
      <c r="H2904" s="3"/>
      <c r="I2904" s="3"/>
      <c r="J2904" s="3"/>
      <c r="K2904" s="3">
        <v>431.66</v>
      </c>
      <c r="L2904" s="3">
        <f t="shared" si="173"/>
        <v>423.50090216397444</v>
      </c>
      <c r="M2904" s="3"/>
      <c r="N2904" s="3">
        <f t="shared" si="174"/>
        <v>7.2190978360256022</v>
      </c>
    </row>
    <row r="2905" spans="1:14" x14ac:dyDescent="0.2">
      <c r="A2905" s="1">
        <v>927</v>
      </c>
      <c r="B2905" s="7">
        <v>36640</v>
      </c>
      <c r="C2905" s="16" t="str">
        <f t="shared" si="172"/>
        <v>V</v>
      </c>
      <c r="F2905" s="5">
        <v>26.67</v>
      </c>
      <c r="G2905" s="3">
        <f t="shared" si="175"/>
        <v>8.1286193233770199</v>
      </c>
      <c r="H2905" s="3"/>
      <c r="I2905" s="3"/>
      <c r="J2905" s="3"/>
      <c r="K2905" s="3">
        <v>431.66</v>
      </c>
      <c r="L2905" s="3">
        <f t="shared" si="173"/>
        <v>423.53138067662303</v>
      </c>
      <c r="M2905" s="3"/>
      <c r="N2905" s="3">
        <f t="shared" si="174"/>
        <v>7.1886193233770204</v>
      </c>
    </row>
    <row r="2906" spans="1:14" x14ac:dyDescent="0.2">
      <c r="A2906" s="1">
        <v>927</v>
      </c>
      <c r="B2906" s="7">
        <v>36669</v>
      </c>
      <c r="C2906" s="16" t="str">
        <f t="shared" si="172"/>
        <v>V</v>
      </c>
      <c r="F2906" s="5">
        <v>26.71</v>
      </c>
      <c r="G2906" s="3">
        <f t="shared" si="175"/>
        <v>8.1408107284364526</v>
      </c>
      <c r="H2906" s="3"/>
      <c r="I2906" s="3"/>
      <c r="J2906" s="3"/>
      <c r="K2906" s="3">
        <v>431.66</v>
      </c>
      <c r="L2906" s="3">
        <f t="shared" si="173"/>
        <v>423.51918927156356</v>
      </c>
      <c r="M2906" s="3"/>
      <c r="N2906" s="3">
        <f t="shared" si="174"/>
        <v>7.2008107284364531</v>
      </c>
    </row>
    <row r="2907" spans="1:14" x14ac:dyDescent="0.2">
      <c r="A2907" s="1">
        <v>927</v>
      </c>
      <c r="B2907" s="7">
        <v>36706</v>
      </c>
      <c r="C2907" s="16" t="str">
        <f t="shared" si="172"/>
        <v>V</v>
      </c>
      <c r="F2907" s="5">
        <v>26.72</v>
      </c>
      <c r="G2907" s="3">
        <f t="shared" si="175"/>
        <v>8.143858579701309</v>
      </c>
      <c r="H2907" s="3"/>
      <c r="I2907" s="3"/>
      <c r="J2907" s="3"/>
      <c r="K2907" s="3">
        <v>431.66</v>
      </c>
      <c r="L2907" s="3">
        <f t="shared" si="173"/>
        <v>423.51614142029871</v>
      </c>
      <c r="M2907" s="3"/>
      <c r="N2907" s="3">
        <f t="shared" si="174"/>
        <v>7.2038585797013095</v>
      </c>
    </row>
    <row r="2908" spans="1:14" x14ac:dyDescent="0.2">
      <c r="A2908" s="1">
        <v>927</v>
      </c>
      <c r="B2908" s="7">
        <v>36732</v>
      </c>
      <c r="C2908" s="16" t="str">
        <f t="shared" si="172"/>
        <v>V</v>
      </c>
      <c r="F2908" s="5">
        <v>26.95</v>
      </c>
      <c r="G2908" s="3">
        <f t="shared" si="175"/>
        <v>8.2139591587930507</v>
      </c>
      <c r="H2908" s="3"/>
      <c r="I2908" s="3"/>
      <c r="J2908" s="3"/>
      <c r="K2908" s="3">
        <v>431.66</v>
      </c>
      <c r="L2908" s="3">
        <f t="shared" si="173"/>
        <v>423.44604084120698</v>
      </c>
      <c r="M2908" s="3"/>
      <c r="N2908" s="3">
        <f t="shared" si="174"/>
        <v>7.2739591587930512</v>
      </c>
    </row>
    <row r="2909" spans="1:14" x14ac:dyDescent="0.2">
      <c r="A2909" s="1">
        <v>927</v>
      </c>
      <c r="B2909" s="7">
        <v>36760</v>
      </c>
      <c r="C2909" s="16" t="str">
        <f t="shared" si="172"/>
        <v>V</v>
      </c>
      <c r="F2909" s="5">
        <v>26.02</v>
      </c>
      <c r="G2909" s="3">
        <v>7.9320000000000004</v>
      </c>
      <c r="H2909" s="3"/>
      <c r="I2909" s="3"/>
      <c r="J2909" s="3"/>
      <c r="K2909" s="3">
        <v>431.66</v>
      </c>
      <c r="L2909" s="3">
        <f t="shared" si="173"/>
        <v>423.72800000000001</v>
      </c>
      <c r="M2909" s="3"/>
      <c r="N2909" s="3">
        <f t="shared" si="174"/>
        <v>6.9920000000000009</v>
      </c>
    </row>
    <row r="2910" spans="1:14" x14ac:dyDescent="0.2">
      <c r="A2910" s="1">
        <v>927</v>
      </c>
      <c r="B2910" s="7">
        <v>36787</v>
      </c>
      <c r="C2910" s="16" t="str">
        <f t="shared" si="172"/>
        <v>V</v>
      </c>
      <c r="F2910" s="5">
        <v>26.98</v>
      </c>
      <c r="G2910" s="3">
        <v>8.2240000000000002</v>
      </c>
      <c r="H2910" s="3"/>
      <c r="I2910" s="3"/>
      <c r="J2910" s="3"/>
      <c r="K2910" s="3">
        <v>431.66</v>
      </c>
      <c r="L2910" s="3">
        <f t="shared" si="173"/>
        <v>423.43600000000004</v>
      </c>
      <c r="M2910" s="3"/>
      <c r="N2910" s="3">
        <f t="shared" si="174"/>
        <v>7.2840000000000007</v>
      </c>
    </row>
    <row r="2911" spans="1:14" x14ac:dyDescent="0.2">
      <c r="A2911" s="1">
        <v>927</v>
      </c>
      <c r="B2911" s="7">
        <v>36822</v>
      </c>
      <c r="C2911" s="16" t="str">
        <f t="shared" si="172"/>
        <v>V</v>
      </c>
      <c r="F2911" s="5">
        <v>26.76</v>
      </c>
      <c r="G2911" s="3">
        <v>8.1560000000000006</v>
      </c>
      <c r="H2911" s="3"/>
      <c r="I2911" s="3"/>
      <c r="J2911" s="3"/>
      <c r="K2911" s="3">
        <v>431.66</v>
      </c>
      <c r="L2911" s="3">
        <f t="shared" si="173"/>
        <v>423.50400000000002</v>
      </c>
      <c r="M2911" s="3"/>
      <c r="N2911" s="3">
        <f t="shared" si="174"/>
        <v>7.2160000000000011</v>
      </c>
    </row>
    <row r="2912" spans="1:14" x14ac:dyDescent="0.2">
      <c r="A2912" s="1">
        <v>927</v>
      </c>
      <c r="B2912" s="7">
        <v>36859</v>
      </c>
      <c r="C2912" s="16" t="str">
        <f t="shared" si="172"/>
        <v>V</v>
      </c>
      <c r="F2912" s="5">
        <v>26.5</v>
      </c>
      <c r="G2912" s="3">
        <v>8.077</v>
      </c>
      <c r="H2912" s="3"/>
      <c r="I2912" s="3"/>
      <c r="J2912" s="3"/>
      <c r="K2912" s="3">
        <v>431.66</v>
      </c>
      <c r="L2912" s="3">
        <f t="shared" si="173"/>
        <v>423.58300000000003</v>
      </c>
      <c r="M2912" s="3"/>
      <c r="N2912" s="3">
        <f t="shared" si="174"/>
        <v>7.1370000000000005</v>
      </c>
    </row>
    <row r="2913" spans="1:14" x14ac:dyDescent="0.2">
      <c r="A2913" s="1">
        <v>927</v>
      </c>
      <c r="B2913" s="7">
        <v>36888</v>
      </c>
      <c r="C2913" s="16" t="str">
        <f t="shared" si="172"/>
        <v>V</v>
      </c>
      <c r="F2913" s="5">
        <v>26.53</v>
      </c>
      <c r="G2913" s="3">
        <v>8.0860000000000003</v>
      </c>
      <c r="H2913" s="3"/>
      <c r="I2913" s="3"/>
      <c r="J2913" s="3"/>
      <c r="K2913" s="3">
        <v>431.66</v>
      </c>
      <c r="L2913" s="3">
        <f t="shared" si="173"/>
        <v>423.57400000000001</v>
      </c>
      <c r="M2913" s="3"/>
      <c r="N2913" s="3">
        <f t="shared" si="174"/>
        <v>7.1460000000000008</v>
      </c>
    </row>
    <row r="2914" spans="1:14" x14ac:dyDescent="0.2">
      <c r="A2914" s="1">
        <v>927</v>
      </c>
      <c r="B2914" s="7">
        <v>36914</v>
      </c>
      <c r="C2914" s="16" t="str">
        <f t="shared" si="172"/>
        <v>V</v>
      </c>
      <c r="F2914" s="5">
        <v>26.66</v>
      </c>
      <c r="G2914" s="3">
        <v>8.1259999999999994</v>
      </c>
      <c r="H2914" s="3"/>
      <c r="I2914" s="3"/>
      <c r="J2914" s="3"/>
      <c r="K2914" s="3">
        <v>431.66</v>
      </c>
      <c r="L2914" s="3">
        <f t="shared" si="173"/>
        <v>423.53400000000005</v>
      </c>
      <c r="M2914" s="3"/>
      <c r="N2914" s="3">
        <f t="shared" si="174"/>
        <v>7.1859999999999999</v>
      </c>
    </row>
    <row r="2915" spans="1:14" x14ac:dyDescent="0.2">
      <c r="A2915" s="1">
        <v>927</v>
      </c>
      <c r="B2915" s="7">
        <v>36941</v>
      </c>
      <c r="C2915" s="16" t="str">
        <f t="shared" si="172"/>
        <v>V</v>
      </c>
      <c r="F2915" s="5">
        <v>26.77</v>
      </c>
      <c r="G2915" s="3">
        <v>8.1590000000000007</v>
      </c>
      <c r="H2915" s="3"/>
      <c r="I2915" s="3"/>
      <c r="J2915" s="3"/>
      <c r="K2915" s="3">
        <v>431.66</v>
      </c>
      <c r="L2915" s="3">
        <f t="shared" si="173"/>
        <v>423.50100000000003</v>
      </c>
      <c r="M2915" s="3"/>
      <c r="N2915" s="3">
        <f t="shared" si="174"/>
        <v>7.2190000000000012</v>
      </c>
    </row>
    <row r="2916" spans="1:14" x14ac:dyDescent="0.2">
      <c r="A2916" s="1">
        <v>927</v>
      </c>
      <c r="B2916" s="7">
        <v>36964</v>
      </c>
      <c r="C2916" s="16" t="str">
        <f t="shared" si="172"/>
        <v>V</v>
      </c>
      <c r="F2916" s="5">
        <v>26.83</v>
      </c>
      <c r="G2916" s="3">
        <v>8.1780000000000008</v>
      </c>
      <c r="H2916" s="3"/>
      <c r="I2916" s="3"/>
      <c r="J2916" s="3"/>
      <c r="K2916" s="3">
        <v>431.66</v>
      </c>
      <c r="L2916" s="3">
        <f t="shared" si="173"/>
        <v>423.48200000000003</v>
      </c>
      <c r="M2916" s="3"/>
      <c r="N2916" s="3">
        <f t="shared" si="174"/>
        <v>7.2380000000000013</v>
      </c>
    </row>
    <row r="2917" spans="1:14" x14ac:dyDescent="0.2">
      <c r="A2917" s="1">
        <v>927</v>
      </c>
      <c r="B2917" s="7">
        <v>37011</v>
      </c>
      <c r="C2917" s="16" t="str">
        <f t="shared" si="172"/>
        <v>V</v>
      </c>
      <c r="F2917" s="5">
        <v>26.42</v>
      </c>
      <c r="G2917" s="3">
        <v>8.0530000000000008</v>
      </c>
      <c r="H2917" s="3"/>
      <c r="I2917" s="3"/>
      <c r="J2917" s="3"/>
      <c r="K2917" s="3">
        <v>431.66</v>
      </c>
      <c r="L2917" s="3">
        <f t="shared" si="173"/>
        <v>423.60700000000003</v>
      </c>
      <c r="M2917" s="3"/>
      <c r="N2917" s="3">
        <f t="shared" si="174"/>
        <v>7.1130000000000013</v>
      </c>
    </row>
    <row r="2918" spans="1:14" x14ac:dyDescent="0.2">
      <c r="A2918" s="1">
        <v>927</v>
      </c>
      <c r="B2918" s="7">
        <v>37041</v>
      </c>
      <c r="C2918" s="16" t="str">
        <f t="shared" si="172"/>
        <v>V</v>
      </c>
      <c r="F2918" s="5">
        <v>25.67</v>
      </c>
      <c r="G2918" s="3">
        <v>7.8239999999999998</v>
      </c>
      <c r="H2918" s="3"/>
      <c r="I2918" s="3"/>
      <c r="J2918" s="3"/>
      <c r="K2918" s="3">
        <v>431.66</v>
      </c>
      <c r="L2918" s="3">
        <f t="shared" si="173"/>
        <v>423.83600000000001</v>
      </c>
      <c r="M2918" s="3"/>
      <c r="N2918" s="3">
        <f t="shared" si="174"/>
        <v>6.8840000000000003</v>
      </c>
    </row>
    <row r="2919" spans="1:14" x14ac:dyDescent="0.2">
      <c r="A2919" s="1">
        <v>927</v>
      </c>
      <c r="B2919" s="7">
        <v>37063</v>
      </c>
      <c r="C2919" s="16" t="str">
        <f t="shared" si="172"/>
        <v>V</v>
      </c>
      <c r="F2919" s="5">
        <v>25.68</v>
      </c>
      <c r="G2919" s="3">
        <v>7.827</v>
      </c>
      <c r="H2919" s="3"/>
      <c r="I2919" s="3"/>
      <c r="J2919" s="3"/>
      <c r="K2919" s="3">
        <v>431.66</v>
      </c>
      <c r="L2919" s="3">
        <f t="shared" si="173"/>
        <v>423.83300000000003</v>
      </c>
      <c r="M2919" s="3"/>
      <c r="N2919" s="3">
        <f t="shared" si="174"/>
        <v>6.8870000000000005</v>
      </c>
    </row>
    <row r="2920" spans="1:14" x14ac:dyDescent="0.2">
      <c r="A2920" s="1">
        <v>927</v>
      </c>
      <c r="B2920" s="7">
        <v>37102</v>
      </c>
      <c r="C2920" s="16" t="str">
        <f t="shared" si="172"/>
        <v>V</v>
      </c>
      <c r="F2920" s="5">
        <v>26.16</v>
      </c>
      <c r="G2920" s="3">
        <v>7.9740000000000002</v>
      </c>
      <c r="H2920" s="3"/>
      <c r="I2920" s="3"/>
      <c r="J2920" s="3"/>
      <c r="K2920" s="3">
        <v>431.66</v>
      </c>
      <c r="L2920" s="3">
        <f t="shared" si="173"/>
        <v>423.68600000000004</v>
      </c>
      <c r="M2920" s="3"/>
      <c r="N2920" s="3">
        <f t="shared" si="174"/>
        <v>7.0340000000000007</v>
      </c>
    </row>
    <row r="2921" spans="1:14" x14ac:dyDescent="0.2">
      <c r="A2921" s="1">
        <v>927</v>
      </c>
      <c r="B2921" s="7">
        <v>37130</v>
      </c>
      <c r="C2921" s="16" t="str">
        <f t="shared" si="172"/>
        <v>V</v>
      </c>
      <c r="F2921" s="5">
        <v>26.33</v>
      </c>
      <c r="G2921" s="3">
        <v>8.0250000000000004</v>
      </c>
      <c r="H2921" s="3"/>
      <c r="I2921" s="3"/>
      <c r="J2921" s="3"/>
      <c r="K2921" s="3">
        <v>431.66</v>
      </c>
      <c r="L2921" s="3">
        <f t="shared" si="173"/>
        <v>423.63500000000005</v>
      </c>
      <c r="M2921" s="3"/>
      <c r="N2921" s="3">
        <f t="shared" si="174"/>
        <v>7.0850000000000009</v>
      </c>
    </row>
    <row r="2922" spans="1:14" x14ac:dyDescent="0.2">
      <c r="A2922" s="1">
        <v>927</v>
      </c>
      <c r="B2922" s="7">
        <v>37159</v>
      </c>
      <c r="C2922" s="16" t="str">
        <f t="shared" si="172"/>
        <v>V</v>
      </c>
      <c r="F2922" s="5">
        <v>26.34</v>
      </c>
      <c r="G2922" s="3">
        <v>8.0280000000000005</v>
      </c>
      <c r="H2922" s="3"/>
      <c r="I2922" s="3"/>
      <c r="J2922" s="3"/>
      <c r="K2922" s="3">
        <v>431.66</v>
      </c>
      <c r="L2922" s="3">
        <f t="shared" si="173"/>
        <v>423.63200000000001</v>
      </c>
      <c r="M2922" s="3"/>
      <c r="N2922" s="3">
        <f t="shared" si="174"/>
        <v>7.088000000000001</v>
      </c>
    </row>
    <row r="2923" spans="1:14" x14ac:dyDescent="0.2">
      <c r="A2923" s="1">
        <v>927</v>
      </c>
      <c r="B2923" s="7">
        <v>37193</v>
      </c>
      <c r="C2923" s="16" t="str">
        <f t="shared" si="172"/>
        <v>V</v>
      </c>
      <c r="F2923" s="5">
        <v>26.54</v>
      </c>
      <c r="G2923" s="3">
        <v>8.0890000000000004</v>
      </c>
      <c r="H2923" s="3"/>
      <c r="I2923" s="3"/>
      <c r="J2923" s="3"/>
      <c r="K2923" s="3">
        <v>431.66</v>
      </c>
      <c r="L2923" s="3">
        <f t="shared" si="173"/>
        <v>423.57100000000003</v>
      </c>
      <c r="M2923" s="3"/>
      <c r="N2923" s="3">
        <f t="shared" si="174"/>
        <v>7.1490000000000009</v>
      </c>
    </row>
    <row r="2924" spans="1:14" x14ac:dyDescent="0.2">
      <c r="A2924" s="1">
        <v>927</v>
      </c>
      <c r="B2924" s="7">
        <v>37223</v>
      </c>
      <c r="C2924" s="16" t="str">
        <f t="shared" si="172"/>
        <v>V</v>
      </c>
      <c r="F2924" s="5">
        <v>26.62</v>
      </c>
      <c r="G2924" s="3">
        <v>8.1140000000000008</v>
      </c>
      <c r="H2924" s="3"/>
      <c r="I2924" s="3"/>
      <c r="J2924" s="3"/>
      <c r="K2924" s="3">
        <v>431.66</v>
      </c>
      <c r="L2924" s="3">
        <f t="shared" si="173"/>
        <v>423.54600000000005</v>
      </c>
      <c r="M2924" s="3"/>
      <c r="N2924" s="3">
        <f t="shared" si="174"/>
        <v>7.1740000000000013</v>
      </c>
    </row>
    <row r="2925" spans="1:14" x14ac:dyDescent="0.2">
      <c r="A2925" s="1">
        <v>927</v>
      </c>
      <c r="B2925" s="7">
        <v>37244</v>
      </c>
      <c r="C2925" s="16" t="str">
        <f t="shared" si="172"/>
        <v>V</v>
      </c>
      <c r="F2925" s="5">
        <v>26.67</v>
      </c>
      <c r="G2925" s="3">
        <v>8.1289999999999996</v>
      </c>
      <c r="H2925" s="3"/>
      <c r="I2925" s="3"/>
      <c r="J2925" s="3"/>
      <c r="K2925" s="3">
        <v>431.66</v>
      </c>
      <c r="L2925" s="3">
        <f t="shared" si="173"/>
        <v>423.53100000000001</v>
      </c>
      <c r="M2925" s="3"/>
      <c r="N2925" s="3">
        <f t="shared" si="174"/>
        <v>7.1890000000000001</v>
      </c>
    </row>
    <row r="2926" spans="1:14" x14ac:dyDescent="0.2">
      <c r="A2926" s="1">
        <v>927</v>
      </c>
      <c r="B2926" s="7">
        <v>37281</v>
      </c>
      <c r="C2926" s="16" t="str">
        <f t="shared" si="172"/>
        <v>V</v>
      </c>
      <c r="F2926" s="5">
        <v>26.78</v>
      </c>
      <c r="G2926" s="3">
        <v>8.1630000000000003</v>
      </c>
      <c r="H2926" s="3"/>
      <c r="I2926" s="3"/>
      <c r="J2926" s="3"/>
      <c r="K2926" s="3">
        <v>431.66</v>
      </c>
      <c r="L2926" s="3">
        <f t="shared" si="173"/>
        <v>423.49700000000001</v>
      </c>
      <c r="M2926" s="3"/>
      <c r="N2926" s="3">
        <f t="shared" si="174"/>
        <v>7.2230000000000008</v>
      </c>
    </row>
    <row r="2927" spans="1:14" x14ac:dyDescent="0.2">
      <c r="A2927" s="1">
        <v>927</v>
      </c>
      <c r="B2927" s="7">
        <v>37314</v>
      </c>
      <c r="C2927" s="16" t="str">
        <f t="shared" si="172"/>
        <v>V</v>
      </c>
      <c r="F2927" s="5">
        <v>26.94</v>
      </c>
      <c r="G2927" s="3">
        <v>8.2110000000000003</v>
      </c>
      <c r="H2927" s="3"/>
      <c r="I2927" s="3"/>
      <c r="J2927" s="3"/>
      <c r="K2927" s="3">
        <v>431.66</v>
      </c>
      <c r="L2927" s="3">
        <f t="shared" si="173"/>
        <v>423.44900000000001</v>
      </c>
      <c r="M2927" s="3"/>
      <c r="N2927" s="3">
        <f t="shared" si="174"/>
        <v>7.2710000000000008</v>
      </c>
    </row>
    <row r="2928" spans="1:14" x14ac:dyDescent="0.2">
      <c r="A2928" s="1">
        <v>927</v>
      </c>
      <c r="B2928" s="7">
        <v>37337</v>
      </c>
      <c r="C2928" s="16" t="str">
        <f t="shared" si="172"/>
        <v>V</v>
      </c>
      <c r="F2928" s="5">
        <v>27.01</v>
      </c>
      <c r="G2928" s="3">
        <v>8.2330000000000005</v>
      </c>
      <c r="H2928" s="3"/>
      <c r="I2928" s="3"/>
      <c r="J2928" s="3"/>
      <c r="K2928" s="3">
        <v>431.66</v>
      </c>
      <c r="L2928" s="3">
        <f t="shared" si="173"/>
        <v>423.42700000000002</v>
      </c>
      <c r="M2928" s="3"/>
      <c r="N2928" s="3">
        <f t="shared" si="174"/>
        <v>7.293000000000001</v>
      </c>
    </row>
    <row r="2929" spans="1:14" x14ac:dyDescent="0.2">
      <c r="A2929" s="1">
        <v>927</v>
      </c>
      <c r="B2929" s="7">
        <v>37375</v>
      </c>
      <c r="C2929" s="16" t="str">
        <f t="shared" si="172"/>
        <v>V</v>
      </c>
      <c r="F2929" s="5">
        <v>26.86</v>
      </c>
      <c r="G2929" s="3">
        <v>8.1869999999999994</v>
      </c>
      <c r="H2929" s="3"/>
      <c r="I2929" s="3"/>
      <c r="J2929" s="3"/>
      <c r="K2929" s="3">
        <v>431.66</v>
      </c>
      <c r="L2929" s="3">
        <f t="shared" si="173"/>
        <v>423.47300000000001</v>
      </c>
      <c r="M2929" s="3"/>
      <c r="N2929" s="3">
        <f t="shared" si="174"/>
        <v>7.2469999999999999</v>
      </c>
    </row>
    <row r="2930" spans="1:14" x14ac:dyDescent="0.2">
      <c r="A2930" s="1">
        <v>927</v>
      </c>
      <c r="B2930" s="7">
        <v>37398</v>
      </c>
      <c r="C2930" s="16" t="str">
        <f t="shared" si="172"/>
        <v>V</v>
      </c>
      <c r="F2930" s="5">
        <v>26.78</v>
      </c>
      <c r="G2930" s="3">
        <v>8.1630000000000003</v>
      </c>
      <c r="H2930" s="3"/>
      <c r="I2930" s="3"/>
      <c r="J2930" s="3"/>
      <c r="K2930" s="3">
        <v>431.66</v>
      </c>
      <c r="L2930" s="3">
        <f t="shared" si="173"/>
        <v>423.49700000000001</v>
      </c>
      <c r="M2930" s="3"/>
      <c r="N2930" s="3">
        <f t="shared" si="174"/>
        <v>7.2230000000000008</v>
      </c>
    </row>
    <row r="2931" spans="1:14" x14ac:dyDescent="0.2">
      <c r="A2931" s="1">
        <v>927</v>
      </c>
      <c r="B2931" s="7">
        <v>37433</v>
      </c>
      <c r="C2931" s="16" t="str">
        <f t="shared" si="172"/>
        <v>V</v>
      </c>
      <c r="F2931" s="5">
        <v>26.5</v>
      </c>
      <c r="G2931" s="3">
        <v>8.077</v>
      </c>
      <c r="H2931" s="3"/>
      <c r="I2931" s="3"/>
      <c r="J2931" s="3"/>
      <c r="K2931" s="3">
        <v>431.66</v>
      </c>
      <c r="L2931" s="3">
        <f t="shared" si="173"/>
        <v>423.58300000000003</v>
      </c>
      <c r="M2931" s="3"/>
      <c r="N2931" s="3">
        <f t="shared" si="174"/>
        <v>7.1370000000000005</v>
      </c>
    </row>
    <row r="2932" spans="1:14" x14ac:dyDescent="0.2">
      <c r="A2932" s="1">
        <v>927</v>
      </c>
      <c r="B2932" s="7">
        <v>37469</v>
      </c>
      <c r="C2932" s="16" t="str">
        <f t="shared" si="172"/>
        <v>V</v>
      </c>
      <c r="F2932" s="5">
        <v>26.57</v>
      </c>
      <c r="G2932" s="3">
        <v>8.0980000000000008</v>
      </c>
      <c r="H2932" s="3"/>
      <c r="I2932" s="3"/>
      <c r="J2932" s="3"/>
      <c r="K2932" s="3">
        <v>431.66</v>
      </c>
      <c r="L2932" s="3">
        <f t="shared" si="173"/>
        <v>423.56200000000001</v>
      </c>
      <c r="M2932" s="3"/>
      <c r="N2932" s="3">
        <f t="shared" si="174"/>
        <v>7.1580000000000013</v>
      </c>
    </row>
    <row r="2933" spans="1:14" x14ac:dyDescent="0.2">
      <c r="A2933" s="1">
        <v>927</v>
      </c>
      <c r="B2933" s="7">
        <v>37494</v>
      </c>
      <c r="C2933" s="16" t="str">
        <f t="shared" si="172"/>
        <v>V</v>
      </c>
      <c r="F2933" s="5">
        <v>26.74</v>
      </c>
      <c r="G2933" s="3">
        <v>8.15</v>
      </c>
      <c r="H2933" s="3"/>
      <c r="I2933" s="3"/>
      <c r="J2933" s="3"/>
      <c r="K2933" s="3">
        <v>431.66</v>
      </c>
      <c r="L2933" s="3">
        <f t="shared" si="173"/>
        <v>423.51000000000005</v>
      </c>
      <c r="M2933" s="3"/>
      <c r="N2933" s="3">
        <f t="shared" si="174"/>
        <v>7.2100000000000009</v>
      </c>
    </row>
    <row r="2934" spans="1:14" x14ac:dyDescent="0.2">
      <c r="A2934" s="1">
        <v>927</v>
      </c>
      <c r="B2934" s="7">
        <v>37524</v>
      </c>
      <c r="C2934" s="16" t="str">
        <f t="shared" si="172"/>
        <v>V</v>
      </c>
      <c r="F2934" s="5">
        <v>26.93</v>
      </c>
      <c r="G2934" s="3">
        <f t="shared" ref="G2934:G2981" si="176">F2934*0.3048</f>
        <v>8.2082639999999998</v>
      </c>
      <c r="H2934" s="3"/>
      <c r="I2934" s="3"/>
      <c r="J2934" s="3"/>
      <c r="K2934" s="3">
        <v>431.66</v>
      </c>
      <c r="L2934" s="3">
        <f t="shared" si="173"/>
        <v>423.45173600000004</v>
      </c>
      <c r="M2934" s="3"/>
      <c r="N2934" s="3">
        <f t="shared" si="174"/>
        <v>7.2682640000000003</v>
      </c>
    </row>
    <row r="2935" spans="1:14" x14ac:dyDescent="0.2">
      <c r="A2935" s="1">
        <v>927</v>
      </c>
      <c r="B2935" s="7">
        <v>37546</v>
      </c>
      <c r="C2935" s="16" t="str">
        <f t="shared" si="172"/>
        <v>V</v>
      </c>
      <c r="F2935" s="5">
        <v>26.93</v>
      </c>
      <c r="G2935" s="3">
        <f t="shared" si="176"/>
        <v>8.2082639999999998</v>
      </c>
      <c r="H2935" s="3"/>
      <c r="I2935" s="3"/>
      <c r="J2935" s="3"/>
      <c r="K2935" s="3">
        <v>431.66</v>
      </c>
      <c r="L2935" s="3">
        <f t="shared" si="173"/>
        <v>423.45173600000004</v>
      </c>
      <c r="M2935" s="3"/>
      <c r="N2935" s="3">
        <f t="shared" si="174"/>
        <v>7.2682640000000003</v>
      </c>
    </row>
    <row r="2936" spans="1:14" x14ac:dyDescent="0.2">
      <c r="A2936" s="1">
        <v>927</v>
      </c>
      <c r="B2936" s="7">
        <v>37581</v>
      </c>
      <c r="C2936" s="16" t="str">
        <f t="shared" si="172"/>
        <v>V</v>
      </c>
      <c r="F2936" s="5">
        <v>26.99</v>
      </c>
      <c r="G2936" s="3">
        <f t="shared" si="176"/>
        <v>8.2265519999999999</v>
      </c>
      <c r="H2936" s="3"/>
      <c r="I2936" s="3"/>
      <c r="J2936" s="3"/>
      <c r="K2936" s="3">
        <v>431.66</v>
      </c>
      <c r="L2936" s="3">
        <f t="shared" si="173"/>
        <v>423.433448</v>
      </c>
      <c r="M2936" s="3"/>
      <c r="N2936" s="3">
        <f t="shared" si="174"/>
        <v>7.2865520000000004</v>
      </c>
    </row>
    <row r="2937" spans="1:14" x14ac:dyDescent="0.2">
      <c r="A2937" s="1">
        <v>927</v>
      </c>
      <c r="B2937" s="7">
        <v>37610</v>
      </c>
      <c r="C2937" s="16" t="str">
        <f t="shared" si="172"/>
        <v>V</v>
      </c>
      <c r="F2937" s="5">
        <v>27.03</v>
      </c>
      <c r="G2937" s="3">
        <f t="shared" si="176"/>
        <v>8.2387440000000005</v>
      </c>
      <c r="H2937" s="3"/>
      <c r="I2937" s="3"/>
      <c r="J2937" s="3"/>
      <c r="K2937" s="3">
        <v>431.66</v>
      </c>
      <c r="L2937" s="3">
        <f t="shared" si="173"/>
        <v>423.42125600000003</v>
      </c>
      <c r="M2937" s="3"/>
      <c r="N2937" s="3">
        <f t="shared" si="174"/>
        <v>7.298744000000001</v>
      </c>
    </row>
    <row r="2938" spans="1:14" x14ac:dyDescent="0.2">
      <c r="A2938" s="1">
        <v>927</v>
      </c>
      <c r="B2938" s="7">
        <v>37651</v>
      </c>
      <c r="C2938" s="16" t="str">
        <f t="shared" si="172"/>
        <v>V</v>
      </c>
      <c r="F2938" s="5">
        <v>27.13</v>
      </c>
      <c r="G2938" s="3">
        <f t="shared" si="176"/>
        <v>8.2692239999999995</v>
      </c>
      <c r="H2938" s="3"/>
      <c r="I2938" s="3"/>
      <c r="J2938" s="3"/>
      <c r="K2938" s="3">
        <v>431.66</v>
      </c>
      <c r="L2938" s="3">
        <f t="shared" si="173"/>
        <v>423.39077600000002</v>
      </c>
      <c r="M2938" s="3"/>
      <c r="N2938" s="3">
        <f t="shared" si="174"/>
        <v>7.329224</v>
      </c>
    </row>
    <row r="2939" spans="1:14" x14ac:dyDescent="0.2">
      <c r="A2939" s="1">
        <v>927</v>
      </c>
      <c r="B2939" s="7">
        <v>37679</v>
      </c>
      <c r="C2939" s="16" t="str">
        <f t="shared" si="172"/>
        <v>V</v>
      </c>
      <c r="F2939" s="5">
        <v>27.11</v>
      </c>
      <c r="G2939" s="3">
        <f t="shared" si="176"/>
        <v>8.263128</v>
      </c>
      <c r="H2939" s="3"/>
      <c r="I2939" s="3"/>
      <c r="J2939" s="3"/>
      <c r="K2939" s="3">
        <v>431.66</v>
      </c>
      <c r="L2939" s="3">
        <f t="shared" si="173"/>
        <v>423.39687200000003</v>
      </c>
      <c r="M2939" s="3"/>
      <c r="N2939" s="3">
        <f t="shared" si="174"/>
        <v>7.3231280000000005</v>
      </c>
    </row>
    <row r="2940" spans="1:14" x14ac:dyDescent="0.2">
      <c r="A2940" s="1">
        <v>927</v>
      </c>
      <c r="B2940" s="7">
        <v>37706</v>
      </c>
      <c r="C2940" s="16" t="str">
        <f t="shared" si="172"/>
        <v>V</v>
      </c>
      <c r="F2940" s="5">
        <v>27.12</v>
      </c>
      <c r="G2940" s="3">
        <f t="shared" si="176"/>
        <v>8.2661760000000015</v>
      </c>
      <c r="H2940" s="3"/>
      <c r="I2940" s="3"/>
      <c r="J2940" s="3"/>
      <c r="K2940" s="3">
        <v>431.66</v>
      </c>
      <c r="L2940" s="3">
        <f t="shared" si="173"/>
        <v>423.393824</v>
      </c>
      <c r="M2940" s="3"/>
      <c r="N2940" s="3">
        <f t="shared" si="174"/>
        <v>7.326176000000002</v>
      </c>
    </row>
    <row r="2941" spans="1:14" x14ac:dyDescent="0.2">
      <c r="A2941" s="1">
        <v>927</v>
      </c>
      <c r="B2941" s="7">
        <v>37739</v>
      </c>
      <c r="C2941" s="16" t="str">
        <f t="shared" si="172"/>
        <v>V</v>
      </c>
      <c r="F2941" s="5">
        <v>27.16</v>
      </c>
      <c r="G2941" s="3">
        <f t="shared" si="176"/>
        <v>8.2783680000000004</v>
      </c>
      <c r="H2941" s="3"/>
      <c r="I2941" s="3"/>
      <c r="J2941" s="3"/>
      <c r="K2941" s="3">
        <v>431.66</v>
      </c>
      <c r="L2941" s="3">
        <f t="shared" si="173"/>
        <v>423.38163200000002</v>
      </c>
      <c r="M2941" s="3"/>
      <c r="N2941" s="3">
        <f t="shared" si="174"/>
        <v>7.3383680000000009</v>
      </c>
    </row>
    <row r="2942" spans="1:14" x14ac:dyDescent="0.2">
      <c r="A2942" s="1">
        <v>927</v>
      </c>
      <c r="B2942" s="7">
        <v>37761</v>
      </c>
      <c r="C2942" s="16" t="str">
        <f t="shared" si="172"/>
        <v>V</v>
      </c>
      <c r="F2942" s="5">
        <v>27.04</v>
      </c>
      <c r="G2942" s="3">
        <f t="shared" si="176"/>
        <v>8.2417920000000002</v>
      </c>
      <c r="H2942" s="3"/>
      <c r="I2942" s="3"/>
      <c r="J2942" s="3"/>
      <c r="K2942" s="3">
        <v>431.66</v>
      </c>
      <c r="L2942" s="3">
        <f t="shared" si="173"/>
        <v>423.41820800000005</v>
      </c>
      <c r="M2942" s="3"/>
      <c r="N2942" s="3">
        <f t="shared" si="174"/>
        <v>7.3017920000000007</v>
      </c>
    </row>
    <row r="2943" spans="1:14" x14ac:dyDescent="0.2">
      <c r="A2943" s="1">
        <v>927</v>
      </c>
      <c r="B2943" s="7">
        <v>37802</v>
      </c>
      <c r="C2943" s="16" t="str">
        <f t="shared" si="172"/>
        <v>V</v>
      </c>
      <c r="F2943" s="5">
        <v>26.93</v>
      </c>
      <c r="G2943" s="3">
        <f t="shared" si="176"/>
        <v>8.2082639999999998</v>
      </c>
      <c r="H2943" s="3"/>
      <c r="I2943" s="3"/>
      <c r="J2943" s="3"/>
      <c r="K2943" s="3">
        <v>431.66</v>
      </c>
      <c r="L2943" s="3">
        <f t="shared" si="173"/>
        <v>423.45173600000004</v>
      </c>
      <c r="M2943" s="3"/>
      <c r="N2943" s="3">
        <f t="shared" si="174"/>
        <v>7.2682640000000003</v>
      </c>
    </row>
    <row r="2944" spans="1:14" x14ac:dyDescent="0.2">
      <c r="A2944" s="1">
        <v>927</v>
      </c>
      <c r="B2944" s="7">
        <v>37832</v>
      </c>
      <c r="C2944" s="16" t="str">
        <f t="shared" ref="C2944:C3007" si="177">IF(ISBLANK(D2944),"V","S")</f>
        <v>V</v>
      </c>
      <c r="F2944" s="5">
        <v>26.93</v>
      </c>
      <c r="G2944" s="3">
        <f t="shared" si="176"/>
        <v>8.2082639999999998</v>
      </c>
      <c r="H2944" s="3"/>
      <c r="I2944" s="3"/>
      <c r="J2944" s="3"/>
      <c r="K2944" s="3">
        <v>431.66</v>
      </c>
      <c r="L2944" s="3">
        <f t="shared" si="173"/>
        <v>423.45173600000004</v>
      </c>
      <c r="M2944" s="3"/>
      <c r="N2944" s="3">
        <f t="shared" si="174"/>
        <v>7.2682640000000003</v>
      </c>
    </row>
    <row r="2945" spans="1:14" x14ac:dyDescent="0.2">
      <c r="A2945" s="1">
        <v>927</v>
      </c>
      <c r="B2945" s="7">
        <v>37860</v>
      </c>
      <c r="C2945" s="16" t="str">
        <f t="shared" si="177"/>
        <v>V</v>
      </c>
      <c r="F2945" s="5">
        <v>27.22</v>
      </c>
      <c r="G2945" s="3">
        <f t="shared" si="176"/>
        <v>8.2966560000000005</v>
      </c>
      <c r="H2945" s="3"/>
      <c r="I2945" s="3"/>
      <c r="J2945" s="3"/>
      <c r="K2945" s="3">
        <v>431.66</v>
      </c>
      <c r="L2945" s="3">
        <f t="shared" si="173"/>
        <v>423.36334400000004</v>
      </c>
      <c r="M2945" s="3"/>
      <c r="N2945" s="3">
        <f t="shared" si="174"/>
        <v>7.356656000000001</v>
      </c>
    </row>
    <row r="2946" spans="1:14" x14ac:dyDescent="0.2">
      <c r="A2946" s="1">
        <v>927</v>
      </c>
      <c r="B2946" s="7">
        <v>37888</v>
      </c>
      <c r="C2946" s="16" t="str">
        <f t="shared" si="177"/>
        <v>V</v>
      </c>
      <c r="F2946" s="5">
        <v>27.3</v>
      </c>
      <c r="G2946" s="3">
        <f t="shared" si="176"/>
        <v>8.32104</v>
      </c>
      <c r="H2946" s="3"/>
      <c r="I2946" s="3"/>
      <c r="J2946" s="3"/>
      <c r="K2946" s="3">
        <v>431.66</v>
      </c>
      <c r="L2946" s="3">
        <f t="shared" si="173"/>
        <v>423.33896000000004</v>
      </c>
      <c r="M2946" s="3"/>
      <c r="N2946" s="3">
        <f t="shared" si="174"/>
        <v>7.3810400000000005</v>
      </c>
    </row>
    <row r="2947" spans="1:14" x14ac:dyDescent="0.2">
      <c r="A2947" s="1">
        <v>927</v>
      </c>
      <c r="B2947" s="7">
        <v>37924</v>
      </c>
      <c r="C2947" s="16" t="str">
        <f t="shared" si="177"/>
        <v>V</v>
      </c>
      <c r="F2947" s="5">
        <v>27.22</v>
      </c>
      <c r="G2947" s="3">
        <f t="shared" si="176"/>
        <v>8.2966560000000005</v>
      </c>
      <c r="H2947" s="3"/>
      <c r="I2947" s="3"/>
      <c r="J2947" s="3"/>
      <c r="K2947" s="3">
        <v>431.66</v>
      </c>
      <c r="L2947" s="3">
        <f t="shared" si="173"/>
        <v>423.36334400000004</v>
      </c>
      <c r="M2947" s="3"/>
      <c r="N2947" s="3">
        <f t="shared" si="174"/>
        <v>7.356656000000001</v>
      </c>
    </row>
    <row r="2948" spans="1:14" x14ac:dyDescent="0.2">
      <c r="A2948" s="1">
        <v>927</v>
      </c>
      <c r="B2948" s="7">
        <v>37951</v>
      </c>
      <c r="C2948" s="16" t="str">
        <f t="shared" si="177"/>
        <v>V</v>
      </c>
      <c r="F2948" s="5">
        <v>27.16</v>
      </c>
      <c r="G2948" s="3">
        <f t="shared" si="176"/>
        <v>8.2783680000000004</v>
      </c>
      <c r="H2948" s="3"/>
      <c r="I2948" s="3"/>
      <c r="J2948" s="3" t="s">
        <v>67</v>
      </c>
      <c r="K2948" s="3">
        <v>431.66</v>
      </c>
      <c r="L2948" s="3">
        <f t="shared" si="173"/>
        <v>423.38163200000002</v>
      </c>
      <c r="M2948" s="3"/>
      <c r="N2948" s="3">
        <f t="shared" si="174"/>
        <v>7.3383680000000009</v>
      </c>
    </row>
    <row r="2949" spans="1:14" x14ac:dyDescent="0.2">
      <c r="A2949" s="1">
        <v>927</v>
      </c>
      <c r="B2949" s="7">
        <v>37978</v>
      </c>
      <c r="C2949" s="16" t="str">
        <f t="shared" si="177"/>
        <v>V</v>
      </c>
      <c r="F2949" s="5">
        <v>26.97</v>
      </c>
      <c r="G2949" s="3">
        <f t="shared" si="176"/>
        <v>8.2204560000000004</v>
      </c>
      <c r="H2949" s="3"/>
      <c r="I2949" s="3"/>
      <c r="J2949" s="3" t="s">
        <v>67</v>
      </c>
      <c r="K2949" s="3">
        <v>431.66</v>
      </c>
      <c r="L2949" s="3">
        <f t="shared" si="173"/>
        <v>423.43954400000001</v>
      </c>
      <c r="M2949" s="3"/>
      <c r="N2949" s="3">
        <f t="shared" si="174"/>
        <v>7.2804560000000009</v>
      </c>
    </row>
    <row r="2950" spans="1:14" x14ac:dyDescent="0.2">
      <c r="A2950" s="1">
        <v>927</v>
      </c>
      <c r="B2950" s="7">
        <v>38008</v>
      </c>
      <c r="C2950" s="16" t="str">
        <f t="shared" si="177"/>
        <v>V</v>
      </c>
      <c r="F2950" s="5">
        <v>27.08</v>
      </c>
      <c r="G2950" s="3">
        <f t="shared" si="176"/>
        <v>8.2539839999999991</v>
      </c>
      <c r="H2950" s="3"/>
      <c r="I2950" s="3"/>
      <c r="J2950" s="3" t="s">
        <v>67</v>
      </c>
      <c r="K2950" s="3">
        <v>431.66</v>
      </c>
      <c r="L2950" s="3">
        <f t="shared" si="173"/>
        <v>423.40601600000002</v>
      </c>
      <c r="M2950" s="3"/>
      <c r="N2950" s="3">
        <f t="shared" si="174"/>
        <v>7.3139839999999996</v>
      </c>
    </row>
    <row r="2951" spans="1:14" x14ac:dyDescent="0.2">
      <c r="A2951" s="1">
        <v>927</v>
      </c>
      <c r="B2951" s="7">
        <v>38047</v>
      </c>
      <c r="C2951" s="16" t="str">
        <f t="shared" si="177"/>
        <v>V</v>
      </c>
      <c r="F2951" s="5">
        <v>27.05</v>
      </c>
      <c r="G2951" s="3">
        <f t="shared" si="176"/>
        <v>8.2448399999999999</v>
      </c>
      <c r="H2951" s="3"/>
      <c r="I2951" s="3"/>
      <c r="J2951" s="3" t="s">
        <v>67</v>
      </c>
      <c r="K2951" s="3">
        <v>431.66</v>
      </c>
      <c r="L2951" s="3">
        <f t="shared" si="173"/>
        <v>423.41516000000001</v>
      </c>
      <c r="M2951" s="3"/>
      <c r="N2951" s="3">
        <f t="shared" si="174"/>
        <v>7.3048400000000004</v>
      </c>
    </row>
    <row r="2952" spans="1:14" x14ac:dyDescent="0.2">
      <c r="A2952" s="1">
        <v>927</v>
      </c>
      <c r="B2952" s="7">
        <v>38079</v>
      </c>
      <c r="C2952" s="16" t="str">
        <f t="shared" si="177"/>
        <v>V</v>
      </c>
      <c r="F2952" s="5">
        <v>27.07</v>
      </c>
      <c r="G2952" s="3">
        <f t="shared" si="176"/>
        <v>8.2509360000000012</v>
      </c>
      <c r="H2952" s="3"/>
      <c r="I2952" s="3"/>
      <c r="J2952" s="3" t="s">
        <v>67</v>
      </c>
      <c r="K2952" s="3">
        <v>431.66</v>
      </c>
      <c r="L2952" s="3">
        <f t="shared" si="173"/>
        <v>423.409064</v>
      </c>
      <c r="M2952" s="3"/>
      <c r="N2952" s="3">
        <f t="shared" si="174"/>
        <v>7.3109360000000017</v>
      </c>
    </row>
    <row r="2953" spans="1:14" x14ac:dyDescent="0.2">
      <c r="A2953" s="1">
        <v>927</v>
      </c>
      <c r="B2953" s="7">
        <v>38105</v>
      </c>
      <c r="C2953" s="16" t="str">
        <f t="shared" si="177"/>
        <v>V</v>
      </c>
      <c r="F2953" s="5">
        <v>27.17</v>
      </c>
      <c r="G2953" s="3">
        <f t="shared" si="176"/>
        <v>8.2814160000000001</v>
      </c>
      <c r="H2953" s="3"/>
      <c r="I2953" s="3"/>
      <c r="J2953" s="3" t="s">
        <v>67</v>
      </c>
      <c r="K2953" s="3">
        <v>431.66</v>
      </c>
      <c r="L2953" s="3">
        <f t="shared" si="173"/>
        <v>423.37858400000005</v>
      </c>
      <c r="M2953" s="3"/>
      <c r="N2953" s="3">
        <f t="shared" si="174"/>
        <v>7.3414160000000006</v>
      </c>
    </row>
    <row r="2954" spans="1:14" x14ac:dyDescent="0.2">
      <c r="A2954" s="1">
        <v>927</v>
      </c>
      <c r="B2954" s="7">
        <v>38131</v>
      </c>
      <c r="C2954" s="16" t="s">
        <v>176</v>
      </c>
      <c r="F2954" s="5">
        <v>27.2</v>
      </c>
      <c r="G2954" s="3">
        <f t="shared" si="176"/>
        <v>8.290560000000001</v>
      </c>
      <c r="H2954" s="3"/>
      <c r="I2954" s="3"/>
      <c r="J2954" s="3" t="s">
        <v>70</v>
      </c>
      <c r="K2954" s="3">
        <v>431.66</v>
      </c>
      <c r="L2954" s="3"/>
      <c r="M2954" s="3"/>
      <c r="N2954" s="3"/>
    </row>
    <row r="2955" spans="1:14" x14ac:dyDescent="0.2">
      <c r="A2955" s="1">
        <v>927</v>
      </c>
      <c r="B2955" s="7">
        <v>38162</v>
      </c>
      <c r="C2955" s="16" t="s">
        <v>176</v>
      </c>
      <c r="F2955" s="5">
        <v>27.2</v>
      </c>
      <c r="G2955" s="3">
        <f t="shared" si="176"/>
        <v>8.290560000000001</v>
      </c>
      <c r="H2955" s="3"/>
      <c r="I2955" s="3"/>
      <c r="J2955" s="3" t="s">
        <v>70</v>
      </c>
      <c r="K2955" s="3">
        <v>431.66</v>
      </c>
      <c r="L2955" s="3"/>
      <c r="M2955" s="3"/>
      <c r="N2955" s="3"/>
    </row>
    <row r="2956" spans="1:14" x14ac:dyDescent="0.2">
      <c r="A2956" s="1">
        <v>927</v>
      </c>
      <c r="B2956" s="7">
        <v>38191</v>
      </c>
      <c r="C2956" s="16" t="s">
        <v>176</v>
      </c>
      <c r="F2956" s="5">
        <v>27.2</v>
      </c>
      <c r="G2956" s="3">
        <f t="shared" si="176"/>
        <v>8.290560000000001</v>
      </c>
      <c r="H2956" s="3"/>
      <c r="I2956" s="3"/>
      <c r="J2956" s="3" t="s">
        <v>70</v>
      </c>
      <c r="K2956" s="3">
        <v>431.66</v>
      </c>
      <c r="L2956" s="3"/>
      <c r="M2956" s="3"/>
      <c r="N2956" s="3"/>
    </row>
    <row r="2957" spans="1:14" x14ac:dyDescent="0.2">
      <c r="A2957" s="1">
        <v>927</v>
      </c>
      <c r="B2957" s="7">
        <v>38216</v>
      </c>
      <c r="C2957" s="16" t="str">
        <f t="shared" si="177"/>
        <v>V</v>
      </c>
      <c r="F2957" s="5">
        <v>27.2</v>
      </c>
      <c r="G2957" s="3">
        <f t="shared" si="176"/>
        <v>8.290560000000001</v>
      </c>
      <c r="H2957" s="3"/>
      <c r="I2957" s="3"/>
      <c r="J2957" s="3" t="s">
        <v>72</v>
      </c>
      <c r="K2957" s="3">
        <v>431.66</v>
      </c>
      <c r="L2957" s="3"/>
      <c r="M2957" s="3"/>
      <c r="N2957" s="3"/>
    </row>
    <row r="2958" spans="1:14" x14ac:dyDescent="0.2">
      <c r="A2958" s="1">
        <v>927</v>
      </c>
      <c r="B2958" s="7">
        <v>38250</v>
      </c>
      <c r="C2958" s="16" t="str">
        <f t="shared" si="177"/>
        <v>V</v>
      </c>
      <c r="F2958" s="5">
        <v>27.2</v>
      </c>
      <c r="G2958" s="3">
        <f t="shared" si="176"/>
        <v>8.290560000000001</v>
      </c>
      <c r="H2958" s="3"/>
      <c r="I2958" s="3"/>
      <c r="J2958" s="3" t="s">
        <v>72</v>
      </c>
      <c r="K2958" s="3">
        <v>431.66</v>
      </c>
      <c r="L2958" s="3"/>
      <c r="M2958" s="3"/>
      <c r="N2958" s="3"/>
    </row>
    <row r="2959" spans="1:14" x14ac:dyDescent="0.2">
      <c r="A2959" s="1">
        <v>927</v>
      </c>
      <c r="B2959" s="7">
        <v>38292</v>
      </c>
      <c r="C2959" s="16" t="str">
        <f t="shared" si="177"/>
        <v>V</v>
      </c>
      <c r="F2959" s="5">
        <v>27.2</v>
      </c>
      <c r="G2959" s="3">
        <f t="shared" si="176"/>
        <v>8.290560000000001</v>
      </c>
      <c r="H2959" s="3"/>
      <c r="I2959" s="3"/>
      <c r="J2959" s="3" t="s">
        <v>72</v>
      </c>
      <c r="K2959" s="3">
        <v>431.66</v>
      </c>
      <c r="L2959" s="3"/>
      <c r="M2959" s="3"/>
      <c r="N2959" s="3"/>
    </row>
    <row r="2960" spans="1:14" x14ac:dyDescent="0.2">
      <c r="A2960" s="1">
        <v>927</v>
      </c>
      <c r="B2960" s="7">
        <v>38320</v>
      </c>
      <c r="C2960" s="16" t="str">
        <f t="shared" si="177"/>
        <v>V</v>
      </c>
      <c r="F2960" s="5">
        <v>26.88</v>
      </c>
      <c r="G2960" s="3">
        <f t="shared" si="176"/>
        <v>8.1930239999999994</v>
      </c>
      <c r="H2960" s="3"/>
      <c r="I2960" s="3"/>
      <c r="J2960" s="3"/>
      <c r="K2960" s="3">
        <v>431.66</v>
      </c>
      <c r="L2960" s="3">
        <f>K2960-G2960</f>
        <v>423.46697600000005</v>
      </c>
      <c r="M2960" s="3"/>
      <c r="N2960" s="3">
        <v>7.2530000000000001</v>
      </c>
    </row>
    <row r="2961" spans="1:14" x14ac:dyDescent="0.2">
      <c r="A2961" s="1">
        <v>927</v>
      </c>
      <c r="B2961" s="7">
        <v>38341</v>
      </c>
      <c r="C2961" s="16" t="str">
        <f t="shared" si="177"/>
        <v>V</v>
      </c>
      <c r="F2961" s="5">
        <v>26.92</v>
      </c>
      <c r="G2961" s="3">
        <f t="shared" si="176"/>
        <v>8.2052160000000001</v>
      </c>
      <c r="H2961" s="3"/>
      <c r="I2961" s="3"/>
      <c r="J2961" s="3"/>
      <c r="K2961" s="3">
        <v>431.66</v>
      </c>
      <c r="L2961" s="3">
        <f>K2961-G2961</f>
        <v>423.45478400000002</v>
      </c>
      <c r="M2961" s="3"/>
      <c r="N2961" s="3">
        <f t="shared" si="174"/>
        <v>7.2651920000000008</v>
      </c>
    </row>
    <row r="2962" spans="1:14" x14ac:dyDescent="0.2">
      <c r="A2962" s="1">
        <v>927</v>
      </c>
      <c r="B2962" s="7">
        <v>38377</v>
      </c>
      <c r="C2962" s="16" t="str">
        <f t="shared" si="177"/>
        <v>V</v>
      </c>
      <c r="F2962" s="5">
        <v>26.95</v>
      </c>
      <c r="G2962" s="3">
        <f t="shared" si="176"/>
        <v>8.214360000000001</v>
      </c>
      <c r="H2962" s="3"/>
      <c r="I2962" s="3"/>
      <c r="J2962" s="3" t="s">
        <v>72</v>
      </c>
      <c r="K2962" s="3">
        <v>431.66</v>
      </c>
      <c r="L2962" s="3"/>
      <c r="M2962" s="3"/>
      <c r="N2962" s="3"/>
    </row>
    <row r="2963" spans="1:14" x14ac:dyDescent="0.2">
      <c r="A2963" s="1">
        <v>927</v>
      </c>
      <c r="B2963" s="7">
        <v>38413</v>
      </c>
      <c r="C2963" s="16" t="str">
        <f t="shared" si="177"/>
        <v>V</v>
      </c>
      <c r="F2963" s="5">
        <v>26.95</v>
      </c>
      <c r="G2963" s="3">
        <f t="shared" si="176"/>
        <v>8.214360000000001</v>
      </c>
      <c r="H2963" s="3"/>
      <c r="I2963" s="3"/>
      <c r="J2963" s="3" t="s">
        <v>72</v>
      </c>
      <c r="K2963" s="3">
        <v>431.66</v>
      </c>
      <c r="L2963" s="3"/>
      <c r="M2963" s="3"/>
      <c r="N2963" s="3"/>
    </row>
    <row r="2964" spans="1:14" x14ac:dyDescent="0.2">
      <c r="A2964" s="1">
        <v>927</v>
      </c>
      <c r="B2964" s="7">
        <v>38440</v>
      </c>
      <c r="C2964" s="16" t="str">
        <f t="shared" si="177"/>
        <v>V</v>
      </c>
      <c r="F2964" s="5">
        <v>26.95</v>
      </c>
      <c r="G2964" s="3">
        <f t="shared" si="176"/>
        <v>8.214360000000001</v>
      </c>
      <c r="H2964" s="3"/>
      <c r="I2964" s="3"/>
      <c r="J2964" s="3" t="s">
        <v>72</v>
      </c>
      <c r="K2964" s="3">
        <v>431.66</v>
      </c>
      <c r="L2964" s="3"/>
      <c r="M2964" s="3"/>
      <c r="N2964" s="3"/>
    </row>
    <row r="2965" spans="1:14" x14ac:dyDescent="0.2">
      <c r="A2965" s="1">
        <v>927</v>
      </c>
      <c r="B2965" s="7">
        <v>38467</v>
      </c>
      <c r="C2965" s="16" t="s">
        <v>176</v>
      </c>
      <c r="F2965" s="5">
        <v>26.94</v>
      </c>
      <c r="G2965" s="3">
        <f t="shared" si="176"/>
        <v>8.2113120000000013</v>
      </c>
      <c r="H2965" s="3"/>
      <c r="I2965" s="3"/>
      <c r="J2965" s="3" t="s">
        <v>69</v>
      </c>
      <c r="K2965" s="3">
        <v>431.66</v>
      </c>
      <c r="L2965" s="3">
        <f>K2965-G2965</f>
        <v>423.448688</v>
      </c>
      <c r="M2965" s="3"/>
      <c r="N2965" s="3">
        <v>7.2709999999999999</v>
      </c>
    </row>
    <row r="2966" spans="1:14" x14ac:dyDescent="0.2">
      <c r="A2966" s="1">
        <v>927</v>
      </c>
      <c r="B2966" s="7">
        <v>38496</v>
      </c>
      <c r="C2966" s="16" t="str">
        <f t="shared" si="177"/>
        <v>V</v>
      </c>
      <c r="F2966" s="5">
        <v>26.95</v>
      </c>
      <c r="G2966" s="3">
        <f t="shared" si="176"/>
        <v>8.214360000000001</v>
      </c>
      <c r="H2966" s="3"/>
      <c r="I2966" s="3"/>
      <c r="J2966" s="3" t="s">
        <v>72</v>
      </c>
      <c r="K2966" s="3">
        <v>431.66</v>
      </c>
      <c r="L2966" s="3"/>
      <c r="M2966" s="3"/>
      <c r="N2966" s="3"/>
    </row>
    <row r="2967" spans="1:14" x14ac:dyDescent="0.2">
      <c r="A2967" s="1">
        <v>927</v>
      </c>
      <c r="B2967" s="7">
        <v>38526</v>
      </c>
      <c r="C2967" s="16" t="s">
        <v>176</v>
      </c>
      <c r="F2967" s="5">
        <v>26.4</v>
      </c>
      <c r="G2967" s="3">
        <f t="shared" si="176"/>
        <v>8.0467200000000005</v>
      </c>
      <c r="H2967" s="3"/>
      <c r="I2967" s="3"/>
      <c r="J2967" s="3" t="s">
        <v>69</v>
      </c>
      <c r="K2967" s="3">
        <v>431.66</v>
      </c>
      <c r="L2967" s="3"/>
      <c r="M2967" s="3"/>
      <c r="N2967" s="3"/>
    </row>
    <row r="2968" spans="1:14" x14ac:dyDescent="0.2">
      <c r="A2968" s="1">
        <v>927</v>
      </c>
      <c r="B2968" s="7">
        <v>38558</v>
      </c>
      <c r="C2968" s="16" t="str">
        <f t="shared" si="177"/>
        <v>V</v>
      </c>
      <c r="F2968" s="5">
        <v>26.65</v>
      </c>
      <c r="G2968" s="3">
        <f t="shared" si="176"/>
        <v>8.1229200000000006</v>
      </c>
      <c r="H2968" s="3"/>
      <c r="I2968" s="3"/>
      <c r="J2968" s="3" t="s">
        <v>72</v>
      </c>
      <c r="K2968" s="3">
        <v>431.66</v>
      </c>
      <c r="L2968" s="3"/>
      <c r="M2968" s="3"/>
      <c r="N2968" s="3"/>
    </row>
    <row r="2969" spans="1:14" x14ac:dyDescent="0.2">
      <c r="A2969" s="1">
        <v>927</v>
      </c>
      <c r="B2969" s="7">
        <v>38586</v>
      </c>
      <c r="C2969" s="16" t="str">
        <f t="shared" si="177"/>
        <v>V</v>
      </c>
      <c r="F2969" s="5">
        <v>26.95</v>
      </c>
      <c r="G2969" s="3">
        <f t="shared" si="176"/>
        <v>8.214360000000001</v>
      </c>
      <c r="H2969" s="3"/>
      <c r="I2969" s="3"/>
      <c r="J2969" s="3" t="s">
        <v>72</v>
      </c>
      <c r="K2969" s="3">
        <v>431.66</v>
      </c>
      <c r="L2969" s="3"/>
      <c r="M2969" s="3"/>
      <c r="N2969" s="3"/>
    </row>
    <row r="2970" spans="1:14" x14ac:dyDescent="0.2">
      <c r="A2970" s="1">
        <v>927</v>
      </c>
      <c r="B2970" s="7">
        <v>38618</v>
      </c>
      <c r="C2970" s="16" t="str">
        <f t="shared" si="177"/>
        <v>V</v>
      </c>
      <c r="F2970" s="5">
        <v>26.95</v>
      </c>
      <c r="G2970" s="3">
        <f t="shared" si="176"/>
        <v>8.214360000000001</v>
      </c>
      <c r="H2970" s="3"/>
      <c r="I2970" s="3"/>
      <c r="J2970" s="3" t="s">
        <v>72</v>
      </c>
      <c r="K2970" s="3">
        <v>431.66</v>
      </c>
      <c r="L2970" s="3"/>
      <c r="M2970" s="3"/>
      <c r="N2970" s="3"/>
    </row>
    <row r="2971" spans="1:14" x14ac:dyDescent="0.2">
      <c r="A2971" s="1">
        <v>927</v>
      </c>
      <c r="B2971" s="7">
        <v>38649</v>
      </c>
      <c r="C2971" s="16" t="s">
        <v>176</v>
      </c>
      <c r="F2971" s="5">
        <v>26.94</v>
      </c>
      <c r="G2971" s="3">
        <f t="shared" si="176"/>
        <v>8.2113120000000013</v>
      </c>
      <c r="H2971" s="3"/>
      <c r="I2971" s="3"/>
      <c r="J2971" s="3" t="s">
        <v>69</v>
      </c>
      <c r="K2971" s="3">
        <v>431.66</v>
      </c>
      <c r="L2971" s="3">
        <f>K2971-G2971</f>
        <v>423.448688</v>
      </c>
      <c r="M2971" s="3"/>
      <c r="N2971" s="3">
        <v>7.2709999999999999</v>
      </c>
    </row>
    <row r="2972" spans="1:14" x14ac:dyDescent="0.2">
      <c r="A2972" s="1">
        <v>927</v>
      </c>
      <c r="B2972" s="7">
        <v>38677</v>
      </c>
      <c r="C2972" s="16" t="str">
        <f t="shared" si="177"/>
        <v>V</v>
      </c>
      <c r="F2972" s="5">
        <v>26.96</v>
      </c>
      <c r="G2972" s="3">
        <f t="shared" si="176"/>
        <v>8.2174080000000007</v>
      </c>
      <c r="H2972" s="3"/>
      <c r="I2972" s="3"/>
      <c r="J2972" s="3" t="s">
        <v>72</v>
      </c>
      <c r="K2972" s="3">
        <v>431.66</v>
      </c>
      <c r="L2972" s="3"/>
      <c r="M2972" s="3"/>
      <c r="N2972" s="3"/>
    </row>
    <row r="2973" spans="1:14" x14ac:dyDescent="0.2">
      <c r="A2973" s="1">
        <v>927</v>
      </c>
      <c r="B2973" s="7">
        <v>38707</v>
      </c>
      <c r="C2973" s="16" t="str">
        <f t="shared" si="177"/>
        <v>V</v>
      </c>
      <c r="F2973" s="5">
        <v>26.96</v>
      </c>
      <c r="G2973" s="3">
        <f t="shared" si="176"/>
        <v>8.2174080000000007</v>
      </c>
      <c r="H2973" s="3"/>
      <c r="I2973" s="3"/>
      <c r="J2973" s="3" t="s">
        <v>72</v>
      </c>
      <c r="K2973" s="3">
        <v>431.66</v>
      </c>
      <c r="L2973" s="3"/>
      <c r="M2973" s="3"/>
      <c r="N2973" s="3"/>
    </row>
    <row r="2974" spans="1:14" x14ac:dyDescent="0.2">
      <c r="A2974" s="1">
        <v>927</v>
      </c>
      <c r="B2974" s="7">
        <v>38743</v>
      </c>
      <c r="C2974" s="16" t="str">
        <f t="shared" si="177"/>
        <v>V</v>
      </c>
      <c r="F2974" s="5">
        <v>26.93</v>
      </c>
      <c r="G2974" s="3">
        <f t="shared" si="176"/>
        <v>8.2082639999999998</v>
      </c>
      <c r="H2974" s="3"/>
      <c r="I2974" s="3"/>
      <c r="J2974" s="3" t="s">
        <v>72</v>
      </c>
      <c r="K2974" s="3">
        <v>431.66</v>
      </c>
      <c r="L2974" s="3"/>
      <c r="M2974" s="3"/>
      <c r="N2974" s="3"/>
    </row>
    <row r="2975" spans="1:14" x14ac:dyDescent="0.2">
      <c r="A2975" s="1">
        <v>927</v>
      </c>
      <c r="B2975" s="7">
        <v>38776</v>
      </c>
      <c r="C2975" s="16" t="str">
        <f t="shared" si="177"/>
        <v>V</v>
      </c>
      <c r="F2975" s="5">
        <v>26.93</v>
      </c>
      <c r="G2975" s="3">
        <f t="shared" si="176"/>
        <v>8.2082639999999998</v>
      </c>
      <c r="H2975" s="3"/>
      <c r="I2975" s="3"/>
      <c r="J2975" s="3" t="s">
        <v>72</v>
      </c>
      <c r="K2975" s="3">
        <v>431.66</v>
      </c>
      <c r="L2975" s="3"/>
      <c r="M2975" s="3"/>
      <c r="N2975" s="3"/>
    </row>
    <row r="2976" spans="1:14" x14ac:dyDescent="0.2">
      <c r="A2976" s="1">
        <v>927</v>
      </c>
      <c r="B2976" s="7">
        <v>38803</v>
      </c>
      <c r="C2976" s="16" t="str">
        <f t="shared" si="177"/>
        <v>V</v>
      </c>
      <c r="F2976" s="5">
        <v>26.93</v>
      </c>
      <c r="G2976" s="3">
        <f t="shared" si="176"/>
        <v>8.2082639999999998</v>
      </c>
      <c r="H2976" s="3"/>
      <c r="I2976" s="3"/>
      <c r="J2976" s="3" t="s">
        <v>72</v>
      </c>
      <c r="K2976" s="3">
        <v>431.66</v>
      </c>
      <c r="L2976" s="3"/>
      <c r="M2976" s="3"/>
      <c r="N2976" s="3"/>
    </row>
    <row r="2977" spans="1:14" x14ac:dyDescent="0.2">
      <c r="A2977" s="1">
        <v>927</v>
      </c>
      <c r="B2977" s="7">
        <v>38835</v>
      </c>
      <c r="C2977" s="16" t="s">
        <v>176</v>
      </c>
      <c r="F2977" s="5">
        <v>26.8</v>
      </c>
      <c r="G2977" s="3">
        <f t="shared" si="176"/>
        <v>8.1686399999999999</v>
      </c>
      <c r="H2977" s="3"/>
      <c r="I2977" s="3"/>
      <c r="J2977" s="3" t="s">
        <v>69</v>
      </c>
      <c r="K2977" s="3">
        <v>431.66</v>
      </c>
      <c r="L2977" s="3">
        <f>K2977-G2977</f>
        <v>423.49136000000004</v>
      </c>
      <c r="M2977" s="3"/>
      <c r="N2977" s="3">
        <v>7.2290000000000001</v>
      </c>
    </row>
    <row r="2978" spans="1:14" x14ac:dyDescent="0.2">
      <c r="A2978" s="1">
        <v>927</v>
      </c>
      <c r="B2978" s="7">
        <v>38856</v>
      </c>
      <c r="C2978" s="16" t="s">
        <v>176</v>
      </c>
      <c r="F2978" s="5">
        <v>26.78</v>
      </c>
      <c r="G2978" s="3">
        <f t="shared" si="176"/>
        <v>8.1625440000000005</v>
      </c>
      <c r="H2978" s="3"/>
      <c r="I2978" s="3"/>
      <c r="J2978" s="3" t="s">
        <v>69</v>
      </c>
      <c r="K2978" s="3">
        <v>431.66</v>
      </c>
      <c r="L2978" s="3">
        <f>K2978-G2978</f>
        <v>423.497456</v>
      </c>
      <c r="M2978" s="3"/>
      <c r="N2978" s="3">
        <v>7.2229999999999999</v>
      </c>
    </row>
    <row r="2979" spans="1:14" x14ac:dyDescent="0.2">
      <c r="A2979" s="1">
        <v>927</v>
      </c>
      <c r="B2979" s="7">
        <v>38895</v>
      </c>
      <c r="C2979" s="16" t="s">
        <v>176</v>
      </c>
      <c r="F2979" s="5">
        <v>26.87</v>
      </c>
      <c r="G2979" s="3">
        <f t="shared" si="176"/>
        <v>8.1899760000000015</v>
      </c>
      <c r="H2979" s="3"/>
      <c r="I2979" s="3"/>
      <c r="J2979" s="3" t="s">
        <v>69</v>
      </c>
      <c r="K2979" s="3">
        <v>431.66</v>
      </c>
      <c r="L2979" s="3">
        <f>K2979-G2979</f>
        <v>423.47002400000002</v>
      </c>
      <c r="M2979" s="3"/>
      <c r="N2979" s="3">
        <v>7.25</v>
      </c>
    </row>
    <row r="2980" spans="1:14" x14ac:dyDescent="0.2">
      <c r="A2980" s="1">
        <v>927</v>
      </c>
      <c r="B2980" s="7">
        <v>38925</v>
      </c>
      <c r="C2980" s="16" t="str">
        <f t="shared" si="177"/>
        <v>V</v>
      </c>
      <c r="F2980" s="5">
        <v>26.93</v>
      </c>
      <c r="G2980" s="3">
        <f t="shared" si="176"/>
        <v>8.2082639999999998</v>
      </c>
      <c r="H2980" s="3"/>
      <c r="I2980" s="3"/>
      <c r="J2980" s="3" t="s">
        <v>72</v>
      </c>
      <c r="K2980" s="3">
        <v>431.66</v>
      </c>
      <c r="L2980" s="3"/>
      <c r="M2980" s="3"/>
      <c r="N2980" s="3"/>
    </row>
    <row r="2981" spans="1:14" x14ac:dyDescent="0.2">
      <c r="A2981" s="1">
        <v>927</v>
      </c>
      <c r="B2981" s="7">
        <v>38958</v>
      </c>
      <c r="C2981" s="16" t="str">
        <f t="shared" si="177"/>
        <v>V</v>
      </c>
      <c r="F2981" s="5">
        <v>26.93</v>
      </c>
      <c r="G2981" s="3">
        <f t="shared" si="176"/>
        <v>8.2082639999999998</v>
      </c>
      <c r="H2981" s="3"/>
      <c r="I2981" s="3"/>
      <c r="J2981" s="3" t="s">
        <v>72</v>
      </c>
      <c r="K2981" s="3">
        <v>431.66</v>
      </c>
      <c r="L2981" s="3"/>
      <c r="M2981" s="3"/>
      <c r="N2981" s="3"/>
    </row>
    <row r="2982" spans="1:14" x14ac:dyDescent="0.2">
      <c r="A2982" s="1">
        <v>927</v>
      </c>
      <c r="B2982" s="7">
        <v>38986</v>
      </c>
      <c r="C2982" s="16" t="str">
        <f t="shared" si="177"/>
        <v>V</v>
      </c>
      <c r="G2982" s="3"/>
      <c r="H2982" s="3"/>
      <c r="I2982" s="3"/>
      <c r="J2982" s="3" t="s">
        <v>101</v>
      </c>
      <c r="K2982" s="3">
        <v>431.66</v>
      </c>
      <c r="L2982" s="3"/>
      <c r="M2982" s="3"/>
      <c r="N2982" s="3"/>
    </row>
    <row r="2983" spans="1:14" x14ac:dyDescent="0.2">
      <c r="A2983" s="1">
        <v>927</v>
      </c>
      <c r="B2983" s="7">
        <v>39014</v>
      </c>
      <c r="C2983" s="16" t="str">
        <f t="shared" si="177"/>
        <v>V</v>
      </c>
      <c r="G2983" s="3"/>
      <c r="H2983" s="3"/>
      <c r="I2983" s="3"/>
      <c r="J2983" s="3" t="s">
        <v>111</v>
      </c>
      <c r="K2983" s="3">
        <v>431.66</v>
      </c>
      <c r="L2983" s="3"/>
      <c r="M2983" s="3"/>
      <c r="N2983" s="3"/>
    </row>
    <row r="2984" spans="1:14" x14ac:dyDescent="0.2">
      <c r="A2984" s="1">
        <v>927</v>
      </c>
      <c r="B2984" s="7">
        <v>39050</v>
      </c>
      <c r="C2984" s="16" t="str">
        <f t="shared" si="177"/>
        <v>V</v>
      </c>
      <c r="G2984" s="3"/>
      <c r="H2984" s="3"/>
      <c r="I2984" s="3"/>
      <c r="J2984" s="3" t="s">
        <v>111</v>
      </c>
      <c r="K2984" s="3">
        <v>431.66</v>
      </c>
      <c r="L2984" s="3"/>
      <c r="M2984" s="3"/>
      <c r="N2984" s="3"/>
    </row>
    <row r="2985" spans="1:14" x14ac:dyDescent="0.2">
      <c r="A2985" s="1">
        <v>927</v>
      </c>
      <c r="B2985" s="7">
        <v>39077</v>
      </c>
      <c r="C2985" s="16" t="str">
        <f t="shared" si="177"/>
        <v>V</v>
      </c>
      <c r="G2985" s="3"/>
      <c r="H2985" s="3"/>
      <c r="I2985" s="3"/>
      <c r="J2985" s="3" t="s">
        <v>111</v>
      </c>
      <c r="K2985" s="3">
        <v>431.66</v>
      </c>
      <c r="L2985" s="3"/>
      <c r="M2985" s="3"/>
      <c r="N2985" s="3"/>
    </row>
    <row r="2986" spans="1:14" x14ac:dyDescent="0.2">
      <c r="A2986" s="1">
        <v>927</v>
      </c>
      <c r="B2986" s="7">
        <v>39114</v>
      </c>
      <c r="C2986" s="16" t="str">
        <f t="shared" si="177"/>
        <v>V</v>
      </c>
      <c r="G2986" s="3"/>
      <c r="H2986" s="3"/>
      <c r="I2986" s="3"/>
      <c r="J2986" s="3" t="s">
        <v>111</v>
      </c>
      <c r="K2986" s="3">
        <v>431.66</v>
      </c>
      <c r="L2986" s="3"/>
      <c r="M2986" s="3"/>
      <c r="N2986" s="3"/>
    </row>
    <row r="2987" spans="1:14" x14ac:dyDescent="0.2">
      <c r="A2987" s="1">
        <v>927</v>
      </c>
      <c r="B2987" s="7">
        <v>39136</v>
      </c>
      <c r="C2987" s="16" t="str">
        <f t="shared" si="177"/>
        <v>V</v>
      </c>
      <c r="G2987" s="3"/>
      <c r="H2987" s="3"/>
      <c r="I2987" s="3"/>
      <c r="J2987" s="3" t="s">
        <v>111</v>
      </c>
      <c r="K2987" s="3">
        <v>431.66</v>
      </c>
      <c r="L2987" s="3"/>
      <c r="M2987" s="3"/>
      <c r="N2987" s="3"/>
    </row>
    <row r="2988" spans="1:14" x14ac:dyDescent="0.2">
      <c r="A2988" s="1">
        <v>927</v>
      </c>
      <c r="B2988" s="7">
        <v>39167</v>
      </c>
      <c r="C2988" s="16" t="str">
        <f t="shared" si="177"/>
        <v>V</v>
      </c>
      <c r="G2988" s="3"/>
      <c r="H2988" s="3"/>
      <c r="I2988" s="3"/>
      <c r="J2988" s="3" t="s">
        <v>111</v>
      </c>
      <c r="K2988" s="3">
        <v>431.66</v>
      </c>
      <c r="L2988" s="3"/>
      <c r="M2988" s="3"/>
      <c r="N2988" s="3"/>
    </row>
    <row r="2989" spans="1:14" x14ac:dyDescent="0.2">
      <c r="A2989" s="1">
        <v>927</v>
      </c>
      <c r="B2989" s="7">
        <v>39198</v>
      </c>
      <c r="C2989" s="16" t="str">
        <f t="shared" si="177"/>
        <v>V</v>
      </c>
      <c r="G2989" s="3"/>
      <c r="H2989" s="3"/>
      <c r="I2989" s="3"/>
      <c r="J2989" s="3" t="s">
        <v>111</v>
      </c>
      <c r="K2989" s="3">
        <v>431.66</v>
      </c>
      <c r="L2989" s="3"/>
      <c r="M2989" s="3"/>
      <c r="N2989" s="3"/>
    </row>
    <row r="2990" spans="1:14" x14ac:dyDescent="0.2">
      <c r="A2990" s="1">
        <v>927</v>
      </c>
      <c r="B2990" s="7">
        <v>39220</v>
      </c>
      <c r="C2990" s="16" t="str">
        <f t="shared" si="177"/>
        <v>V</v>
      </c>
      <c r="G2990" s="3"/>
      <c r="H2990" s="3"/>
      <c r="I2990" s="3"/>
      <c r="J2990" s="3" t="s">
        <v>111</v>
      </c>
      <c r="K2990" s="3">
        <v>431.66</v>
      </c>
      <c r="L2990" s="3"/>
      <c r="M2990" s="3"/>
      <c r="N2990" s="3"/>
    </row>
    <row r="2991" spans="1:14" x14ac:dyDescent="0.2">
      <c r="A2991" s="1">
        <v>927</v>
      </c>
      <c r="B2991" s="7">
        <v>39258</v>
      </c>
      <c r="C2991" s="16" t="str">
        <f t="shared" si="177"/>
        <v>V</v>
      </c>
      <c r="G2991" s="3"/>
      <c r="H2991" s="3"/>
      <c r="I2991" s="3"/>
      <c r="J2991" s="3" t="s">
        <v>111</v>
      </c>
      <c r="K2991" s="3">
        <v>431.66</v>
      </c>
      <c r="L2991" s="3"/>
      <c r="M2991" s="3"/>
      <c r="N2991" s="3"/>
    </row>
    <row r="2992" spans="1:14" x14ac:dyDescent="0.2">
      <c r="A2992" s="1">
        <v>927</v>
      </c>
      <c r="B2992" s="7">
        <v>39317</v>
      </c>
      <c r="C2992" s="16" t="str">
        <f t="shared" si="177"/>
        <v>V</v>
      </c>
      <c r="G2992" s="3"/>
      <c r="H2992" s="3"/>
      <c r="I2992" s="3"/>
      <c r="J2992" s="3" t="s">
        <v>101</v>
      </c>
      <c r="K2992" s="3">
        <v>431.66</v>
      </c>
      <c r="L2992" s="3"/>
      <c r="M2992" s="3"/>
      <c r="N2992" s="3"/>
    </row>
    <row r="2993" spans="1:14" x14ac:dyDescent="0.2">
      <c r="A2993" s="1">
        <v>927</v>
      </c>
      <c r="B2993" s="7">
        <v>39356</v>
      </c>
      <c r="C2993" s="16" t="str">
        <f t="shared" si="177"/>
        <v>V</v>
      </c>
      <c r="G2993" s="3"/>
      <c r="H2993" s="3"/>
      <c r="I2993" s="3"/>
      <c r="J2993" s="3" t="s">
        <v>101</v>
      </c>
      <c r="K2993" s="3">
        <v>431.66</v>
      </c>
      <c r="L2993" s="3"/>
      <c r="M2993" s="3"/>
      <c r="N2993" s="3"/>
    </row>
    <row r="2994" spans="1:14" x14ac:dyDescent="0.2">
      <c r="A2994" s="1">
        <v>927</v>
      </c>
      <c r="B2994" s="7">
        <v>39373</v>
      </c>
      <c r="C2994" s="16" t="str">
        <f t="shared" si="177"/>
        <v>V</v>
      </c>
      <c r="G2994" s="3"/>
      <c r="H2994" s="3"/>
      <c r="I2994" s="3"/>
      <c r="J2994" s="3" t="s">
        <v>117</v>
      </c>
      <c r="K2994" s="3">
        <v>431.66</v>
      </c>
      <c r="L2994" s="3"/>
      <c r="M2994" s="3"/>
      <c r="N2994" s="3"/>
    </row>
    <row r="2995" spans="1:14" x14ac:dyDescent="0.2">
      <c r="A2995" s="1">
        <v>927</v>
      </c>
      <c r="B2995" s="7">
        <v>39413</v>
      </c>
      <c r="C2995" s="16" t="str">
        <f t="shared" si="177"/>
        <v>V</v>
      </c>
      <c r="G2995" s="3"/>
      <c r="H2995" s="3"/>
      <c r="I2995" s="3"/>
      <c r="J2995" s="3" t="s">
        <v>122</v>
      </c>
      <c r="K2995" s="3">
        <v>431.66</v>
      </c>
      <c r="L2995" s="3"/>
      <c r="M2995" s="3"/>
      <c r="N2995" s="3"/>
    </row>
    <row r="2996" spans="1:14" x14ac:dyDescent="0.2">
      <c r="A2996" s="1">
        <v>927</v>
      </c>
      <c r="B2996" s="7">
        <v>39443</v>
      </c>
      <c r="C2996" s="16" t="str">
        <f t="shared" si="177"/>
        <v>V</v>
      </c>
      <c r="G2996" s="3"/>
      <c r="H2996" s="3"/>
      <c r="I2996" s="3"/>
      <c r="J2996" s="3" t="s">
        <v>123</v>
      </c>
      <c r="K2996" s="3">
        <v>431.66</v>
      </c>
      <c r="L2996" s="3"/>
      <c r="M2996" s="3"/>
      <c r="N2996" s="3"/>
    </row>
    <row r="2997" spans="1:14" x14ac:dyDescent="0.2">
      <c r="A2997" s="1">
        <v>927</v>
      </c>
      <c r="B2997" s="7">
        <v>39472</v>
      </c>
      <c r="C2997" s="16" t="str">
        <f t="shared" si="177"/>
        <v>V</v>
      </c>
      <c r="G2997" s="3"/>
      <c r="H2997" s="3"/>
      <c r="I2997" s="3"/>
      <c r="J2997" s="3" t="s">
        <v>124</v>
      </c>
      <c r="K2997" s="3">
        <v>431.66</v>
      </c>
      <c r="L2997" s="3"/>
      <c r="M2997" s="3"/>
      <c r="N2997" s="3"/>
    </row>
    <row r="2998" spans="1:14" x14ac:dyDescent="0.2">
      <c r="A2998" s="1">
        <v>927</v>
      </c>
      <c r="B2998" s="7">
        <v>39507</v>
      </c>
      <c r="C2998" s="16" t="str">
        <f t="shared" si="177"/>
        <v>V</v>
      </c>
      <c r="G2998" s="3"/>
      <c r="H2998" s="3"/>
      <c r="I2998" s="3"/>
      <c r="J2998" s="3" t="s">
        <v>126</v>
      </c>
      <c r="K2998" s="3">
        <v>431.66</v>
      </c>
      <c r="L2998" s="3"/>
      <c r="M2998" s="3"/>
      <c r="N2998" s="3"/>
    </row>
    <row r="2999" spans="1:14" x14ac:dyDescent="0.2">
      <c r="A2999" s="1">
        <v>927</v>
      </c>
      <c r="B2999" s="7">
        <v>39536</v>
      </c>
      <c r="C2999" s="16" t="str">
        <f t="shared" si="177"/>
        <v>V</v>
      </c>
      <c r="G2999" s="3"/>
      <c r="H2999" s="3"/>
      <c r="I2999" s="3"/>
      <c r="J2999" s="3" t="s">
        <v>127</v>
      </c>
      <c r="K2999" s="3">
        <v>431.66</v>
      </c>
      <c r="L2999" s="3"/>
      <c r="M2999" s="3"/>
      <c r="N2999" s="3"/>
    </row>
    <row r="3000" spans="1:14" x14ac:dyDescent="0.2">
      <c r="A3000" s="1">
        <v>927</v>
      </c>
      <c r="B3000" s="7">
        <v>39563</v>
      </c>
      <c r="C3000" s="16" t="str">
        <f t="shared" si="177"/>
        <v>V</v>
      </c>
      <c r="G3000" s="3"/>
      <c r="H3000" s="3"/>
      <c r="I3000" s="3"/>
      <c r="J3000" s="3" t="s">
        <v>128</v>
      </c>
      <c r="K3000" s="3">
        <v>431.66</v>
      </c>
      <c r="L3000" s="3"/>
      <c r="M3000" s="3"/>
      <c r="N3000" s="3"/>
    </row>
    <row r="3001" spans="1:14" x14ac:dyDescent="0.2">
      <c r="A3001" s="1">
        <v>927</v>
      </c>
      <c r="B3001" s="7">
        <v>39580</v>
      </c>
      <c r="C3001" s="16" t="str">
        <f t="shared" si="177"/>
        <v>V</v>
      </c>
      <c r="G3001" s="3"/>
      <c r="H3001" s="3"/>
      <c r="I3001" s="3"/>
      <c r="J3001" s="3" t="s">
        <v>129</v>
      </c>
      <c r="K3001" s="3">
        <v>431.66</v>
      </c>
      <c r="L3001" s="3"/>
      <c r="M3001" s="3"/>
      <c r="N3001" s="3"/>
    </row>
    <row r="3002" spans="1:14" x14ac:dyDescent="0.2">
      <c r="A3002" s="1">
        <v>927</v>
      </c>
      <c r="B3002" s="7">
        <v>39674</v>
      </c>
      <c r="C3002" s="16" t="str">
        <f t="shared" si="177"/>
        <v>V</v>
      </c>
      <c r="G3002" s="3"/>
      <c r="H3002" s="3"/>
      <c r="I3002" s="3"/>
      <c r="J3002" s="3" t="s">
        <v>141</v>
      </c>
      <c r="K3002" s="3">
        <v>431.66</v>
      </c>
      <c r="L3002" s="3"/>
      <c r="M3002" s="3"/>
      <c r="N3002" s="3"/>
    </row>
    <row r="3003" spans="1:14" x14ac:dyDescent="0.2">
      <c r="A3003" s="1">
        <v>927</v>
      </c>
      <c r="B3003" s="7">
        <v>39725</v>
      </c>
      <c r="C3003" s="16" t="str">
        <f t="shared" si="177"/>
        <v>V</v>
      </c>
      <c r="G3003" s="3"/>
      <c r="H3003" s="3"/>
      <c r="I3003" s="3"/>
      <c r="J3003" s="3" t="s">
        <v>142</v>
      </c>
      <c r="K3003" s="3">
        <v>431.66</v>
      </c>
      <c r="L3003" s="3"/>
      <c r="M3003" s="3"/>
      <c r="N3003" s="3"/>
    </row>
    <row r="3004" spans="1:14" x14ac:dyDescent="0.2">
      <c r="A3004" s="1">
        <v>927</v>
      </c>
      <c r="B3004" s="7">
        <v>39767</v>
      </c>
      <c r="C3004" s="16" t="str">
        <f t="shared" si="177"/>
        <v>V</v>
      </c>
      <c r="G3004" s="3"/>
      <c r="H3004" s="3"/>
      <c r="I3004" s="3"/>
      <c r="J3004" s="3" t="s">
        <v>143</v>
      </c>
      <c r="K3004" s="3">
        <v>431.66</v>
      </c>
      <c r="L3004" s="3"/>
      <c r="M3004" s="3"/>
      <c r="N3004" s="3"/>
    </row>
    <row r="3005" spans="1:14" x14ac:dyDescent="0.2">
      <c r="A3005" s="1">
        <v>927</v>
      </c>
      <c r="B3005" s="7">
        <v>39795</v>
      </c>
      <c r="C3005" s="16" t="str">
        <f t="shared" si="177"/>
        <v>V</v>
      </c>
      <c r="G3005" s="3"/>
      <c r="H3005" s="3"/>
      <c r="I3005" s="3"/>
      <c r="J3005" s="3" t="s">
        <v>144</v>
      </c>
      <c r="K3005" s="3">
        <v>431.66</v>
      </c>
      <c r="L3005" s="3"/>
      <c r="M3005" s="3"/>
      <c r="N3005" s="3"/>
    </row>
    <row r="3006" spans="1:14" x14ac:dyDescent="0.2">
      <c r="A3006" s="1">
        <v>927</v>
      </c>
      <c r="B3006" s="7">
        <v>39833</v>
      </c>
      <c r="C3006" s="16" t="s">
        <v>177</v>
      </c>
      <c r="G3006" s="3"/>
      <c r="H3006" s="3"/>
      <c r="I3006" s="3"/>
      <c r="J3006" s="3" t="s">
        <v>151</v>
      </c>
      <c r="K3006" s="3">
        <v>431.66</v>
      </c>
      <c r="L3006" s="3"/>
      <c r="M3006" s="3"/>
      <c r="N3006" s="3"/>
    </row>
    <row r="3007" spans="1:14" x14ac:dyDescent="0.2">
      <c r="A3007" s="1">
        <v>927</v>
      </c>
      <c r="B3007" s="7">
        <v>39866</v>
      </c>
      <c r="C3007" s="16" t="str">
        <f t="shared" si="177"/>
        <v>V</v>
      </c>
      <c r="G3007" s="3"/>
      <c r="H3007" s="3"/>
      <c r="I3007" s="3"/>
      <c r="J3007" s="3" t="s">
        <v>152</v>
      </c>
      <c r="K3007" s="3">
        <v>431.66</v>
      </c>
      <c r="L3007" s="3"/>
      <c r="M3007" s="3"/>
      <c r="N3007" s="3"/>
    </row>
    <row r="3008" spans="1:14" x14ac:dyDescent="0.2">
      <c r="A3008" s="1">
        <v>927</v>
      </c>
      <c r="B3008" s="7">
        <v>39898</v>
      </c>
      <c r="C3008" s="16" t="str">
        <f t="shared" ref="C3008:C3077" si="178">IF(ISBLANK(D3008),"V","S")</f>
        <v>V</v>
      </c>
      <c r="G3008" s="3"/>
      <c r="H3008" s="3"/>
      <c r="I3008" s="3"/>
      <c r="J3008" s="3" t="s">
        <v>153</v>
      </c>
      <c r="K3008" s="3">
        <v>431.66</v>
      </c>
      <c r="L3008" s="3"/>
      <c r="M3008" s="3"/>
      <c r="N3008" s="3"/>
    </row>
    <row r="3009" spans="1:14" x14ac:dyDescent="0.2">
      <c r="A3009" s="1">
        <v>927</v>
      </c>
      <c r="B3009" s="7">
        <v>39928</v>
      </c>
      <c r="C3009" s="16" t="str">
        <f t="shared" si="178"/>
        <v>V</v>
      </c>
      <c r="F3009" s="5">
        <v>26.41</v>
      </c>
      <c r="G3009" s="3">
        <f>F3009*0.3048</f>
        <v>8.0497680000000003</v>
      </c>
      <c r="H3009" s="3"/>
      <c r="I3009" s="3"/>
      <c r="J3009" s="3"/>
      <c r="K3009" s="3">
        <v>431.66</v>
      </c>
      <c r="L3009" s="3">
        <f>K3009-G3009</f>
        <v>423.610232</v>
      </c>
      <c r="M3009" s="3"/>
      <c r="N3009" s="3">
        <v>7.11</v>
      </c>
    </row>
    <row r="3010" spans="1:14" x14ac:dyDescent="0.2">
      <c r="A3010" s="1">
        <v>927</v>
      </c>
      <c r="B3010" s="7">
        <v>39966</v>
      </c>
      <c r="C3010" s="16" t="str">
        <f t="shared" si="178"/>
        <v>V</v>
      </c>
      <c r="F3010" s="5">
        <v>26.1</v>
      </c>
      <c r="G3010" s="3">
        <f>F3010*0.3048</f>
        <v>7.955280000000001</v>
      </c>
      <c r="H3010" s="3"/>
      <c r="I3010" s="3"/>
      <c r="J3010" s="3"/>
      <c r="K3010" s="3">
        <v>431.66</v>
      </c>
      <c r="L3010" s="3">
        <f>K3010-G3010</f>
        <v>423.70472000000001</v>
      </c>
      <c r="M3010" s="3"/>
      <c r="N3010" s="3">
        <f>G3010-(G3009-N3009)</f>
        <v>7.0155120000000011</v>
      </c>
    </row>
    <row r="3011" spans="1:14" x14ac:dyDescent="0.2">
      <c r="A3011" s="1">
        <v>927</v>
      </c>
      <c r="B3011" s="7">
        <v>40004</v>
      </c>
      <c r="C3011" s="16" t="str">
        <f t="shared" si="178"/>
        <v>V</v>
      </c>
      <c r="F3011" s="5">
        <v>26.12</v>
      </c>
      <c r="G3011" s="3">
        <f>F3011*0.3048</f>
        <v>7.9613760000000005</v>
      </c>
      <c r="H3011" s="3"/>
      <c r="I3011" s="3"/>
      <c r="J3011" s="3"/>
      <c r="K3011" s="3">
        <v>431.66</v>
      </c>
      <c r="L3011" s="3">
        <f>K3011-G3011</f>
        <v>423.69862400000005</v>
      </c>
      <c r="M3011" s="3"/>
      <c r="N3011" s="3">
        <f>G3011-(G3010-N3010)</f>
        <v>7.0216080000000005</v>
      </c>
    </row>
    <row r="3012" spans="1:14" x14ac:dyDescent="0.2">
      <c r="A3012" s="1">
        <v>927</v>
      </c>
      <c r="B3012" s="7">
        <v>40045</v>
      </c>
      <c r="C3012" s="16" t="str">
        <f t="shared" si="178"/>
        <v>V</v>
      </c>
      <c r="G3012" s="3"/>
      <c r="H3012" s="3"/>
      <c r="I3012" s="3"/>
      <c r="J3012" s="3" t="s">
        <v>160</v>
      </c>
      <c r="K3012" s="3">
        <v>431.66</v>
      </c>
      <c r="L3012" s="3"/>
      <c r="M3012" s="3"/>
      <c r="N3012" s="3"/>
    </row>
    <row r="3013" spans="1:14" x14ac:dyDescent="0.2">
      <c r="A3013" s="1">
        <v>927</v>
      </c>
      <c r="B3013" s="7">
        <v>40074</v>
      </c>
      <c r="C3013" s="16" t="str">
        <f t="shared" si="178"/>
        <v>V</v>
      </c>
      <c r="G3013" s="3"/>
      <c r="H3013" s="3"/>
      <c r="I3013" s="3"/>
      <c r="J3013" s="3" t="s">
        <v>165</v>
      </c>
      <c r="K3013" s="3">
        <v>431.66</v>
      </c>
      <c r="L3013" s="3"/>
      <c r="M3013" s="3"/>
      <c r="N3013" s="3"/>
    </row>
    <row r="3014" spans="1:14" x14ac:dyDescent="0.2">
      <c r="A3014" s="1">
        <v>927</v>
      </c>
      <c r="B3014" s="7">
        <v>40102</v>
      </c>
      <c r="C3014" s="16" t="str">
        <f t="shared" si="178"/>
        <v>V</v>
      </c>
      <c r="G3014" s="3"/>
      <c r="H3014" s="3"/>
      <c r="I3014" s="3"/>
      <c r="J3014" s="3" t="s">
        <v>127</v>
      </c>
      <c r="K3014" s="3">
        <v>431.66</v>
      </c>
      <c r="L3014" s="3"/>
      <c r="M3014" s="3"/>
      <c r="N3014" s="3"/>
    </row>
    <row r="3015" spans="1:14" x14ac:dyDescent="0.2">
      <c r="A3015" s="1">
        <v>927</v>
      </c>
      <c r="B3015" s="7">
        <v>40128</v>
      </c>
      <c r="C3015" s="16" t="str">
        <f t="shared" si="178"/>
        <v>V</v>
      </c>
      <c r="G3015" s="3"/>
      <c r="H3015" s="3"/>
      <c r="I3015" s="3"/>
      <c r="J3015" s="3" t="s">
        <v>169</v>
      </c>
      <c r="K3015" s="3">
        <v>431.66</v>
      </c>
      <c r="L3015" s="3"/>
      <c r="M3015" s="3"/>
      <c r="N3015" s="3"/>
    </row>
    <row r="3016" spans="1:14" x14ac:dyDescent="0.2">
      <c r="A3016" s="1">
        <v>927</v>
      </c>
      <c r="B3016" s="7">
        <v>40162</v>
      </c>
      <c r="C3016" s="16" t="str">
        <f t="shared" si="178"/>
        <v>V</v>
      </c>
      <c r="G3016" s="3"/>
      <c r="H3016" s="3"/>
      <c r="I3016" s="3"/>
      <c r="J3016" s="3" t="s">
        <v>169</v>
      </c>
      <c r="K3016" s="3">
        <v>431.66</v>
      </c>
      <c r="L3016" s="3"/>
      <c r="M3016" s="3"/>
      <c r="N3016" s="3"/>
    </row>
    <row r="3017" spans="1:14" x14ac:dyDescent="0.2">
      <c r="A3017" s="1">
        <v>927</v>
      </c>
      <c r="B3017" s="7">
        <v>40191</v>
      </c>
      <c r="C3017" s="16" t="s">
        <v>177</v>
      </c>
      <c r="G3017" s="3"/>
      <c r="H3017" s="3"/>
      <c r="I3017" s="3"/>
      <c r="J3017" s="3" t="s">
        <v>169</v>
      </c>
      <c r="K3017" s="3">
        <v>431.66</v>
      </c>
      <c r="L3017" s="3"/>
      <c r="M3017" s="3"/>
      <c r="N3017" s="3"/>
    </row>
    <row r="3018" spans="1:14" x14ac:dyDescent="0.2">
      <c r="A3018" s="1">
        <v>927</v>
      </c>
      <c r="B3018" s="7">
        <v>40221</v>
      </c>
      <c r="C3018" s="16" t="s">
        <v>177</v>
      </c>
      <c r="G3018" s="3"/>
      <c r="H3018" s="3"/>
      <c r="I3018" s="3"/>
      <c r="J3018" s="3" t="s">
        <v>187</v>
      </c>
      <c r="K3018" s="3">
        <v>431.66</v>
      </c>
      <c r="L3018" s="3"/>
      <c r="M3018" s="3"/>
      <c r="N3018" s="3"/>
    </row>
    <row r="3019" spans="1:14" x14ac:dyDescent="0.2">
      <c r="A3019" s="1">
        <v>927</v>
      </c>
      <c r="B3019" s="7">
        <v>40246</v>
      </c>
      <c r="C3019" s="16" t="s">
        <v>177</v>
      </c>
      <c r="G3019" s="3"/>
      <c r="H3019" s="3"/>
      <c r="I3019" s="3"/>
      <c r="J3019" s="3" t="s">
        <v>188</v>
      </c>
      <c r="K3019" s="3">
        <v>431.66</v>
      </c>
      <c r="L3019" s="3"/>
      <c r="M3019" s="3"/>
      <c r="N3019" s="3"/>
    </row>
    <row r="3020" spans="1:14" x14ac:dyDescent="0.2">
      <c r="A3020" s="1">
        <v>927</v>
      </c>
      <c r="B3020" s="7">
        <v>40274</v>
      </c>
      <c r="C3020" s="16" t="s">
        <v>177</v>
      </c>
      <c r="G3020" s="3"/>
      <c r="H3020" s="3"/>
      <c r="I3020" s="3"/>
      <c r="J3020" s="3" t="s">
        <v>188</v>
      </c>
      <c r="K3020" s="3">
        <v>431.66</v>
      </c>
      <c r="L3020" s="3"/>
      <c r="M3020" s="3"/>
      <c r="N3020" s="3"/>
    </row>
    <row r="3021" spans="1:14" x14ac:dyDescent="0.2">
      <c r="A3021" s="1">
        <v>927</v>
      </c>
      <c r="B3021" s="7">
        <v>40302</v>
      </c>
      <c r="C3021" s="16" t="s">
        <v>177</v>
      </c>
      <c r="F3021" s="5">
        <v>26.72</v>
      </c>
      <c r="G3021" s="3">
        <f>F3021*0.3048</f>
        <v>8.1442560000000004</v>
      </c>
      <c r="H3021" s="3"/>
      <c r="I3021" s="3"/>
      <c r="J3021" s="3"/>
      <c r="K3021" s="3">
        <v>431.66</v>
      </c>
      <c r="L3021" s="3">
        <f>K3021-G3021</f>
        <v>423.51574400000004</v>
      </c>
      <c r="M3021" s="3"/>
      <c r="N3021" s="3">
        <f>G3021-(G3020-N3020)</f>
        <v>8.1442560000000004</v>
      </c>
    </row>
    <row r="3022" spans="1:14" x14ac:dyDescent="0.2">
      <c r="A3022" s="1">
        <v>927</v>
      </c>
      <c r="B3022" s="7">
        <v>40331</v>
      </c>
      <c r="C3022" s="16" t="s">
        <v>177</v>
      </c>
      <c r="G3022" s="3"/>
      <c r="H3022" s="3"/>
      <c r="I3022" s="3"/>
      <c r="J3022" s="3" t="s">
        <v>188</v>
      </c>
      <c r="K3022" s="3">
        <v>431.66</v>
      </c>
      <c r="L3022" s="3"/>
      <c r="M3022" s="3"/>
      <c r="N3022" s="3"/>
    </row>
    <row r="3023" spans="1:14" x14ac:dyDescent="0.2">
      <c r="C3023" s="16"/>
      <c r="G3023" s="3"/>
      <c r="H3023" s="3"/>
      <c r="I3023" s="3"/>
      <c r="J3023" s="3"/>
      <c r="K3023" s="3"/>
      <c r="L3023" s="3"/>
      <c r="M3023" s="3"/>
      <c r="N3023" s="3"/>
    </row>
    <row r="3024" spans="1:14" s="11" customFormat="1" x14ac:dyDescent="0.2">
      <c r="A3024" s="9">
        <v>933.2</v>
      </c>
      <c r="B3024" s="10">
        <v>32802</v>
      </c>
      <c r="C3024" s="16" t="str">
        <f t="shared" si="178"/>
        <v>V</v>
      </c>
      <c r="F3024" s="13">
        <f t="shared" ref="F3024:F3039" si="179">G3024*3.281</f>
        <v>30.234415000000002</v>
      </c>
      <c r="G3024" s="11">
        <v>9.2149999999999999</v>
      </c>
      <c r="H3024" s="13"/>
      <c r="J3024" s="11" t="s">
        <v>202</v>
      </c>
      <c r="N3024" s="11">
        <v>9.2149999999999999</v>
      </c>
    </row>
    <row r="3025" spans="1:14" s="11" customFormat="1" x14ac:dyDescent="0.2">
      <c r="A3025" s="9"/>
      <c r="B3025" s="10"/>
      <c r="C3025" s="16"/>
      <c r="F3025" s="13"/>
      <c r="H3025" s="13"/>
    </row>
    <row r="3026" spans="1:14" s="11" customFormat="1" x14ac:dyDescent="0.2">
      <c r="A3026" s="9">
        <v>933.3</v>
      </c>
      <c r="B3026" s="10">
        <v>32802</v>
      </c>
      <c r="C3026" s="16" t="str">
        <f t="shared" si="178"/>
        <v>V</v>
      </c>
      <c r="F3026" s="13">
        <f t="shared" si="179"/>
        <v>29.958811000000001</v>
      </c>
      <c r="G3026" s="11">
        <v>9.1310000000000002</v>
      </c>
      <c r="H3026" s="13"/>
      <c r="J3026" s="11" t="s">
        <v>202</v>
      </c>
      <c r="N3026" s="11">
        <v>9.1310000000000002</v>
      </c>
    </row>
    <row r="3027" spans="1:14" s="11" customFormat="1" x14ac:dyDescent="0.2">
      <c r="A3027" s="9"/>
      <c r="B3027" s="10"/>
      <c r="C3027" s="16"/>
      <c r="F3027" s="13"/>
      <c r="H3027" s="13"/>
    </row>
    <row r="3028" spans="1:14" s="11" customFormat="1" x14ac:dyDescent="0.2">
      <c r="A3028" s="9">
        <v>933.4</v>
      </c>
      <c r="B3028" s="10">
        <v>32802</v>
      </c>
      <c r="C3028" s="16" t="str">
        <f t="shared" si="178"/>
        <v>V</v>
      </c>
      <c r="F3028" s="13">
        <f t="shared" si="179"/>
        <v>30.933268000000005</v>
      </c>
      <c r="G3028" s="11">
        <v>9.4280000000000008</v>
      </c>
      <c r="H3028" s="13"/>
      <c r="J3028" s="11" t="s">
        <v>202</v>
      </c>
      <c r="N3028" s="11">
        <v>9.4280000000000008</v>
      </c>
    </row>
    <row r="3029" spans="1:14" s="11" customFormat="1" x14ac:dyDescent="0.2">
      <c r="A3029" s="9"/>
      <c r="B3029" s="10"/>
      <c r="C3029" s="16"/>
      <c r="F3029" s="13"/>
      <c r="H3029" s="13"/>
    </row>
    <row r="3030" spans="1:14" s="11" customFormat="1" x14ac:dyDescent="0.2">
      <c r="A3030" s="9" t="s">
        <v>43</v>
      </c>
      <c r="B3030" s="10">
        <v>32638</v>
      </c>
      <c r="C3030" s="16" t="str">
        <f t="shared" si="178"/>
        <v>S</v>
      </c>
      <c r="D3030" s="13">
        <v>40</v>
      </c>
      <c r="E3030" s="11">
        <v>3.77</v>
      </c>
      <c r="F3030" s="13">
        <f t="shared" si="179"/>
        <v>36.232082999999996</v>
      </c>
      <c r="G3030" s="11">
        <v>11.042999999999999</v>
      </c>
      <c r="H3030" s="13"/>
      <c r="K3030" s="11">
        <v>434.08699999999999</v>
      </c>
      <c r="L3030" s="11">
        <f>K3030-G3030</f>
        <v>423.04399999999998</v>
      </c>
      <c r="N3030" s="11">
        <v>10.282999999999999</v>
      </c>
    </row>
    <row r="3031" spans="1:14" x14ac:dyDescent="0.2">
      <c r="A3031" s="1" t="s">
        <v>43</v>
      </c>
      <c r="B3031" s="7">
        <v>32723</v>
      </c>
      <c r="C3031" s="16" t="str">
        <f t="shared" si="178"/>
        <v>V</v>
      </c>
      <c r="D3031" s="5"/>
      <c r="F3031" s="5">
        <f t="shared" si="179"/>
        <v>36.32067</v>
      </c>
      <c r="G3031">
        <v>11.07</v>
      </c>
      <c r="K3031">
        <v>434.08699999999999</v>
      </c>
      <c r="L3031">
        <f t="shared" ref="L3031:L3042" si="180">K3031-G3031</f>
        <v>423.017</v>
      </c>
      <c r="N3031">
        <v>10.31</v>
      </c>
    </row>
    <row r="3032" spans="1:14" x14ac:dyDescent="0.2">
      <c r="A3032" s="1" t="s">
        <v>43</v>
      </c>
      <c r="B3032" s="7">
        <v>32743</v>
      </c>
      <c r="C3032" s="16" t="str">
        <f t="shared" si="178"/>
        <v>V</v>
      </c>
      <c r="D3032" s="5"/>
      <c r="F3032" s="5">
        <f t="shared" si="179"/>
        <v>36.471595999999998</v>
      </c>
      <c r="G3032">
        <v>11.116</v>
      </c>
      <c r="K3032">
        <v>434.08699999999999</v>
      </c>
      <c r="L3032">
        <f t="shared" si="180"/>
        <v>422.971</v>
      </c>
      <c r="N3032">
        <v>10.356</v>
      </c>
    </row>
    <row r="3033" spans="1:14" x14ac:dyDescent="0.2">
      <c r="A3033" s="1" t="s">
        <v>43</v>
      </c>
      <c r="B3033" s="7">
        <v>32781</v>
      </c>
      <c r="C3033" s="16" t="str">
        <f t="shared" si="178"/>
        <v>V</v>
      </c>
      <c r="D3033" s="5"/>
      <c r="F3033" s="5">
        <f t="shared" si="179"/>
        <v>36.484719999999996</v>
      </c>
      <c r="G3033">
        <v>11.12</v>
      </c>
      <c r="K3033">
        <v>434.08699999999999</v>
      </c>
      <c r="L3033">
        <f t="shared" si="180"/>
        <v>422.96699999999998</v>
      </c>
      <c r="N3033">
        <v>10.36</v>
      </c>
    </row>
    <row r="3034" spans="1:14" x14ac:dyDescent="0.2">
      <c r="A3034" s="1" t="s">
        <v>43</v>
      </c>
      <c r="B3034" s="7">
        <v>32802</v>
      </c>
      <c r="C3034" s="16" t="str">
        <f t="shared" si="178"/>
        <v>V</v>
      </c>
      <c r="D3034" s="5"/>
      <c r="F3034" s="5">
        <f t="shared" si="179"/>
        <v>33.197158000000002</v>
      </c>
      <c r="G3034">
        <v>10.118</v>
      </c>
      <c r="J3034" t="s">
        <v>208</v>
      </c>
      <c r="K3034">
        <v>434.08699999999999</v>
      </c>
      <c r="L3034">
        <f t="shared" si="180"/>
        <v>423.96899999999999</v>
      </c>
      <c r="N3034">
        <v>9.3580000000000005</v>
      </c>
    </row>
    <row r="3035" spans="1:14" x14ac:dyDescent="0.2">
      <c r="A3035" s="1" t="s">
        <v>43</v>
      </c>
      <c r="B3035" s="7">
        <v>32807</v>
      </c>
      <c r="C3035" s="16" t="str">
        <f t="shared" si="178"/>
        <v>V</v>
      </c>
      <c r="D3035" s="5"/>
      <c r="F3035" s="5">
        <f t="shared" si="179"/>
        <v>36.520811000000002</v>
      </c>
      <c r="G3035">
        <v>11.131</v>
      </c>
      <c r="K3035">
        <v>434.08699999999999</v>
      </c>
      <c r="L3035">
        <f t="shared" si="180"/>
        <v>422.95600000000002</v>
      </c>
      <c r="N3035">
        <v>10.371</v>
      </c>
    </row>
    <row r="3036" spans="1:14" x14ac:dyDescent="0.2">
      <c r="A3036" s="1" t="s">
        <v>43</v>
      </c>
      <c r="B3036" s="7">
        <v>33313</v>
      </c>
      <c r="C3036" s="16" t="str">
        <f t="shared" si="178"/>
        <v>V</v>
      </c>
      <c r="D3036" s="5"/>
      <c r="F3036" s="5">
        <f t="shared" si="179"/>
        <v>37.157325</v>
      </c>
      <c r="G3036">
        <v>11.324999999999999</v>
      </c>
      <c r="K3036">
        <v>434.08699999999999</v>
      </c>
      <c r="L3036">
        <f t="shared" si="180"/>
        <v>422.762</v>
      </c>
      <c r="N3036">
        <v>10.565</v>
      </c>
    </row>
    <row r="3037" spans="1:14" x14ac:dyDescent="0.2">
      <c r="A3037" s="1" t="s">
        <v>43</v>
      </c>
      <c r="B3037" s="7">
        <v>33323</v>
      </c>
      <c r="C3037" s="16" t="str">
        <f t="shared" si="178"/>
        <v>V</v>
      </c>
      <c r="D3037" s="5"/>
      <c r="F3037" s="5">
        <f t="shared" si="179"/>
        <v>37.094985999999999</v>
      </c>
      <c r="G3037">
        <v>11.305999999999999</v>
      </c>
      <c r="K3037">
        <v>434.08699999999999</v>
      </c>
      <c r="L3037">
        <f t="shared" si="180"/>
        <v>422.78100000000001</v>
      </c>
      <c r="N3037">
        <v>10.545999999999999</v>
      </c>
    </row>
    <row r="3038" spans="1:14" x14ac:dyDescent="0.2">
      <c r="A3038" s="1" t="s">
        <v>43</v>
      </c>
      <c r="B3038" s="7">
        <v>33410</v>
      </c>
      <c r="C3038" s="16" t="str">
        <f t="shared" si="178"/>
        <v>S</v>
      </c>
      <c r="D3038" s="5">
        <v>35</v>
      </c>
      <c r="E3038">
        <v>1.99</v>
      </c>
      <c r="F3038" s="5">
        <f t="shared" si="179"/>
        <v>33.013421999999998</v>
      </c>
      <c r="G3038">
        <v>10.061999999999999</v>
      </c>
      <c r="J3038" t="s">
        <v>208</v>
      </c>
      <c r="K3038">
        <v>434.08699999999999</v>
      </c>
      <c r="L3038">
        <f t="shared" si="180"/>
        <v>424.02499999999998</v>
      </c>
      <c r="N3038">
        <v>9.2309999999999999</v>
      </c>
    </row>
    <row r="3039" spans="1:14" x14ac:dyDescent="0.2">
      <c r="A3039" s="1" t="s">
        <v>43</v>
      </c>
      <c r="B3039" s="7">
        <v>33653</v>
      </c>
      <c r="C3039" s="16" t="str">
        <f t="shared" si="178"/>
        <v>V</v>
      </c>
      <c r="F3039" s="5">
        <f t="shared" si="179"/>
        <v>36.852192000000002</v>
      </c>
      <c r="G3039">
        <v>11.231999999999999</v>
      </c>
      <c r="K3039">
        <v>434.08699999999999</v>
      </c>
      <c r="L3039">
        <f t="shared" si="180"/>
        <v>422.85500000000002</v>
      </c>
      <c r="N3039">
        <v>10.47</v>
      </c>
    </row>
    <row r="3040" spans="1:14" x14ac:dyDescent="0.2">
      <c r="A3040" s="1" t="s">
        <v>43</v>
      </c>
      <c r="B3040" s="7">
        <v>33679</v>
      </c>
      <c r="C3040" s="16" t="str">
        <f t="shared" si="178"/>
        <v>V</v>
      </c>
      <c r="F3040" s="5">
        <f t="shared" ref="F3040:F3057" si="181">G3040*3.281</f>
        <v>36.786572</v>
      </c>
      <c r="G3040">
        <v>11.212</v>
      </c>
      <c r="K3040">
        <v>434.08699999999999</v>
      </c>
      <c r="L3040">
        <f t="shared" si="180"/>
        <v>422.875</v>
      </c>
      <c r="N3040">
        <v>10.45</v>
      </c>
    </row>
    <row r="3041" spans="1:14" x14ac:dyDescent="0.2">
      <c r="A3041" s="1" t="s">
        <v>43</v>
      </c>
      <c r="B3041" s="7">
        <v>33771</v>
      </c>
      <c r="C3041" s="16" t="str">
        <f t="shared" si="178"/>
        <v>V</v>
      </c>
      <c r="F3041" s="5">
        <f t="shared" si="181"/>
        <v>36.533935</v>
      </c>
      <c r="G3041">
        <v>11.135</v>
      </c>
      <c r="K3041">
        <v>434.08699999999999</v>
      </c>
      <c r="L3041">
        <f t="shared" si="180"/>
        <v>422.952</v>
      </c>
      <c r="N3041">
        <v>10.38</v>
      </c>
    </row>
    <row r="3042" spans="1:14" x14ac:dyDescent="0.2">
      <c r="A3042" s="1" t="s">
        <v>43</v>
      </c>
      <c r="B3042" s="7">
        <v>36816</v>
      </c>
      <c r="C3042" s="16" t="str">
        <f t="shared" si="178"/>
        <v>V</v>
      </c>
      <c r="F3042" s="5">
        <f t="shared" si="181"/>
        <v>35.79571</v>
      </c>
      <c r="G3042">
        <v>10.91</v>
      </c>
      <c r="K3042">
        <v>434.08699999999999</v>
      </c>
      <c r="L3042">
        <f t="shared" si="180"/>
        <v>423.17699999999996</v>
      </c>
    </row>
    <row r="3043" spans="1:14" x14ac:dyDescent="0.2">
      <c r="C3043" s="16"/>
    </row>
    <row r="3044" spans="1:14" s="11" customFormat="1" x14ac:dyDescent="0.2">
      <c r="A3044" s="9" t="s">
        <v>44</v>
      </c>
      <c r="B3044" s="10">
        <v>32723</v>
      </c>
      <c r="C3044" s="16" t="str">
        <f t="shared" si="178"/>
        <v>V</v>
      </c>
      <c r="F3044" s="13">
        <f t="shared" si="181"/>
        <v>36.734076000000002</v>
      </c>
      <c r="G3044" s="11">
        <v>11.196</v>
      </c>
      <c r="H3044" s="13"/>
      <c r="K3044" s="11">
        <v>434.22800000000001</v>
      </c>
      <c r="L3044" s="11">
        <v>423.03199999999998</v>
      </c>
      <c r="N3044" s="11">
        <v>10.365</v>
      </c>
    </row>
    <row r="3045" spans="1:14" x14ac:dyDescent="0.2">
      <c r="A3045" s="1" t="s">
        <v>44</v>
      </c>
      <c r="B3045" s="7">
        <v>32743</v>
      </c>
      <c r="C3045" s="16" t="str">
        <f t="shared" si="178"/>
        <v>V</v>
      </c>
      <c r="F3045" s="5">
        <f t="shared" si="181"/>
        <v>36.878440000000005</v>
      </c>
      <c r="G3045">
        <v>11.24</v>
      </c>
      <c r="K3045">
        <v>434.22800000000001</v>
      </c>
      <c r="L3045">
        <v>422.988</v>
      </c>
      <c r="N3045">
        <v>10.409000000000001</v>
      </c>
    </row>
    <row r="3046" spans="1:14" x14ac:dyDescent="0.2">
      <c r="A3046" s="1" t="s">
        <v>44</v>
      </c>
      <c r="B3046" s="7">
        <v>32781</v>
      </c>
      <c r="C3046" s="16" t="str">
        <f t="shared" si="178"/>
        <v>V</v>
      </c>
      <c r="F3046" s="5">
        <f t="shared" si="181"/>
        <v>36.885002000000007</v>
      </c>
      <c r="G3046">
        <v>11.242000000000001</v>
      </c>
      <c r="K3046">
        <v>434.22800000000001</v>
      </c>
      <c r="L3046">
        <v>422.98599999999999</v>
      </c>
      <c r="N3046">
        <v>10.411</v>
      </c>
    </row>
    <row r="3047" spans="1:14" x14ac:dyDescent="0.2">
      <c r="A3047" s="1" t="s">
        <v>44</v>
      </c>
      <c r="B3047" s="7">
        <v>32802</v>
      </c>
      <c r="C3047" s="16" t="str">
        <f t="shared" si="178"/>
        <v>V</v>
      </c>
      <c r="F3047" s="5">
        <f t="shared" si="181"/>
        <v>36.885002000000007</v>
      </c>
      <c r="G3047">
        <v>11.242000000000001</v>
      </c>
      <c r="K3047">
        <v>434.22800000000001</v>
      </c>
      <c r="L3047">
        <v>422.98599999999999</v>
      </c>
      <c r="N3047">
        <v>10.411</v>
      </c>
    </row>
    <row r="3048" spans="1:14" x14ac:dyDescent="0.2">
      <c r="A3048" s="1" t="s">
        <v>44</v>
      </c>
      <c r="B3048" s="7">
        <v>32807</v>
      </c>
      <c r="C3048" s="16" t="str">
        <f t="shared" si="178"/>
        <v>V</v>
      </c>
      <c r="F3048" s="5">
        <f t="shared" si="181"/>
        <v>36.934217000000004</v>
      </c>
      <c r="G3048">
        <v>11.257</v>
      </c>
      <c r="K3048">
        <v>434.22800000000001</v>
      </c>
      <c r="L3048">
        <v>422.971</v>
      </c>
      <c r="N3048">
        <v>10.426</v>
      </c>
    </row>
    <row r="3049" spans="1:14" x14ac:dyDescent="0.2">
      <c r="A3049" s="1" t="s">
        <v>44</v>
      </c>
      <c r="B3049" s="7">
        <v>33313</v>
      </c>
      <c r="C3049" s="16" t="str">
        <f t="shared" si="178"/>
        <v>V</v>
      </c>
      <c r="F3049" s="5">
        <f t="shared" si="181"/>
        <v>37.537921000000004</v>
      </c>
      <c r="G3049">
        <v>11.441000000000001</v>
      </c>
      <c r="K3049">
        <v>434.22800000000001</v>
      </c>
      <c r="L3049">
        <v>422.78699999999998</v>
      </c>
      <c r="N3049">
        <v>10.61</v>
      </c>
    </row>
    <row r="3050" spans="1:14" x14ac:dyDescent="0.2">
      <c r="A3050" s="1" t="s">
        <v>44</v>
      </c>
      <c r="B3050" s="7">
        <v>33323</v>
      </c>
      <c r="C3050" s="16" t="str">
        <f t="shared" si="178"/>
        <v>V</v>
      </c>
      <c r="F3050" s="5">
        <f t="shared" si="181"/>
        <v>37.498549000000004</v>
      </c>
      <c r="G3050">
        <v>11.429</v>
      </c>
      <c r="K3050">
        <v>434.22800000000001</v>
      </c>
      <c r="L3050">
        <v>422.79899999999998</v>
      </c>
      <c r="N3050">
        <v>10.598000000000001</v>
      </c>
    </row>
    <row r="3051" spans="1:14" x14ac:dyDescent="0.2">
      <c r="A3051" s="1" t="s">
        <v>44</v>
      </c>
      <c r="B3051" s="7">
        <v>33653</v>
      </c>
      <c r="C3051" s="16" t="str">
        <f t="shared" si="178"/>
        <v>V</v>
      </c>
      <c r="F3051" s="5">
        <f t="shared" si="181"/>
        <v>37.255755000000001</v>
      </c>
      <c r="G3051">
        <v>11.355</v>
      </c>
      <c r="K3051">
        <v>434.22800000000001</v>
      </c>
      <c r="L3051">
        <v>422.87</v>
      </c>
      <c r="N3051">
        <v>10.52</v>
      </c>
    </row>
    <row r="3052" spans="1:14" x14ac:dyDescent="0.2">
      <c r="A3052" s="1" t="s">
        <v>44</v>
      </c>
      <c r="B3052" s="7">
        <v>33679</v>
      </c>
      <c r="C3052" s="16" t="str">
        <f t="shared" si="178"/>
        <v>V</v>
      </c>
      <c r="F3052" s="5">
        <f t="shared" si="181"/>
        <v>37.222945000000003</v>
      </c>
      <c r="G3052">
        <v>11.345000000000001</v>
      </c>
      <c r="K3052">
        <v>434.22800000000001</v>
      </c>
      <c r="L3052">
        <v>422.88</v>
      </c>
      <c r="N3052">
        <v>10.51</v>
      </c>
    </row>
    <row r="3053" spans="1:14" x14ac:dyDescent="0.2">
      <c r="A3053" s="1" t="s">
        <v>44</v>
      </c>
      <c r="B3053" s="7">
        <v>33771</v>
      </c>
      <c r="C3053" s="16" t="str">
        <f t="shared" si="178"/>
        <v>V</v>
      </c>
      <c r="F3053" s="5">
        <f t="shared" si="181"/>
        <v>36.940778999999999</v>
      </c>
      <c r="G3053">
        <v>11.259</v>
      </c>
      <c r="K3053">
        <v>434.22800000000001</v>
      </c>
      <c r="L3053">
        <v>422.97</v>
      </c>
      <c r="N3053">
        <v>10.43</v>
      </c>
    </row>
    <row r="3054" spans="1:14" x14ac:dyDescent="0.2">
      <c r="A3054" s="1" t="s">
        <v>44</v>
      </c>
      <c r="B3054" s="7">
        <v>34010</v>
      </c>
      <c r="C3054" s="16" t="str">
        <f t="shared" si="178"/>
        <v>V</v>
      </c>
      <c r="F3054" s="5">
        <f t="shared" si="181"/>
        <v>36.780010000000004</v>
      </c>
      <c r="G3054">
        <v>11.21</v>
      </c>
      <c r="K3054">
        <v>434.22800000000001</v>
      </c>
      <c r="L3054">
        <v>423.02</v>
      </c>
      <c r="N3054">
        <v>10.379</v>
      </c>
    </row>
    <row r="3055" spans="1:14" x14ac:dyDescent="0.2">
      <c r="A3055" s="1" t="s">
        <v>44</v>
      </c>
      <c r="B3055" s="7">
        <v>34033</v>
      </c>
      <c r="C3055" s="16" t="str">
        <f t="shared" si="178"/>
        <v>V</v>
      </c>
      <c r="F3055" s="5">
        <f t="shared" si="181"/>
        <v>36.825944</v>
      </c>
      <c r="G3055">
        <v>11.224</v>
      </c>
      <c r="K3055">
        <v>434.22800000000001</v>
      </c>
      <c r="L3055">
        <v>423</v>
      </c>
      <c r="N3055">
        <v>10.393000000000001</v>
      </c>
    </row>
    <row r="3056" spans="1:14" x14ac:dyDescent="0.2">
      <c r="A3056" s="1" t="s">
        <v>44</v>
      </c>
      <c r="B3056" s="7">
        <v>34044</v>
      </c>
      <c r="C3056" s="16" t="str">
        <f t="shared" si="178"/>
        <v>V</v>
      </c>
      <c r="F3056" s="5">
        <f t="shared" si="181"/>
        <v>36.871878000000002</v>
      </c>
      <c r="G3056">
        <v>11.238</v>
      </c>
      <c r="K3056">
        <v>434.22800000000001</v>
      </c>
      <c r="L3056">
        <v>422.99</v>
      </c>
      <c r="N3056">
        <v>10.407</v>
      </c>
    </row>
    <row r="3057" spans="1:14" x14ac:dyDescent="0.2">
      <c r="A3057" s="1" t="s">
        <v>44</v>
      </c>
      <c r="B3057" s="7">
        <v>34058</v>
      </c>
      <c r="C3057" s="16" t="str">
        <f t="shared" si="178"/>
        <v>V</v>
      </c>
      <c r="F3057" s="5">
        <f t="shared" si="181"/>
        <v>36.865316000000007</v>
      </c>
      <c r="G3057">
        <v>11.236000000000001</v>
      </c>
      <c r="K3057">
        <v>434.22800000000001</v>
      </c>
      <c r="L3057">
        <v>422.99</v>
      </c>
      <c r="N3057">
        <v>10.404999999999999</v>
      </c>
    </row>
    <row r="3058" spans="1:14" x14ac:dyDescent="0.2">
      <c r="A3058" s="1" t="s">
        <v>44</v>
      </c>
      <c r="B3058" s="7">
        <v>34065</v>
      </c>
      <c r="C3058" s="16" t="str">
        <f t="shared" si="178"/>
        <v>V</v>
      </c>
      <c r="F3058" s="5">
        <f t="shared" ref="F3058:F3073" si="182">G3058*3.281</f>
        <v>36.799695999999997</v>
      </c>
      <c r="G3058">
        <v>11.215999999999999</v>
      </c>
      <c r="K3058">
        <v>434.22800000000001</v>
      </c>
      <c r="L3058">
        <v>423.01</v>
      </c>
      <c r="N3058">
        <v>10.385</v>
      </c>
    </row>
    <row r="3059" spans="1:14" x14ac:dyDescent="0.2">
      <c r="A3059" s="1" t="s">
        <v>44</v>
      </c>
      <c r="B3059" s="7">
        <v>34075</v>
      </c>
      <c r="C3059" s="16" t="str">
        <f t="shared" si="178"/>
        <v>V</v>
      </c>
      <c r="F3059" s="5">
        <f t="shared" si="182"/>
        <v>36.970308000000003</v>
      </c>
      <c r="G3059">
        <v>11.268000000000001</v>
      </c>
      <c r="K3059">
        <v>434.22800000000001</v>
      </c>
      <c r="L3059">
        <v>422.96</v>
      </c>
      <c r="N3059">
        <v>10.436999999999999</v>
      </c>
    </row>
    <row r="3060" spans="1:14" x14ac:dyDescent="0.2">
      <c r="A3060" s="1" t="s">
        <v>44</v>
      </c>
      <c r="B3060" s="7">
        <v>34086</v>
      </c>
      <c r="C3060" s="16" t="str">
        <f t="shared" si="178"/>
        <v>V</v>
      </c>
      <c r="F3060" s="5">
        <f t="shared" si="182"/>
        <v>36.645489000000005</v>
      </c>
      <c r="G3060">
        <v>11.169</v>
      </c>
      <c r="K3060">
        <v>434.22800000000001</v>
      </c>
      <c r="L3060">
        <v>423.06</v>
      </c>
      <c r="N3060">
        <v>10.337999999999999</v>
      </c>
    </row>
    <row r="3061" spans="1:14" x14ac:dyDescent="0.2">
      <c r="A3061" s="1" t="s">
        <v>44</v>
      </c>
      <c r="B3061" s="7">
        <v>34100</v>
      </c>
      <c r="C3061" s="16" t="str">
        <f t="shared" si="178"/>
        <v>V</v>
      </c>
      <c r="F3061" s="5">
        <f t="shared" si="182"/>
        <v>36.547058999999997</v>
      </c>
      <c r="G3061">
        <v>11.138999999999999</v>
      </c>
      <c r="K3061">
        <v>434.22800000000001</v>
      </c>
      <c r="L3061">
        <v>423.09</v>
      </c>
      <c r="N3061">
        <v>10.308</v>
      </c>
    </row>
    <row r="3062" spans="1:14" x14ac:dyDescent="0.2">
      <c r="A3062" s="1" t="s">
        <v>44</v>
      </c>
      <c r="B3062" s="7">
        <v>34110</v>
      </c>
      <c r="C3062" s="16" t="str">
        <f t="shared" si="178"/>
        <v>V</v>
      </c>
      <c r="F3062" s="5">
        <f t="shared" si="182"/>
        <v>36.524092000000003</v>
      </c>
      <c r="G3062">
        <v>11.132</v>
      </c>
      <c r="K3062">
        <v>434.22800000000001</v>
      </c>
      <c r="L3062">
        <v>423.1</v>
      </c>
      <c r="N3062">
        <v>10.301</v>
      </c>
    </row>
    <row r="3063" spans="1:14" x14ac:dyDescent="0.2">
      <c r="A3063" s="1" t="s">
        <v>44</v>
      </c>
      <c r="B3063" s="7">
        <v>34117</v>
      </c>
      <c r="C3063" s="16" t="str">
        <f t="shared" si="178"/>
        <v>V</v>
      </c>
      <c r="F3063" s="5">
        <f t="shared" si="182"/>
        <v>36.517530000000001</v>
      </c>
      <c r="G3063">
        <v>11.13</v>
      </c>
      <c r="K3063">
        <v>434.22800000000001</v>
      </c>
      <c r="L3063">
        <v>423.1</v>
      </c>
      <c r="N3063">
        <v>10.298999999999999</v>
      </c>
    </row>
    <row r="3064" spans="1:14" x14ac:dyDescent="0.2">
      <c r="A3064" s="1" t="s">
        <v>44</v>
      </c>
      <c r="B3064" s="7">
        <v>34129</v>
      </c>
      <c r="C3064" s="16" t="str">
        <f t="shared" si="178"/>
        <v>V</v>
      </c>
      <c r="F3064" s="5">
        <f t="shared" si="182"/>
        <v>36.520811000000002</v>
      </c>
      <c r="G3064">
        <v>11.131</v>
      </c>
      <c r="K3064">
        <v>434.22800000000001</v>
      </c>
      <c r="L3064">
        <v>423.1</v>
      </c>
      <c r="N3064">
        <v>10.3</v>
      </c>
    </row>
    <row r="3065" spans="1:14" x14ac:dyDescent="0.2">
      <c r="A3065" s="1" t="s">
        <v>44</v>
      </c>
      <c r="B3065" s="7">
        <v>34151</v>
      </c>
      <c r="C3065" s="16" t="str">
        <f t="shared" si="178"/>
        <v>V</v>
      </c>
      <c r="F3065" s="5">
        <f t="shared" si="182"/>
        <v>36.468315000000004</v>
      </c>
      <c r="G3065">
        <v>11.115</v>
      </c>
      <c r="K3065">
        <v>434.22800000000001</v>
      </c>
      <c r="L3065">
        <v>423.11</v>
      </c>
      <c r="N3065">
        <v>10.284000000000001</v>
      </c>
    </row>
    <row r="3066" spans="1:14" x14ac:dyDescent="0.2">
      <c r="A3066" s="1" t="s">
        <v>44</v>
      </c>
      <c r="B3066" s="7">
        <v>34310</v>
      </c>
      <c r="C3066" s="16" t="str">
        <f t="shared" si="178"/>
        <v>V</v>
      </c>
      <c r="F3066" s="5">
        <f t="shared" si="182"/>
        <v>36.488001000000004</v>
      </c>
      <c r="G3066">
        <v>11.121</v>
      </c>
      <c r="K3066">
        <v>434.22800000000001</v>
      </c>
      <c r="L3066">
        <v>423.10700000000003</v>
      </c>
      <c r="N3066">
        <v>10.29</v>
      </c>
    </row>
    <row r="3067" spans="1:14" x14ac:dyDescent="0.2">
      <c r="A3067" s="1" t="s">
        <v>44</v>
      </c>
      <c r="B3067" s="7">
        <v>34341</v>
      </c>
      <c r="C3067" s="16" t="str">
        <f t="shared" si="178"/>
        <v>V</v>
      </c>
      <c r="F3067" s="5">
        <f t="shared" si="182"/>
        <v>36.579869000000002</v>
      </c>
      <c r="G3067">
        <v>11.148999999999999</v>
      </c>
      <c r="K3067">
        <v>434.22800000000001</v>
      </c>
      <c r="L3067">
        <v>423.07900000000001</v>
      </c>
      <c r="N3067">
        <v>10.318</v>
      </c>
    </row>
    <row r="3068" spans="1:14" x14ac:dyDescent="0.2">
      <c r="A3068" s="1" t="s">
        <v>44</v>
      </c>
      <c r="B3068" s="7">
        <v>34366</v>
      </c>
      <c r="C3068" s="16" t="str">
        <f t="shared" si="178"/>
        <v>V</v>
      </c>
      <c r="F3068" s="5">
        <f t="shared" si="182"/>
        <v>36.632365</v>
      </c>
      <c r="G3068">
        <v>11.164999999999999</v>
      </c>
      <c r="K3068">
        <v>434.22800000000001</v>
      </c>
      <c r="L3068">
        <v>423.06299999999999</v>
      </c>
      <c r="N3068">
        <v>10.334</v>
      </c>
    </row>
    <row r="3069" spans="1:14" x14ac:dyDescent="0.2">
      <c r="A3069" s="1" t="s">
        <v>44</v>
      </c>
      <c r="B3069" s="7">
        <v>34402</v>
      </c>
      <c r="C3069" s="16" t="str">
        <f t="shared" si="178"/>
        <v>V</v>
      </c>
      <c r="F3069" s="5">
        <f t="shared" si="182"/>
        <v>36.327232000000002</v>
      </c>
      <c r="G3069">
        <v>11.071999999999999</v>
      </c>
      <c r="K3069">
        <v>434.22800000000001</v>
      </c>
      <c r="L3069">
        <v>423.15600000000001</v>
      </c>
      <c r="N3069">
        <v>10.241</v>
      </c>
    </row>
    <row r="3070" spans="1:14" x14ac:dyDescent="0.2">
      <c r="A3070" s="1" t="s">
        <v>44</v>
      </c>
      <c r="B3070" s="7">
        <v>34438</v>
      </c>
      <c r="C3070" s="16" t="str">
        <f t="shared" si="178"/>
        <v>V</v>
      </c>
      <c r="F3070" s="5">
        <f t="shared" si="182"/>
        <v>36.658613000000003</v>
      </c>
      <c r="G3070">
        <v>11.173</v>
      </c>
      <c r="K3070">
        <v>434.22800000000001</v>
      </c>
      <c r="L3070">
        <v>423.05500000000001</v>
      </c>
      <c r="N3070">
        <v>10.342000000000001</v>
      </c>
    </row>
    <row r="3071" spans="1:14" x14ac:dyDescent="0.2">
      <c r="A3071" s="1" t="s">
        <v>44</v>
      </c>
      <c r="B3071" s="7">
        <v>34488</v>
      </c>
      <c r="C3071" s="16" t="str">
        <f t="shared" si="178"/>
        <v>V</v>
      </c>
      <c r="F3071" s="5">
        <f t="shared" si="182"/>
        <v>36.448629000000004</v>
      </c>
      <c r="G3071">
        <v>11.109</v>
      </c>
      <c r="K3071">
        <v>434.22800000000001</v>
      </c>
      <c r="L3071">
        <v>423.11900000000003</v>
      </c>
      <c r="N3071">
        <v>10.278</v>
      </c>
    </row>
    <row r="3072" spans="1:14" x14ac:dyDescent="0.2">
      <c r="A3072" s="1" t="s">
        <v>44</v>
      </c>
      <c r="B3072" s="7">
        <v>34522</v>
      </c>
      <c r="C3072" s="16" t="str">
        <f t="shared" si="178"/>
        <v>V</v>
      </c>
      <c r="F3072" s="5">
        <f t="shared" si="182"/>
        <v>36.396132999999999</v>
      </c>
      <c r="G3072">
        <v>11.093</v>
      </c>
      <c r="K3072">
        <v>434.22800000000001</v>
      </c>
      <c r="L3072">
        <v>423.13499999999999</v>
      </c>
      <c r="N3072">
        <v>10.262</v>
      </c>
    </row>
    <row r="3073" spans="1:14" x14ac:dyDescent="0.2">
      <c r="A3073" s="1" t="s">
        <v>44</v>
      </c>
      <c r="B3073" s="7">
        <v>34561</v>
      </c>
      <c r="C3073" s="16" t="str">
        <f t="shared" si="178"/>
        <v>V</v>
      </c>
      <c r="F3073" s="5">
        <f t="shared" si="182"/>
        <v>36.241925999999999</v>
      </c>
      <c r="G3073">
        <v>11.045999999999999</v>
      </c>
      <c r="K3073">
        <v>434.22800000000001</v>
      </c>
      <c r="L3073">
        <v>423.18200000000002</v>
      </c>
      <c r="N3073">
        <v>10.215</v>
      </c>
    </row>
    <row r="3074" spans="1:14" x14ac:dyDescent="0.2">
      <c r="A3074" s="1" t="s">
        <v>44</v>
      </c>
      <c r="B3074" s="7">
        <v>34589</v>
      </c>
      <c r="C3074" s="16" t="str">
        <f t="shared" si="178"/>
        <v>V</v>
      </c>
      <c r="F3074" s="5">
        <f t="shared" ref="F3074:F3119" si="183">G3074*3.281</f>
        <v>36.287860000000002</v>
      </c>
      <c r="G3074">
        <v>11.06</v>
      </c>
      <c r="K3074">
        <v>434.22800000000001</v>
      </c>
      <c r="L3074">
        <v>423.16800000000001</v>
      </c>
      <c r="N3074">
        <v>10.228999999999999</v>
      </c>
    </row>
    <row r="3075" spans="1:14" x14ac:dyDescent="0.2">
      <c r="A3075" s="1" t="s">
        <v>44</v>
      </c>
      <c r="B3075" s="7">
        <v>34611</v>
      </c>
      <c r="C3075" s="16" t="str">
        <f t="shared" si="178"/>
        <v>V</v>
      </c>
      <c r="F3075" s="5">
        <f t="shared" si="183"/>
        <v>36.136933999999997</v>
      </c>
      <c r="G3075">
        <v>11.013999999999999</v>
      </c>
      <c r="K3075">
        <v>434.22800000000001</v>
      </c>
      <c r="L3075">
        <v>423.214</v>
      </c>
      <c r="N3075">
        <v>10.183</v>
      </c>
    </row>
    <row r="3076" spans="1:14" x14ac:dyDescent="0.2">
      <c r="A3076" s="1" t="s">
        <v>44</v>
      </c>
      <c r="B3076" s="7">
        <v>34648</v>
      </c>
      <c r="C3076" s="16" t="str">
        <f t="shared" si="178"/>
        <v>V</v>
      </c>
      <c r="F3076" s="5">
        <f t="shared" si="183"/>
        <v>35.986007999999998</v>
      </c>
      <c r="G3076">
        <v>10.968</v>
      </c>
      <c r="K3076">
        <v>434.22800000000001</v>
      </c>
      <c r="L3076">
        <v>423.26</v>
      </c>
      <c r="N3076">
        <v>10.137</v>
      </c>
    </row>
    <row r="3077" spans="1:14" x14ac:dyDescent="0.2">
      <c r="A3077" s="1" t="s">
        <v>44</v>
      </c>
      <c r="B3077" s="7">
        <v>34676</v>
      </c>
      <c r="C3077" s="16" t="str">
        <f t="shared" si="178"/>
        <v>V</v>
      </c>
      <c r="F3077" s="5">
        <f t="shared" si="183"/>
        <v>35.930231000000006</v>
      </c>
      <c r="G3077">
        <v>10.951000000000001</v>
      </c>
      <c r="K3077">
        <v>434.22800000000001</v>
      </c>
      <c r="L3077">
        <v>423.27699999999999</v>
      </c>
      <c r="N3077">
        <v>10.119999999999999</v>
      </c>
    </row>
    <row r="3078" spans="1:14" x14ac:dyDescent="0.2">
      <c r="A3078" s="1" t="s">
        <v>44</v>
      </c>
      <c r="B3078" s="7">
        <v>34702</v>
      </c>
      <c r="C3078" s="16" t="str">
        <f t="shared" ref="C3078:C3141" si="184">IF(ISBLANK(D3078),"V","S")</f>
        <v>V</v>
      </c>
      <c r="F3078" s="5">
        <f t="shared" si="183"/>
        <v>35.992570000000001</v>
      </c>
      <c r="G3078">
        <v>10.97</v>
      </c>
      <c r="K3078">
        <v>434.22800000000001</v>
      </c>
      <c r="L3078">
        <v>423.26</v>
      </c>
      <c r="N3078">
        <v>10.14</v>
      </c>
    </row>
    <row r="3079" spans="1:14" x14ac:dyDescent="0.2">
      <c r="A3079" s="1" t="s">
        <v>44</v>
      </c>
      <c r="B3079" s="7">
        <v>34775</v>
      </c>
      <c r="C3079" s="16" t="str">
        <f t="shared" si="184"/>
        <v>V</v>
      </c>
      <c r="F3079" s="5">
        <f t="shared" si="183"/>
        <v>36.284579000000001</v>
      </c>
      <c r="G3079">
        <v>11.058999999999999</v>
      </c>
      <c r="K3079">
        <v>434.22800000000001</v>
      </c>
      <c r="L3079">
        <v>423.16899999999998</v>
      </c>
      <c r="N3079">
        <v>10.228</v>
      </c>
    </row>
    <row r="3080" spans="1:14" x14ac:dyDescent="0.2">
      <c r="A3080" s="1" t="s">
        <v>44</v>
      </c>
      <c r="B3080" s="7">
        <v>34817</v>
      </c>
      <c r="C3080" s="16" t="str">
        <f t="shared" si="184"/>
        <v>V</v>
      </c>
      <c r="F3080" s="5">
        <f t="shared" si="183"/>
        <v>36.150058000000001</v>
      </c>
      <c r="G3080">
        <v>11.018000000000001</v>
      </c>
      <c r="K3080">
        <v>434.22800000000001</v>
      </c>
      <c r="L3080">
        <v>423.21</v>
      </c>
      <c r="N3080">
        <v>10.186999999999999</v>
      </c>
    </row>
    <row r="3081" spans="1:14" x14ac:dyDescent="0.2">
      <c r="A3081" s="1" t="s">
        <v>44</v>
      </c>
      <c r="B3081" s="7">
        <v>34859</v>
      </c>
      <c r="C3081" s="16" t="str">
        <f t="shared" si="184"/>
        <v>V</v>
      </c>
      <c r="F3081" s="5">
        <f t="shared" si="183"/>
        <v>35.963041000000004</v>
      </c>
      <c r="G3081">
        <v>10.961</v>
      </c>
      <c r="K3081">
        <v>434.22800000000001</v>
      </c>
      <c r="L3081">
        <f>K3081-G3081</f>
        <v>423.267</v>
      </c>
      <c r="N3081">
        <f>433.397-L3081</f>
        <v>10.129999999999995</v>
      </c>
    </row>
    <row r="3082" spans="1:14" x14ac:dyDescent="0.2">
      <c r="A3082" s="1" t="s">
        <v>44</v>
      </c>
      <c r="B3082" s="7">
        <v>35025</v>
      </c>
      <c r="C3082" s="16" t="str">
        <f t="shared" si="184"/>
        <v>V</v>
      </c>
      <c r="F3082" s="5">
        <f t="shared" si="183"/>
        <v>36.169744000000001</v>
      </c>
      <c r="G3082">
        <v>11.023999999999999</v>
      </c>
      <c r="K3082">
        <v>434.22800000000001</v>
      </c>
      <c r="L3082">
        <f>K3082-G3082</f>
        <v>423.20400000000001</v>
      </c>
      <c r="N3082">
        <f>433.397-L3082</f>
        <v>10.192999999999984</v>
      </c>
    </row>
    <row r="3083" spans="1:14" x14ac:dyDescent="0.2">
      <c r="A3083" s="1" t="s">
        <v>44</v>
      </c>
      <c r="B3083" s="7">
        <v>35101</v>
      </c>
      <c r="C3083" s="16" t="str">
        <f t="shared" si="184"/>
        <v>V</v>
      </c>
      <c r="F3083" s="5">
        <f t="shared" si="183"/>
        <v>37.209820999999998</v>
      </c>
      <c r="G3083">
        <v>11.340999999999999</v>
      </c>
      <c r="H3083" s="3"/>
      <c r="I3083" s="3"/>
      <c r="K3083">
        <v>434.22800000000001</v>
      </c>
      <c r="L3083">
        <f t="shared" ref="L3083:L3106" si="185">K3083-G3083</f>
        <v>422.887</v>
      </c>
      <c r="N3083">
        <f t="shared" ref="N3083:N3106" si="186">433.397-L3083</f>
        <v>10.509999999999991</v>
      </c>
    </row>
    <row r="3084" spans="1:14" x14ac:dyDescent="0.2">
      <c r="A3084" s="1" t="s">
        <v>44</v>
      </c>
      <c r="B3084" s="7">
        <v>35143</v>
      </c>
      <c r="C3084" s="16" t="str">
        <f t="shared" si="184"/>
        <v>V</v>
      </c>
      <c r="F3084" s="5">
        <f t="shared" si="183"/>
        <v>37.295127000000008</v>
      </c>
      <c r="G3084">
        <v>11.367000000000001</v>
      </c>
      <c r="H3084" s="3"/>
      <c r="I3084" s="3"/>
      <c r="K3084">
        <v>434.22800000000001</v>
      </c>
      <c r="L3084">
        <f t="shared" si="185"/>
        <v>422.86099999999999</v>
      </c>
      <c r="N3084">
        <f t="shared" si="186"/>
        <v>10.536000000000001</v>
      </c>
    </row>
    <row r="3085" spans="1:14" x14ac:dyDescent="0.2">
      <c r="A3085" s="1" t="s">
        <v>44</v>
      </c>
      <c r="B3085" s="7">
        <v>35184</v>
      </c>
      <c r="C3085" s="16" t="str">
        <f t="shared" si="184"/>
        <v>V</v>
      </c>
      <c r="F3085" s="5">
        <f t="shared" si="183"/>
        <v>36.074595000000002</v>
      </c>
      <c r="G3085">
        <v>10.994999999999999</v>
      </c>
      <c r="H3085" s="3"/>
      <c r="I3085" s="3">
        <f>J3085*3.281</f>
        <v>0</v>
      </c>
      <c r="K3085">
        <v>434.22800000000001</v>
      </c>
      <c r="L3085">
        <f t="shared" si="185"/>
        <v>423.233</v>
      </c>
      <c r="N3085">
        <f t="shared" si="186"/>
        <v>10.163999999999987</v>
      </c>
    </row>
    <row r="3086" spans="1:14" x14ac:dyDescent="0.2">
      <c r="A3086" s="1" t="s">
        <v>44</v>
      </c>
      <c r="B3086" s="7">
        <v>35213</v>
      </c>
      <c r="C3086" s="16" t="str">
        <f t="shared" si="184"/>
        <v>V</v>
      </c>
      <c r="F3086" s="5">
        <f t="shared" si="183"/>
        <v>35.641503</v>
      </c>
      <c r="G3086">
        <v>10.863</v>
      </c>
      <c r="J3086" t="s">
        <v>208</v>
      </c>
      <c r="K3086">
        <v>434.22800000000001</v>
      </c>
      <c r="L3086">
        <f t="shared" si="185"/>
        <v>423.36500000000001</v>
      </c>
      <c r="N3086">
        <f t="shared" si="186"/>
        <v>10.031999999999982</v>
      </c>
    </row>
    <row r="3087" spans="1:14" x14ac:dyDescent="0.2">
      <c r="A3087" s="1" t="s">
        <v>44</v>
      </c>
      <c r="B3087" s="7">
        <v>35240</v>
      </c>
      <c r="C3087" s="16" t="str">
        <f t="shared" si="184"/>
        <v>V</v>
      </c>
      <c r="F3087" s="5">
        <f t="shared" si="183"/>
        <v>35.644784000000001</v>
      </c>
      <c r="G3087">
        <v>10.864000000000001</v>
      </c>
      <c r="J3087" t="s">
        <v>208</v>
      </c>
      <c r="K3087">
        <v>434.22800000000001</v>
      </c>
      <c r="L3087">
        <f t="shared" si="185"/>
        <v>423.36400000000003</v>
      </c>
      <c r="N3087">
        <f t="shared" si="186"/>
        <v>10.032999999999959</v>
      </c>
    </row>
    <row r="3088" spans="1:14" x14ac:dyDescent="0.2">
      <c r="A3088" s="1" t="s">
        <v>44</v>
      </c>
      <c r="B3088" s="7">
        <v>35286</v>
      </c>
      <c r="C3088" s="16" t="str">
        <f t="shared" si="184"/>
        <v>V</v>
      </c>
      <c r="F3088" s="5">
        <f t="shared" si="183"/>
        <v>35.887578000000005</v>
      </c>
      <c r="G3088">
        <v>10.938000000000001</v>
      </c>
      <c r="K3088">
        <v>434.22800000000001</v>
      </c>
      <c r="L3088">
        <f t="shared" si="185"/>
        <v>423.29</v>
      </c>
      <c r="N3088">
        <f t="shared" si="186"/>
        <v>10.106999999999971</v>
      </c>
    </row>
    <row r="3089" spans="1:14" x14ac:dyDescent="0.2">
      <c r="A3089" s="1" t="s">
        <v>44</v>
      </c>
      <c r="B3089" s="7">
        <v>35311</v>
      </c>
      <c r="C3089" s="16" t="str">
        <f t="shared" si="184"/>
        <v>V</v>
      </c>
      <c r="F3089" s="5">
        <f t="shared" si="183"/>
        <v>36.031942000000001</v>
      </c>
      <c r="G3089" s="3">
        <v>10.981999999999999</v>
      </c>
      <c r="K3089">
        <v>434.22800000000001</v>
      </c>
      <c r="L3089">
        <f t="shared" si="185"/>
        <v>423.24599999999998</v>
      </c>
      <c r="N3089">
        <f t="shared" si="186"/>
        <v>10.15100000000001</v>
      </c>
    </row>
    <row r="3090" spans="1:14" x14ac:dyDescent="0.2">
      <c r="A3090" s="1" t="s">
        <v>44</v>
      </c>
      <c r="B3090" s="7">
        <v>35359</v>
      </c>
      <c r="C3090" s="16" t="str">
        <f t="shared" si="184"/>
        <v>V</v>
      </c>
      <c r="F3090" s="5">
        <f>G3090*3.2808</f>
        <v>36.285648000000002</v>
      </c>
      <c r="G3090" s="3">
        <v>11.06</v>
      </c>
      <c r="K3090">
        <v>434.22800000000001</v>
      </c>
      <c r="L3090">
        <f t="shared" si="185"/>
        <v>423.16800000000001</v>
      </c>
      <c r="N3090">
        <f t="shared" si="186"/>
        <v>10.228999999999985</v>
      </c>
    </row>
    <row r="3091" spans="1:14" x14ac:dyDescent="0.2">
      <c r="A3091" s="1" t="s">
        <v>44</v>
      </c>
      <c r="B3091" s="7">
        <v>35419</v>
      </c>
      <c r="C3091" s="16" t="str">
        <f t="shared" si="184"/>
        <v>V</v>
      </c>
      <c r="F3091" s="5">
        <f>G3091*3.2808</f>
        <v>36.236436000000005</v>
      </c>
      <c r="G3091" s="3">
        <v>11.045</v>
      </c>
      <c r="K3091">
        <v>434.22800000000001</v>
      </c>
      <c r="L3091">
        <f t="shared" si="185"/>
        <v>423.18299999999999</v>
      </c>
      <c r="N3091">
        <f t="shared" si="186"/>
        <v>10.213999999999999</v>
      </c>
    </row>
    <row r="3092" spans="1:14" x14ac:dyDescent="0.2">
      <c r="A3092" s="1" t="s">
        <v>44</v>
      </c>
      <c r="B3092" s="7">
        <v>35487</v>
      </c>
      <c r="C3092" s="16" t="str">
        <f t="shared" si="184"/>
        <v>V</v>
      </c>
      <c r="F3092" s="5">
        <f>G3092*3.2808</f>
        <v>37.276449599999999</v>
      </c>
      <c r="G3092" s="3">
        <v>11.362</v>
      </c>
      <c r="J3092" t="s">
        <v>208</v>
      </c>
      <c r="K3092">
        <v>434.22800000000001</v>
      </c>
      <c r="L3092">
        <f t="shared" si="185"/>
        <v>422.86599999999999</v>
      </c>
      <c r="N3092">
        <f t="shared" si="186"/>
        <v>10.531000000000006</v>
      </c>
    </row>
    <row r="3093" spans="1:14" x14ac:dyDescent="0.2">
      <c r="A3093" s="1" t="s">
        <v>44</v>
      </c>
      <c r="B3093" s="7">
        <v>35551</v>
      </c>
      <c r="C3093" s="16" t="str">
        <f t="shared" si="184"/>
        <v>V</v>
      </c>
      <c r="F3093" s="5">
        <f t="shared" si="183"/>
        <v>35.871172999999999</v>
      </c>
      <c r="G3093" s="3">
        <v>10.933</v>
      </c>
      <c r="K3093">
        <v>434.22800000000001</v>
      </c>
      <c r="L3093">
        <f t="shared" si="185"/>
        <v>423.29500000000002</v>
      </c>
      <c r="N3093">
        <f t="shared" si="186"/>
        <v>10.101999999999975</v>
      </c>
    </row>
    <row r="3094" spans="1:14" x14ac:dyDescent="0.2">
      <c r="A3094" s="1" t="s">
        <v>44</v>
      </c>
      <c r="B3094" s="7">
        <v>35586</v>
      </c>
      <c r="C3094" s="16" t="str">
        <f t="shared" si="184"/>
        <v>V</v>
      </c>
      <c r="F3094" s="5">
        <f t="shared" si="183"/>
        <v>35.716965999999999</v>
      </c>
      <c r="G3094" s="3">
        <v>10.885999999999999</v>
      </c>
      <c r="K3094">
        <v>434.22800000000001</v>
      </c>
      <c r="L3094">
        <f t="shared" si="185"/>
        <v>423.34199999999998</v>
      </c>
      <c r="N3094">
        <f t="shared" si="186"/>
        <v>10.055000000000007</v>
      </c>
    </row>
    <row r="3095" spans="1:14" x14ac:dyDescent="0.2">
      <c r="A3095" s="1" t="s">
        <v>44</v>
      </c>
      <c r="B3095" s="7">
        <v>35625</v>
      </c>
      <c r="C3095" s="16" t="str">
        <f t="shared" si="184"/>
        <v>V</v>
      </c>
      <c r="F3095" s="5">
        <f>G3095*3.2808</f>
        <v>35.724631199999997</v>
      </c>
      <c r="G3095" s="3">
        <v>10.888999999999999</v>
      </c>
      <c r="K3095">
        <v>434.22800000000001</v>
      </c>
      <c r="L3095">
        <f t="shared" si="185"/>
        <v>423.339</v>
      </c>
      <c r="N3095">
        <f t="shared" si="186"/>
        <v>10.057999999999993</v>
      </c>
    </row>
    <row r="3096" spans="1:14" x14ac:dyDescent="0.2">
      <c r="A3096" s="1" t="s">
        <v>44</v>
      </c>
      <c r="B3096" s="7">
        <v>35651</v>
      </c>
      <c r="C3096" s="16" t="str">
        <f t="shared" si="184"/>
        <v>V</v>
      </c>
      <c r="F3096" s="5">
        <f t="shared" si="183"/>
        <v>35.388866</v>
      </c>
      <c r="G3096" s="3">
        <v>10.786</v>
      </c>
      <c r="K3096">
        <v>434.22800000000001</v>
      </c>
      <c r="L3096">
        <f t="shared" si="185"/>
        <v>423.44200000000001</v>
      </c>
      <c r="N3096">
        <f t="shared" si="186"/>
        <v>9.9549999999999841</v>
      </c>
    </row>
    <row r="3097" spans="1:14" x14ac:dyDescent="0.2">
      <c r="A3097" s="1" t="s">
        <v>44</v>
      </c>
      <c r="B3097" s="7">
        <v>35731</v>
      </c>
      <c r="C3097" s="16" t="str">
        <f t="shared" si="184"/>
        <v>V</v>
      </c>
      <c r="F3097" s="5">
        <f t="shared" si="183"/>
        <v>36.278017000000006</v>
      </c>
      <c r="G3097" s="3">
        <v>11.057</v>
      </c>
      <c r="K3097">
        <v>434.22800000000001</v>
      </c>
      <c r="L3097">
        <f t="shared" si="185"/>
        <v>423.17099999999999</v>
      </c>
      <c r="N3097">
        <f t="shared" si="186"/>
        <v>10.225999999999999</v>
      </c>
    </row>
    <row r="3098" spans="1:14" x14ac:dyDescent="0.2">
      <c r="A3098" s="1" t="s">
        <v>44</v>
      </c>
      <c r="B3098" s="7">
        <v>35754</v>
      </c>
      <c r="C3098" s="16" t="str">
        <f t="shared" si="184"/>
        <v>V</v>
      </c>
      <c r="F3098" s="5">
        <f t="shared" si="183"/>
        <v>36.343637000000001</v>
      </c>
      <c r="G3098" s="3">
        <v>11.077</v>
      </c>
      <c r="K3098">
        <v>434.22800000000001</v>
      </c>
      <c r="L3098">
        <f t="shared" si="185"/>
        <v>423.15100000000001</v>
      </c>
      <c r="N3098">
        <f t="shared" si="186"/>
        <v>10.245999999999981</v>
      </c>
    </row>
    <row r="3099" spans="1:14" x14ac:dyDescent="0.2">
      <c r="A3099" s="1" t="s">
        <v>44</v>
      </c>
      <c r="B3099" s="7">
        <v>35776</v>
      </c>
      <c r="C3099" s="16" t="str">
        <f t="shared" si="184"/>
        <v>V</v>
      </c>
      <c r="F3099" s="5">
        <f t="shared" si="183"/>
        <v>36.425662000000003</v>
      </c>
      <c r="G3099" s="3">
        <v>11.102</v>
      </c>
      <c r="K3099">
        <v>434.22800000000001</v>
      </c>
      <c r="L3099">
        <f t="shared" si="185"/>
        <v>423.12600000000003</v>
      </c>
      <c r="N3099">
        <f t="shared" si="186"/>
        <v>10.270999999999958</v>
      </c>
    </row>
    <row r="3100" spans="1:14" x14ac:dyDescent="0.2">
      <c r="A3100" s="1" t="s">
        <v>44</v>
      </c>
      <c r="B3100" s="7">
        <v>35817</v>
      </c>
      <c r="C3100" s="16" t="str">
        <f t="shared" si="184"/>
        <v>V</v>
      </c>
      <c r="F3100" s="5">
        <f t="shared" si="183"/>
        <v>36.556902000000001</v>
      </c>
      <c r="G3100" s="3">
        <v>11.141999999999999</v>
      </c>
      <c r="K3100">
        <v>434.22800000000001</v>
      </c>
      <c r="L3100">
        <f t="shared" si="185"/>
        <v>423.08600000000001</v>
      </c>
      <c r="N3100">
        <f t="shared" si="186"/>
        <v>10.310999999999979</v>
      </c>
    </row>
    <row r="3101" spans="1:14" x14ac:dyDescent="0.2">
      <c r="A3101" s="1" t="s">
        <v>44</v>
      </c>
      <c r="B3101" s="7">
        <v>35845</v>
      </c>
      <c r="C3101" s="16" t="str">
        <f t="shared" si="184"/>
        <v>V</v>
      </c>
      <c r="F3101" s="5">
        <f t="shared" si="183"/>
        <v>36.655332000000001</v>
      </c>
      <c r="G3101" s="3">
        <v>11.172000000000001</v>
      </c>
      <c r="K3101">
        <v>434.22800000000001</v>
      </c>
      <c r="L3101">
        <f t="shared" si="185"/>
        <v>423.05599999999998</v>
      </c>
      <c r="N3101">
        <f t="shared" si="186"/>
        <v>10.341000000000008</v>
      </c>
    </row>
    <row r="3102" spans="1:14" x14ac:dyDescent="0.2">
      <c r="A3102" s="1" t="s">
        <v>44</v>
      </c>
      <c r="B3102" s="7">
        <v>35871</v>
      </c>
      <c r="C3102" s="16" t="str">
        <f t="shared" si="184"/>
        <v>V</v>
      </c>
      <c r="F3102" s="5">
        <f t="shared" si="183"/>
        <v>36.665175000000005</v>
      </c>
      <c r="G3102" s="3">
        <v>11.175000000000001</v>
      </c>
      <c r="K3102">
        <v>434.22800000000001</v>
      </c>
      <c r="L3102">
        <f t="shared" si="185"/>
        <v>423.053</v>
      </c>
      <c r="N3102">
        <f t="shared" si="186"/>
        <v>10.343999999999994</v>
      </c>
    </row>
    <row r="3103" spans="1:14" x14ac:dyDescent="0.2">
      <c r="A3103" s="1" t="s">
        <v>44</v>
      </c>
      <c r="B3103" s="7">
        <v>35900</v>
      </c>
      <c r="C3103" s="16" t="str">
        <f t="shared" si="184"/>
        <v>V</v>
      </c>
      <c r="F3103" s="5">
        <f t="shared" si="183"/>
        <v>36.606117000000005</v>
      </c>
      <c r="G3103" s="3">
        <v>11.157</v>
      </c>
      <c r="K3103">
        <v>434.22800000000001</v>
      </c>
      <c r="L3103">
        <f t="shared" si="185"/>
        <v>423.07100000000003</v>
      </c>
      <c r="N3103">
        <f t="shared" si="186"/>
        <v>10.325999999999965</v>
      </c>
    </row>
    <row r="3104" spans="1:14" x14ac:dyDescent="0.2">
      <c r="A3104" s="1" t="s">
        <v>44</v>
      </c>
      <c r="B3104" s="7">
        <v>35956</v>
      </c>
      <c r="C3104" s="16" t="str">
        <f t="shared" si="184"/>
        <v>V</v>
      </c>
      <c r="F3104" s="5">
        <f t="shared" si="183"/>
        <v>35.867892000000005</v>
      </c>
      <c r="G3104" s="3">
        <v>10.932</v>
      </c>
      <c r="K3104">
        <v>434.22800000000001</v>
      </c>
      <c r="L3104">
        <f t="shared" si="185"/>
        <v>423.29599999999999</v>
      </c>
      <c r="N3104">
        <f t="shared" si="186"/>
        <v>10.100999999999999</v>
      </c>
    </row>
    <row r="3105" spans="1:14" x14ac:dyDescent="0.2">
      <c r="A3105" s="1" t="s">
        <v>44</v>
      </c>
      <c r="B3105" s="7">
        <v>36060</v>
      </c>
      <c r="C3105" s="16" t="str">
        <f t="shared" si="184"/>
        <v>V</v>
      </c>
      <c r="F3105" s="5">
        <f t="shared" si="183"/>
        <v>36.392852000000005</v>
      </c>
      <c r="G3105" s="3">
        <v>11.092000000000001</v>
      </c>
      <c r="K3105">
        <v>434.22800000000001</v>
      </c>
      <c r="L3105">
        <f t="shared" si="185"/>
        <v>423.13600000000002</v>
      </c>
      <c r="N3105">
        <f t="shared" si="186"/>
        <v>10.260999999999967</v>
      </c>
    </row>
    <row r="3106" spans="1:14" x14ac:dyDescent="0.2">
      <c r="A3106" s="1" t="s">
        <v>44</v>
      </c>
      <c r="B3106" s="7">
        <v>36082</v>
      </c>
      <c r="C3106" s="16" t="str">
        <f t="shared" si="184"/>
        <v>V</v>
      </c>
      <c r="F3106" s="5">
        <f t="shared" si="183"/>
        <v>36.455191000000006</v>
      </c>
      <c r="G3106" s="3">
        <v>11.111000000000001</v>
      </c>
      <c r="K3106">
        <v>434.22800000000001</v>
      </c>
      <c r="L3106">
        <f t="shared" si="185"/>
        <v>423.11700000000002</v>
      </c>
      <c r="N3106">
        <f t="shared" si="186"/>
        <v>10.279999999999973</v>
      </c>
    </row>
    <row r="3107" spans="1:14" x14ac:dyDescent="0.2">
      <c r="A3107" s="1" t="s">
        <v>44</v>
      </c>
      <c r="B3107" s="7">
        <v>36160</v>
      </c>
      <c r="C3107" s="16" t="str">
        <f t="shared" si="184"/>
        <v>V</v>
      </c>
      <c r="F3107" s="5">
        <f t="shared" si="183"/>
        <v>37.019523</v>
      </c>
      <c r="G3107" s="3">
        <v>11.282999999999999</v>
      </c>
      <c r="K3107">
        <v>434.22800000000001</v>
      </c>
      <c r="L3107">
        <f>K3107-G3107</f>
        <v>422.94499999999999</v>
      </c>
      <c r="N3107">
        <f>433.397-L3107</f>
        <v>10.451999999999998</v>
      </c>
    </row>
    <row r="3108" spans="1:14" x14ac:dyDescent="0.2">
      <c r="A3108" s="1" t="s">
        <v>44</v>
      </c>
      <c r="B3108" s="7">
        <v>36185</v>
      </c>
      <c r="C3108" s="16" t="str">
        <f t="shared" si="184"/>
        <v>V</v>
      </c>
      <c r="F3108" s="5">
        <f t="shared" si="183"/>
        <v>36.553621</v>
      </c>
      <c r="G3108" s="3">
        <v>11.141</v>
      </c>
      <c r="K3108">
        <v>434.22800000000001</v>
      </c>
      <c r="L3108">
        <f>K3108-G3108</f>
        <v>423.08699999999999</v>
      </c>
      <c r="N3108">
        <f>433.397-L3108</f>
        <v>10.310000000000002</v>
      </c>
    </row>
    <row r="3109" spans="1:14" x14ac:dyDescent="0.2">
      <c r="A3109" s="1" t="s">
        <v>44</v>
      </c>
      <c r="B3109" s="7">
        <v>36216</v>
      </c>
      <c r="C3109" s="16" t="str">
        <f t="shared" si="184"/>
        <v>V</v>
      </c>
      <c r="F3109" s="5">
        <f t="shared" si="183"/>
        <v>33.341522000000005</v>
      </c>
      <c r="G3109" s="3">
        <v>10.162000000000001</v>
      </c>
      <c r="J3109" t="s">
        <v>208</v>
      </c>
      <c r="K3109">
        <v>434.22800000000001</v>
      </c>
      <c r="L3109">
        <f>K3109-G3109</f>
        <v>424.06600000000003</v>
      </c>
      <c r="N3109">
        <f>433.397-L3109</f>
        <v>9.3309999999999604</v>
      </c>
    </row>
    <row r="3110" spans="1:14" x14ac:dyDescent="0.2">
      <c r="A3110" s="1" t="s">
        <v>44</v>
      </c>
      <c r="B3110" s="7">
        <v>36235</v>
      </c>
      <c r="C3110" s="16" t="str">
        <f t="shared" si="184"/>
        <v>V</v>
      </c>
      <c r="F3110" s="5">
        <f t="shared" si="183"/>
        <v>36.655332000000001</v>
      </c>
      <c r="G3110" s="3">
        <v>11.172000000000001</v>
      </c>
      <c r="K3110">
        <v>434.22800000000001</v>
      </c>
      <c r="L3110">
        <f>K3110-G3110</f>
        <v>423.05599999999998</v>
      </c>
      <c r="N3110">
        <f>433.397-L3110</f>
        <v>10.341000000000008</v>
      </c>
    </row>
    <row r="3111" spans="1:14" x14ac:dyDescent="0.2">
      <c r="A3111" s="1" t="s">
        <v>44</v>
      </c>
      <c r="B3111" s="7">
        <v>36277</v>
      </c>
      <c r="C3111" s="16" t="str">
        <f t="shared" si="184"/>
        <v>V</v>
      </c>
      <c r="F3111" s="5">
        <f t="shared" si="183"/>
        <v>36.120529000000005</v>
      </c>
      <c r="G3111" s="3">
        <v>11.009</v>
      </c>
      <c r="K3111">
        <v>434.22800000000001</v>
      </c>
      <c r="L3111">
        <f>K3111-G3111</f>
        <v>423.21899999999999</v>
      </c>
      <c r="N3111">
        <f>433.397-L3111</f>
        <v>10.177999999999997</v>
      </c>
    </row>
    <row r="3112" spans="1:14" x14ac:dyDescent="0.2">
      <c r="A3112" s="1" t="s">
        <v>44</v>
      </c>
      <c r="B3112" s="7">
        <v>36299</v>
      </c>
      <c r="C3112" s="16" t="str">
        <f t="shared" si="184"/>
        <v>V</v>
      </c>
      <c r="F3112" s="5">
        <f t="shared" si="183"/>
        <v>35.844925000000003</v>
      </c>
      <c r="G3112" s="3">
        <v>10.925000000000001</v>
      </c>
      <c r="K3112">
        <v>434.22800000000001</v>
      </c>
      <c r="L3112">
        <f t="shared" ref="L3112:L3120" si="187">K3112-G3112</f>
        <v>423.303</v>
      </c>
      <c r="N3112">
        <f t="shared" ref="N3112:N3120" si="188">433.397-L3112</f>
        <v>10.093999999999994</v>
      </c>
    </row>
    <row r="3113" spans="1:14" x14ac:dyDescent="0.2">
      <c r="A3113" s="1" t="s">
        <v>44</v>
      </c>
      <c r="B3113" s="7">
        <v>36328</v>
      </c>
      <c r="C3113" s="16" t="str">
        <f t="shared" si="184"/>
        <v>V</v>
      </c>
      <c r="F3113" s="5">
        <f t="shared" si="183"/>
        <v>35.306840999999999</v>
      </c>
      <c r="G3113" s="3">
        <v>10.760999999999999</v>
      </c>
      <c r="K3113">
        <v>434.22800000000001</v>
      </c>
      <c r="L3113">
        <f t="shared" si="187"/>
        <v>423.46699999999998</v>
      </c>
      <c r="N3113">
        <f t="shared" si="188"/>
        <v>9.9300000000000068</v>
      </c>
    </row>
    <row r="3114" spans="1:14" x14ac:dyDescent="0.2">
      <c r="A3114" s="1" t="s">
        <v>44</v>
      </c>
      <c r="B3114" s="7">
        <v>36371</v>
      </c>
      <c r="C3114" s="16" t="str">
        <f t="shared" si="184"/>
        <v>V</v>
      </c>
      <c r="F3114" s="5">
        <f t="shared" si="183"/>
        <v>35.034518000000006</v>
      </c>
      <c r="G3114" s="3">
        <v>10.678000000000001</v>
      </c>
      <c r="K3114">
        <v>434.22800000000001</v>
      </c>
      <c r="L3114">
        <f t="shared" si="187"/>
        <v>423.55</v>
      </c>
      <c r="N3114">
        <f t="shared" si="188"/>
        <v>9.84699999999998</v>
      </c>
    </row>
    <row r="3115" spans="1:14" x14ac:dyDescent="0.2">
      <c r="A3115" s="1" t="s">
        <v>44</v>
      </c>
      <c r="B3115" s="7">
        <v>36399</v>
      </c>
      <c r="C3115" s="16" t="str">
        <f t="shared" si="184"/>
        <v>V</v>
      </c>
      <c r="F3115" s="5">
        <f t="shared" si="183"/>
        <v>34.991864999999997</v>
      </c>
      <c r="G3115" s="3">
        <v>10.664999999999999</v>
      </c>
      <c r="K3115">
        <v>434.22800000000001</v>
      </c>
      <c r="L3115">
        <f t="shared" si="187"/>
        <v>423.56299999999999</v>
      </c>
      <c r="N3115">
        <f t="shared" si="188"/>
        <v>9.8340000000000032</v>
      </c>
    </row>
    <row r="3116" spans="1:14" x14ac:dyDescent="0.2">
      <c r="A3116" s="1" t="s">
        <v>44</v>
      </c>
      <c r="B3116" s="7">
        <v>36427</v>
      </c>
      <c r="C3116" s="16" t="str">
        <f t="shared" si="184"/>
        <v>V</v>
      </c>
      <c r="F3116" s="5">
        <f t="shared" si="183"/>
        <v>34.880310999999999</v>
      </c>
      <c r="G3116" s="3">
        <v>10.631</v>
      </c>
      <c r="K3116">
        <v>434.22800000000001</v>
      </c>
      <c r="L3116">
        <f t="shared" si="187"/>
        <v>423.59699999999998</v>
      </c>
      <c r="N3116">
        <f t="shared" si="188"/>
        <v>9.8000000000000114</v>
      </c>
    </row>
    <row r="3117" spans="1:14" x14ac:dyDescent="0.2">
      <c r="A3117" s="1" t="s">
        <v>44</v>
      </c>
      <c r="B3117" s="7">
        <v>36458</v>
      </c>
      <c r="C3117" s="16" t="str">
        <f t="shared" si="184"/>
        <v>V</v>
      </c>
      <c r="F3117" s="5">
        <f t="shared" si="183"/>
        <v>35.037799</v>
      </c>
      <c r="G3117" s="3">
        <v>10.679</v>
      </c>
      <c r="K3117">
        <v>434.22800000000001</v>
      </c>
      <c r="L3117">
        <f t="shared" si="187"/>
        <v>423.54900000000004</v>
      </c>
      <c r="N3117">
        <f t="shared" si="188"/>
        <v>9.8479999999999563</v>
      </c>
    </row>
    <row r="3118" spans="1:14" x14ac:dyDescent="0.2">
      <c r="A3118" s="1" t="s">
        <v>44</v>
      </c>
      <c r="B3118" s="7">
        <v>36486</v>
      </c>
      <c r="C3118" s="16" t="str">
        <f t="shared" si="184"/>
        <v>V</v>
      </c>
      <c r="F3118" s="5">
        <f t="shared" si="183"/>
        <v>35.296998000000002</v>
      </c>
      <c r="G3118" s="3">
        <v>10.757999999999999</v>
      </c>
      <c r="K3118">
        <v>434.22800000000001</v>
      </c>
      <c r="L3118">
        <f t="shared" si="187"/>
        <v>423.47</v>
      </c>
      <c r="N3118">
        <f t="shared" si="188"/>
        <v>9.9269999999999641</v>
      </c>
    </row>
    <row r="3119" spans="1:14" x14ac:dyDescent="0.2">
      <c r="A3119" s="1" t="s">
        <v>44</v>
      </c>
      <c r="B3119" s="7">
        <v>36521</v>
      </c>
      <c r="C3119" s="16" t="str">
        <f t="shared" si="184"/>
        <v>V</v>
      </c>
      <c r="F3119" s="5">
        <f t="shared" si="183"/>
        <v>35.549635000000002</v>
      </c>
      <c r="G3119" s="3">
        <v>10.835000000000001</v>
      </c>
      <c r="K3119">
        <v>434.22800000000001</v>
      </c>
      <c r="L3119">
        <f t="shared" si="187"/>
        <v>423.39300000000003</v>
      </c>
      <c r="N3119">
        <f t="shared" si="188"/>
        <v>10.003999999999962</v>
      </c>
    </row>
    <row r="3120" spans="1:14" x14ac:dyDescent="0.2">
      <c r="A3120" s="1" t="s">
        <v>44</v>
      </c>
      <c r="B3120" s="7">
        <v>36553</v>
      </c>
      <c r="C3120" s="16" t="str">
        <f t="shared" si="184"/>
        <v>V</v>
      </c>
      <c r="F3120" s="5">
        <v>35.72</v>
      </c>
      <c r="G3120" s="3">
        <f t="shared" ref="G3120:G3126" si="189">F3120/3.281</f>
        <v>10.886924718073757</v>
      </c>
      <c r="K3120">
        <v>434.22800000000001</v>
      </c>
      <c r="L3120">
        <f t="shared" si="187"/>
        <v>423.34107528192624</v>
      </c>
      <c r="N3120" s="3">
        <f t="shared" si="188"/>
        <v>10.055924718073754</v>
      </c>
    </row>
    <row r="3121" spans="1:14" x14ac:dyDescent="0.2">
      <c r="A3121" s="1" t="s">
        <v>44</v>
      </c>
      <c r="B3121" s="7">
        <v>36587</v>
      </c>
      <c r="C3121" s="16" t="str">
        <f t="shared" si="184"/>
        <v>V</v>
      </c>
      <c r="F3121" s="5">
        <v>35.9</v>
      </c>
      <c r="G3121" s="3">
        <f t="shared" si="189"/>
        <v>10.941786040841206</v>
      </c>
      <c r="K3121">
        <v>434.22800000000001</v>
      </c>
      <c r="L3121">
        <f t="shared" ref="L3121:L3185" si="190">K3121-G3121</f>
        <v>423.28621395915883</v>
      </c>
      <c r="N3121" s="3">
        <f t="shared" ref="N3121:N3185" si="191">433.397-L3121</f>
        <v>10.110786040841163</v>
      </c>
    </row>
    <row r="3122" spans="1:14" x14ac:dyDescent="0.2">
      <c r="A3122" s="1" t="s">
        <v>44</v>
      </c>
      <c r="B3122" s="7">
        <v>36612</v>
      </c>
      <c r="C3122" s="16" t="str">
        <f t="shared" si="184"/>
        <v>V</v>
      </c>
      <c r="F3122" s="5">
        <v>35.950000000000003</v>
      </c>
      <c r="G3122" s="3">
        <f t="shared" si="189"/>
        <v>10.957025297165499</v>
      </c>
      <c r="K3122">
        <v>434.22800000000001</v>
      </c>
      <c r="L3122">
        <f t="shared" si="190"/>
        <v>423.27097470283451</v>
      </c>
      <c r="N3122" s="3">
        <f t="shared" si="191"/>
        <v>10.126025297165484</v>
      </c>
    </row>
    <row r="3123" spans="1:14" x14ac:dyDescent="0.2">
      <c r="A3123" s="1" t="s">
        <v>44</v>
      </c>
      <c r="B3123" s="7">
        <v>36640</v>
      </c>
      <c r="C3123" s="16" t="str">
        <f t="shared" si="184"/>
        <v>V</v>
      </c>
      <c r="F3123" s="5">
        <v>35.950000000000003</v>
      </c>
      <c r="G3123" s="3">
        <f t="shared" si="189"/>
        <v>10.957025297165499</v>
      </c>
      <c r="K3123">
        <v>434.22800000000001</v>
      </c>
      <c r="L3123">
        <f t="shared" si="190"/>
        <v>423.27097470283451</v>
      </c>
      <c r="N3123" s="3">
        <f t="shared" si="191"/>
        <v>10.126025297165484</v>
      </c>
    </row>
    <row r="3124" spans="1:14" x14ac:dyDescent="0.2">
      <c r="A3124" s="1" t="s">
        <v>44</v>
      </c>
      <c r="B3124" s="7">
        <v>36669</v>
      </c>
      <c r="C3124" s="16" t="str">
        <f t="shared" si="184"/>
        <v>V</v>
      </c>
      <c r="F3124" s="5">
        <v>36</v>
      </c>
      <c r="G3124" s="3">
        <f t="shared" si="189"/>
        <v>10.97226455348979</v>
      </c>
      <c r="K3124">
        <v>434.22800000000001</v>
      </c>
      <c r="L3124">
        <f t="shared" si="190"/>
        <v>423.25573544651024</v>
      </c>
      <c r="N3124" s="3">
        <f t="shared" si="191"/>
        <v>10.141264553489748</v>
      </c>
    </row>
    <row r="3125" spans="1:14" x14ac:dyDescent="0.2">
      <c r="A3125" s="1" t="s">
        <v>44</v>
      </c>
      <c r="B3125" s="7">
        <v>36706</v>
      </c>
      <c r="C3125" s="16" t="str">
        <f t="shared" si="184"/>
        <v>V</v>
      </c>
      <c r="F3125" s="5">
        <v>35.99</v>
      </c>
      <c r="G3125" s="3">
        <f t="shared" si="189"/>
        <v>10.969216702224932</v>
      </c>
      <c r="K3125">
        <v>434.22800000000001</v>
      </c>
      <c r="L3125">
        <f t="shared" si="190"/>
        <v>423.2587832977751</v>
      </c>
      <c r="N3125" s="3">
        <f t="shared" si="191"/>
        <v>10.138216702224895</v>
      </c>
    </row>
    <row r="3126" spans="1:14" x14ac:dyDescent="0.2">
      <c r="A3126" s="1" t="s">
        <v>44</v>
      </c>
      <c r="B3126" s="7">
        <v>36732</v>
      </c>
      <c r="C3126" s="16" t="str">
        <f t="shared" si="184"/>
        <v>V</v>
      </c>
      <c r="F3126" s="5">
        <v>36.15</v>
      </c>
      <c r="G3126" s="3">
        <f t="shared" si="189"/>
        <v>11.017982322462663</v>
      </c>
      <c r="K3126">
        <v>434.22800000000001</v>
      </c>
      <c r="L3126">
        <f t="shared" si="190"/>
        <v>423.21001767753734</v>
      </c>
      <c r="N3126" s="3">
        <f t="shared" si="191"/>
        <v>10.186982322462654</v>
      </c>
    </row>
    <row r="3127" spans="1:14" x14ac:dyDescent="0.2">
      <c r="A3127" s="1" t="s">
        <v>44</v>
      </c>
      <c r="B3127" s="7">
        <v>36760</v>
      </c>
      <c r="C3127" s="16" t="str">
        <f t="shared" si="184"/>
        <v>V</v>
      </c>
      <c r="F3127" s="5">
        <v>36.19</v>
      </c>
      <c r="G3127" s="3">
        <v>11.031000000000001</v>
      </c>
      <c r="K3127">
        <v>434.22800000000001</v>
      </c>
      <c r="L3127">
        <f t="shared" si="190"/>
        <v>423.197</v>
      </c>
      <c r="N3127" s="3">
        <f t="shared" si="191"/>
        <v>10.199999999999989</v>
      </c>
    </row>
    <row r="3128" spans="1:14" x14ac:dyDescent="0.2">
      <c r="A3128" s="1" t="s">
        <v>44</v>
      </c>
      <c r="B3128" s="7">
        <v>36787</v>
      </c>
      <c r="C3128" s="16" t="str">
        <f t="shared" si="184"/>
        <v>V</v>
      </c>
      <c r="F3128" s="5">
        <v>36.25</v>
      </c>
      <c r="G3128" s="3">
        <v>11.048999999999999</v>
      </c>
      <c r="J3128">
        <f>AVERAGE(L3105:L3128)</f>
        <v>423.32449062785736</v>
      </c>
      <c r="K3128">
        <v>434.22800000000001</v>
      </c>
      <c r="L3128">
        <f t="shared" si="190"/>
        <v>423.17900000000003</v>
      </c>
      <c r="N3128" s="3">
        <f t="shared" si="191"/>
        <v>10.217999999999961</v>
      </c>
    </row>
    <row r="3129" spans="1:14" x14ac:dyDescent="0.2">
      <c r="A3129" s="1" t="s">
        <v>44</v>
      </c>
      <c r="B3129" s="7">
        <v>36822</v>
      </c>
      <c r="C3129" s="16" t="str">
        <f t="shared" si="184"/>
        <v>V</v>
      </c>
      <c r="F3129" s="5">
        <v>36.18</v>
      </c>
      <c r="G3129" s="3">
        <v>11.028</v>
      </c>
      <c r="K3129">
        <v>434.22800000000001</v>
      </c>
      <c r="L3129">
        <f t="shared" si="190"/>
        <v>423.2</v>
      </c>
      <c r="N3129" s="3">
        <f t="shared" si="191"/>
        <v>10.197000000000003</v>
      </c>
    </row>
    <row r="3130" spans="1:14" x14ac:dyDescent="0.2">
      <c r="A3130" s="1" t="s">
        <v>44</v>
      </c>
      <c r="B3130" s="7">
        <v>36859</v>
      </c>
      <c r="C3130" s="16" t="str">
        <f t="shared" si="184"/>
        <v>V</v>
      </c>
      <c r="F3130" s="5">
        <v>35.76</v>
      </c>
      <c r="G3130" s="3">
        <v>10.9</v>
      </c>
      <c r="K3130">
        <v>434.22800000000001</v>
      </c>
      <c r="L3130">
        <f t="shared" si="190"/>
        <v>423.32800000000003</v>
      </c>
      <c r="N3130" s="3">
        <f t="shared" si="191"/>
        <v>10.06899999999996</v>
      </c>
    </row>
    <row r="3131" spans="1:14" x14ac:dyDescent="0.2">
      <c r="A3131" s="1" t="s">
        <v>44</v>
      </c>
      <c r="B3131" s="7">
        <v>36888</v>
      </c>
      <c r="C3131" s="16" t="str">
        <f t="shared" si="184"/>
        <v>V</v>
      </c>
      <c r="F3131" s="5">
        <v>35.67</v>
      </c>
      <c r="G3131" s="3">
        <v>10.872</v>
      </c>
      <c r="K3131">
        <v>434.22800000000001</v>
      </c>
      <c r="L3131">
        <f t="shared" si="190"/>
        <v>423.35599999999999</v>
      </c>
      <c r="N3131" s="3">
        <f t="shared" si="191"/>
        <v>10.040999999999997</v>
      </c>
    </row>
    <row r="3132" spans="1:14" x14ac:dyDescent="0.2">
      <c r="A3132" s="1" t="s">
        <v>44</v>
      </c>
      <c r="B3132" s="7">
        <v>36914</v>
      </c>
      <c r="C3132" s="16" t="str">
        <f t="shared" si="184"/>
        <v>V</v>
      </c>
      <c r="F3132" s="5">
        <v>35.78</v>
      </c>
      <c r="G3132" s="3">
        <v>10.906000000000001</v>
      </c>
      <c r="K3132">
        <v>434.22800000000001</v>
      </c>
      <c r="L3132">
        <f t="shared" si="190"/>
        <v>423.322</v>
      </c>
      <c r="N3132" s="3">
        <f t="shared" si="191"/>
        <v>10.074999999999989</v>
      </c>
    </row>
    <row r="3133" spans="1:14" x14ac:dyDescent="0.2">
      <c r="A3133" s="1" t="s">
        <v>44</v>
      </c>
      <c r="B3133" s="7">
        <v>36941</v>
      </c>
      <c r="C3133" s="16" t="str">
        <f t="shared" si="184"/>
        <v>V</v>
      </c>
      <c r="F3133" s="5">
        <v>35.909999999999997</v>
      </c>
      <c r="G3133" s="3">
        <v>10.945</v>
      </c>
      <c r="K3133">
        <v>434.22800000000001</v>
      </c>
      <c r="L3133">
        <f t="shared" si="190"/>
        <v>423.28300000000002</v>
      </c>
      <c r="N3133" s="3">
        <f t="shared" si="191"/>
        <v>10.113999999999976</v>
      </c>
    </row>
    <row r="3134" spans="1:14" x14ac:dyDescent="0.2">
      <c r="A3134" s="1" t="s">
        <v>44</v>
      </c>
      <c r="B3134" s="7">
        <v>36965</v>
      </c>
      <c r="C3134" s="16" t="str">
        <f t="shared" si="184"/>
        <v>V</v>
      </c>
      <c r="F3134" s="5">
        <v>35.99</v>
      </c>
      <c r="G3134" s="3">
        <v>10.97</v>
      </c>
      <c r="K3134">
        <v>434.22800000000001</v>
      </c>
      <c r="L3134">
        <f t="shared" si="190"/>
        <v>423.25799999999998</v>
      </c>
      <c r="N3134" s="3">
        <f t="shared" si="191"/>
        <v>10.13900000000001</v>
      </c>
    </row>
    <row r="3135" spans="1:14" x14ac:dyDescent="0.2">
      <c r="A3135" s="1" t="s">
        <v>44</v>
      </c>
      <c r="B3135" s="7">
        <v>37011</v>
      </c>
      <c r="C3135" s="16" t="str">
        <f t="shared" si="184"/>
        <v>V</v>
      </c>
      <c r="F3135" s="5">
        <v>35.67</v>
      </c>
      <c r="G3135" s="3">
        <v>10.872</v>
      </c>
      <c r="K3135">
        <v>434.22800000000001</v>
      </c>
      <c r="L3135">
        <f t="shared" si="190"/>
        <v>423.35599999999999</v>
      </c>
      <c r="N3135" s="3">
        <f t="shared" si="191"/>
        <v>10.040999999999997</v>
      </c>
    </row>
    <row r="3136" spans="1:14" x14ac:dyDescent="0.2">
      <c r="A3136" s="1" t="s">
        <v>44</v>
      </c>
      <c r="B3136" s="7">
        <v>37041</v>
      </c>
      <c r="C3136" s="16" t="str">
        <f t="shared" si="184"/>
        <v>V</v>
      </c>
      <c r="F3136" s="5">
        <v>35.11</v>
      </c>
      <c r="G3136" s="3">
        <v>10.702</v>
      </c>
      <c r="K3136">
        <v>434.22800000000001</v>
      </c>
      <c r="L3136">
        <f t="shared" si="190"/>
        <v>423.52600000000001</v>
      </c>
      <c r="N3136" s="3">
        <f t="shared" si="191"/>
        <v>9.8709999999999809</v>
      </c>
    </row>
    <row r="3137" spans="1:14" x14ac:dyDescent="0.2">
      <c r="A3137" s="1" t="s">
        <v>44</v>
      </c>
      <c r="B3137" s="7">
        <v>37063</v>
      </c>
      <c r="C3137" s="16" t="str">
        <f t="shared" si="184"/>
        <v>V</v>
      </c>
      <c r="F3137" s="5">
        <v>34.49</v>
      </c>
      <c r="G3137" s="3">
        <v>10.513</v>
      </c>
      <c r="K3137">
        <v>434.22800000000001</v>
      </c>
      <c r="L3137">
        <f t="shared" si="190"/>
        <v>423.71500000000003</v>
      </c>
      <c r="N3137" s="3">
        <f t="shared" si="191"/>
        <v>9.6819999999999595</v>
      </c>
    </row>
    <row r="3138" spans="1:14" x14ac:dyDescent="0.2">
      <c r="A3138" s="1" t="s">
        <v>44</v>
      </c>
      <c r="B3138" s="7">
        <v>37102</v>
      </c>
      <c r="C3138" s="16" t="str">
        <f t="shared" si="184"/>
        <v>V</v>
      </c>
      <c r="F3138" s="5">
        <v>35.03</v>
      </c>
      <c r="G3138" s="3">
        <v>10.677</v>
      </c>
      <c r="K3138">
        <v>434.22800000000001</v>
      </c>
      <c r="L3138">
        <f t="shared" si="190"/>
        <v>423.55099999999999</v>
      </c>
      <c r="N3138" s="3">
        <f t="shared" si="191"/>
        <v>9.8460000000000036</v>
      </c>
    </row>
    <row r="3139" spans="1:14" x14ac:dyDescent="0.2">
      <c r="A3139" s="1" t="s">
        <v>44</v>
      </c>
      <c r="B3139" s="7">
        <v>37130</v>
      </c>
      <c r="C3139" s="16" t="str">
        <f t="shared" si="184"/>
        <v>V</v>
      </c>
      <c r="F3139" s="5">
        <v>35.26</v>
      </c>
      <c r="G3139" s="3">
        <v>10.747</v>
      </c>
      <c r="K3139">
        <v>434.22800000000001</v>
      </c>
      <c r="L3139">
        <f t="shared" si="190"/>
        <v>423.48099999999999</v>
      </c>
      <c r="N3139" s="3">
        <f t="shared" si="191"/>
        <v>9.9159999999999968</v>
      </c>
    </row>
    <row r="3140" spans="1:14" x14ac:dyDescent="0.2">
      <c r="A3140" s="1" t="s">
        <v>44</v>
      </c>
      <c r="B3140" s="7">
        <v>37159</v>
      </c>
      <c r="C3140" s="16" t="str">
        <f t="shared" si="184"/>
        <v>V</v>
      </c>
      <c r="F3140" s="5">
        <v>35.49</v>
      </c>
      <c r="G3140" s="3">
        <v>10.817</v>
      </c>
      <c r="K3140">
        <v>434.22800000000001</v>
      </c>
      <c r="L3140">
        <f t="shared" si="190"/>
        <v>423.411</v>
      </c>
      <c r="N3140" s="3">
        <f t="shared" si="191"/>
        <v>9.98599999999999</v>
      </c>
    </row>
    <row r="3141" spans="1:14" x14ac:dyDescent="0.2">
      <c r="A3141" s="1" t="s">
        <v>44</v>
      </c>
      <c r="B3141" s="7">
        <v>37193</v>
      </c>
      <c r="C3141" s="16" t="str">
        <f t="shared" si="184"/>
        <v>V</v>
      </c>
      <c r="F3141" s="5">
        <v>35.630000000000003</v>
      </c>
      <c r="G3141" s="3">
        <v>10.86</v>
      </c>
      <c r="K3141">
        <v>434.22800000000001</v>
      </c>
      <c r="L3141">
        <f t="shared" si="190"/>
        <v>423.36799999999999</v>
      </c>
      <c r="N3141" s="3">
        <f t="shared" si="191"/>
        <v>10.028999999999996</v>
      </c>
    </row>
    <row r="3142" spans="1:14" x14ac:dyDescent="0.2">
      <c r="A3142" s="1" t="s">
        <v>44</v>
      </c>
      <c r="B3142" s="7">
        <v>37223</v>
      </c>
      <c r="C3142" s="16" t="str">
        <f t="shared" ref="C3142:C3204" si="192">IF(ISBLANK(D3142),"V","S")</f>
        <v>V</v>
      </c>
      <c r="F3142" s="5">
        <v>35.729999999999997</v>
      </c>
      <c r="G3142" s="3">
        <v>10.89</v>
      </c>
      <c r="K3142">
        <v>434.22800000000001</v>
      </c>
      <c r="L3142">
        <f t="shared" si="190"/>
        <v>423.33800000000002</v>
      </c>
      <c r="N3142" s="3">
        <f t="shared" si="191"/>
        <v>10.058999999999969</v>
      </c>
    </row>
    <row r="3143" spans="1:14" x14ac:dyDescent="0.2">
      <c r="A3143" s="1" t="s">
        <v>44</v>
      </c>
      <c r="B3143" s="7">
        <v>37244</v>
      </c>
      <c r="C3143" s="16" t="str">
        <f t="shared" si="192"/>
        <v>V</v>
      </c>
      <c r="F3143" s="5">
        <v>35.770000000000003</v>
      </c>
      <c r="G3143" s="3">
        <v>10.903</v>
      </c>
      <c r="K3143">
        <v>434.22800000000001</v>
      </c>
      <c r="L3143">
        <f t="shared" si="190"/>
        <v>423.32499999999999</v>
      </c>
      <c r="N3143" s="3">
        <f t="shared" si="191"/>
        <v>10.072000000000003</v>
      </c>
    </row>
    <row r="3144" spans="1:14" x14ac:dyDescent="0.2">
      <c r="A3144" s="1" t="s">
        <v>44</v>
      </c>
      <c r="B3144" s="7">
        <v>37281</v>
      </c>
      <c r="C3144" s="16" t="str">
        <f t="shared" si="192"/>
        <v>V</v>
      </c>
      <c r="F3144" s="5">
        <v>35.89</v>
      </c>
      <c r="G3144" s="3">
        <v>10.939</v>
      </c>
      <c r="K3144">
        <v>434.22800000000001</v>
      </c>
      <c r="L3144">
        <f t="shared" si="190"/>
        <v>423.28899999999999</v>
      </c>
      <c r="N3144" s="3">
        <f t="shared" si="191"/>
        <v>10.108000000000004</v>
      </c>
    </row>
    <row r="3145" spans="1:14" x14ac:dyDescent="0.2">
      <c r="A3145" s="1" t="s">
        <v>44</v>
      </c>
      <c r="B3145" s="7">
        <v>37314</v>
      </c>
      <c r="C3145" s="16" t="str">
        <f t="shared" si="192"/>
        <v>V</v>
      </c>
      <c r="F3145" s="5">
        <v>36.04</v>
      </c>
      <c r="G3145" s="3">
        <v>10.984999999999999</v>
      </c>
      <c r="K3145">
        <v>434.22800000000001</v>
      </c>
      <c r="L3145">
        <f t="shared" si="190"/>
        <v>423.24299999999999</v>
      </c>
      <c r="N3145" s="3">
        <f t="shared" si="191"/>
        <v>10.153999999999996</v>
      </c>
    </row>
    <row r="3146" spans="1:14" x14ac:dyDescent="0.2">
      <c r="A3146" s="1" t="s">
        <v>44</v>
      </c>
      <c r="B3146" s="7">
        <v>37337</v>
      </c>
      <c r="C3146" s="16" t="str">
        <f t="shared" si="192"/>
        <v>V</v>
      </c>
      <c r="F3146" s="5">
        <v>36.130000000000003</v>
      </c>
      <c r="G3146" s="3">
        <v>11.012</v>
      </c>
      <c r="K3146">
        <v>434.22800000000001</v>
      </c>
      <c r="L3146">
        <f t="shared" si="190"/>
        <v>423.21600000000001</v>
      </c>
      <c r="N3146" s="3">
        <f t="shared" si="191"/>
        <v>10.180999999999983</v>
      </c>
    </row>
    <row r="3147" spans="1:14" x14ac:dyDescent="0.2">
      <c r="A3147" s="1" t="s">
        <v>44</v>
      </c>
      <c r="B3147" s="7">
        <v>37375</v>
      </c>
      <c r="C3147" s="16" t="str">
        <f t="shared" si="192"/>
        <v>V</v>
      </c>
      <c r="F3147" s="5">
        <v>36.090000000000003</v>
      </c>
      <c r="G3147" s="3">
        <v>11</v>
      </c>
      <c r="K3147">
        <v>434.22800000000001</v>
      </c>
      <c r="L3147">
        <f t="shared" si="190"/>
        <v>423.22800000000001</v>
      </c>
      <c r="N3147" s="3">
        <f t="shared" si="191"/>
        <v>10.168999999999983</v>
      </c>
    </row>
    <row r="3148" spans="1:14" x14ac:dyDescent="0.2">
      <c r="A3148" s="1" t="s">
        <v>44</v>
      </c>
      <c r="B3148" s="7">
        <v>37398</v>
      </c>
      <c r="C3148" s="16" t="str">
        <f t="shared" si="192"/>
        <v>V</v>
      </c>
      <c r="F3148" s="5">
        <v>36.020000000000003</v>
      </c>
      <c r="G3148" s="3">
        <v>10.978999999999999</v>
      </c>
      <c r="K3148">
        <v>434.22800000000001</v>
      </c>
      <c r="L3148">
        <f t="shared" si="190"/>
        <v>423.24900000000002</v>
      </c>
      <c r="N3148" s="3">
        <f t="shared" si="191"/>
        <v>10.147999999999968</v>
      </c>
    </row>
    <row r="3149" spans="1:14" x14ac:dyDescent="0.2">
      <c r="A3149" s="1" t="s">
        <v>44</v>
      </c>
      <c r="B3149" s="7">
        <v>37433</v>
      </c>
      <c r="C3149" s="16" t="str">
        <f t="shared" si="192"/>
        <v>V</v>
      </c>
      <c r="F3149" s="5">
        <v>35.97</v>
      </c>
      <c r="G3149" s="3">
        <v>10.964</v>
      </c>
      <c r="K3149">
        <v>434.22800000000001</v>
      </c>
      <c r="L3149">
        <f t="shared" si="190"/>
        <v>423.26400000000001</v>
      </c>
      <c r="N3149" s="3">
        <f t="shared" si="191"/>
        <v>10.132999999999981</v>
      </c>
    </row>
    <row r="3150" spans="1:14" x14ac:dyDescent="0.2">
      <c r="A3150" s="1" t="s">
        <v>44</v>
      </c>
      <c r="B3150" s="7">
        <v>37460</v>
      </c>
      <c r="C3150" s="16" t="str">
        <f t="shared" si="192"/>
        <v>V</v>
      </c>
      <c r="F3150" s="5">
        <v>35.69</v>
      </c>
      <c r="G3150" s="3">
        <v>10.878</v>
      </c>
      <c r="K3150">
        <v>434.22800000000001</v>
      </c>
      <c r="L3150">
        <f t="shared" si="190"/>
        <v>423.35</v>
      </c>
      <c r="N3150" s="3">
        <f t="shared" si="191"/>
        <v>10.046999999999969</v>
      </c>
    </row>
    <row r="3151" spans="1:14" x14ac:dyDescent="0.2">
      <c r="A3151" s="1" t="s">
        <v>44</v>
      </c>
      <c r="B3151" s="7">
        <v>37494</v>
      </c>
      <c r="C3151" s="16" t="str">
        <f t="shared" si="192"/>
        <v>V</v>
      </c>
      <c r="F3151" s="5">
        <v>35.9</v>
      </c>
      <c r="G3151" s="3">
        <v>10.942</v>
      </c>
      <c r="K3151">
        <v>434.22800000000001</v>
      </c>
      <c r="L3151">
        <f t="shared" si="190"/>
        <v>423.286</v>
      </c>
      <c r="N3151" s="3">
        <f t="shared" si="191"/>
        <v>10.11099999999999</v>
      </c>
    </row>
    <row r="3152" spans="1:14" x14ac:dyDescent="0.2">
      <c r="A3152" s="1" t="s">
        <v>44</v>
      </c>
      <c r="B3152" s="7">
        <v>37524</v>
      </c>
      <c r="C3152" s="16" t="str">
        <f t="shared" si="192"/>
        <v>V</v>
      </c>
      <c r="F3152" s="5">
        <v>36.06</v>
      </c>
      <c r="G3152" s="3">
        <f t="shared" ref="G3152:G3242" si="193">F3152*0.3048</f>
        <v>10.991088000000001</v>
      </c>
      <c r="K3152">
        <v>434.22800000000001</v>
      </c>
      <c r="L3152">
        <f t="shared" si="190"/>
        <v>423.23691200000002</v>
      </c>
      <c r="N3152" s="3">
        <f t="shared" si="191"/>
        <v>10.160087999999973</v>
      </c>
    </row>
    <row r="3153" spans="1:14" x14ac:dyDescent="0.2">
      <c r="A3153" s="1" t="s">
        <v>44</v>
      </c>
      <c r="B3153" s="7">
        <v>37550</v>
      </c>
      <c r="C3153" s="16" t="str">
        <f t="shared" si="192"/>
        <v>V</v>
      </c>
      <c r="F3153" s="5">
        <v>36.15</v>
      </c>
      <c r="G3153" s="3">
        <f t="shared" si="193"/>
        <v>11.018520000000001</v>
      </c>
      <c r="K3153">
        <v>434.22800000000001</v>
      </c>
      <c r="L3153">
        <f t="shared" si="190"/>
        <v>423.20947999999999</v>
      </c>
      <c r="N3153" s="3">
        <f t="shared" si="191"/>
        <v>10.187520000000006</v>
      </c>
    </row>
    <row r="3154" spans="1:14" x14ac:dyDescent="0.2">
      <c r="A3154" s="1" t="s">
        <v>44</v>
      </c>
      <c r="B3154" s="7">
        <v>37581</v>
      </c>
      <c r="C3154" s="16" t="str">
        <f t="shared" si="192"/>
        <v>V</v>
      </c>
      <c r="F3154" s="5">
        <v>36.200000000000003</v>
      </c>
      <c r="G3154" s="3">
        <f t="shared" si="193"/>
        <v>11.033760000000001</v>
      </c>
      <c r="K3154">
        <v>434.22800000000001</v>
      </c>
      <c r="L3154">
        <f t="shared" si="190"/>
        <v>423.19424000000004</v>
      </c>
      <c r="N3154" s="3">
        <f t="shared" si="191"/>
        <v>10.202759999999955</v>
      </c>
    </row>
    <row r="3155" spans="1:14" x14ac:dyDescent="0.2">
      <c r="A3155" s="1" t="s">
        <v>44</v>
      </c>
      <c r="B3155" s="7">
        <v>37610</v>
      </c>
      <c r="C3155" s="16" t="str">
        <f t="shared" si="192"/>
        <v>V</v>
      </c>
      <c r="F3155" s="5">
        <v>36.26</v>
      </c>
      <c r="G3155" s="3">
        <f t="shared" si="193"/>
        <v>11.052047999999999</v>
      </c>
      <c r="K3155">
        <v>434.22800000000001</v>
      </c>
      <c r="L3155">
        <f t="shared" si="190"/>
        <v>423.175952</v>
      </c>
      <c r="N3155" s="3">
        <f t="shared" si="191"/>
        <v>10.221047999999996</v>
      </c>
    </row>
    <row r="3156" spans="1:14" x14ac:dyDescent="0.2">
      <c r="A3156" s="1" t="s">
        <v>44</v>
      </c>
      <c r="B3156" s="7">
        <v>37651</v>
      </c>
      <c r="C3156" s="16" t="str">
        <f t="shared" si="192"/>
        <v>V</v>
      </c>
      <c r="F3156" s="5">
        <v>36.36</v>
      </c>
      <c r="G3156" s="3">
        <f t="shared" si="193"/>
        <v>11.082528</v>
      </c>
      <c r="K3156">
        <v>434.22800000000001</v>
      </c>
      <c r="L3156">
        <f t="shared" si="190"/>
        <v>423.14547199999998</v>
      </c>
      <c r="N3156" s="3">
        <f t="shared" si="191"/>
        <v>10.251528000000008</v>
      </c>
    </row>
    <row r="3157" spans="1:14" x14ac:dyDescent="0.2">
      <c r="A3157" s="1" t="s">
        <v>44</v>
      </c>
      <c r="B3157" s="7">
        <v>37679</v>
      </c>
      <c r="C3157" s="16" t="str">
        <f t="shared" si="192"/>
        <v>V</v>
      </c>
      <c r="F3157" s="5">
        <v>36.450000000000003</v>
      </c>
      <c r="G3157" s="3">
        <f t="shared" si="193"/>
        <v>11.109960000000001</v>
      </c>
      <c r="K3157">
        <v>434.22800000000001</v>
      </c>
      <c r="L3157">
        <f t="shared" si="190"/>
        <v>423.11804000000001</v>
      </c>
      <c r="N3157" s="3">
        <f t="shared" si="191"/>
        <v>10.278959999999984</v>
      </c>
    </row>
    <row r="3158" spans="1:14" x14ac:dyDescent="0.2">
      <c r="A3158" s="1" t="s">
        <v>44</v>
      </c>
      <c r="B3158" s="7">
        <v>37706</v>
      </c>
      <c r="C3158" s="16" t="str">
        <f t="shared" si="192"/>
        <v>V</v>
      </c>
      <c r="F3158" s="5">
        <v>36.520000000000003</v>
      </c>
      <c r="G3158" s="3">
        <f t="shared" si="193"/>
        <v>11.131296000000001</v>
      </c>
      <c r="K3158">
        <v>434.22800000000001</v>
      </c>
      <c r="L3158">
        <f t="shared" si="190"/>
        <v>423.09670399999999</v>
      </c>
      <c r="N3158" s="3">
        <f t="shared" si="191"/>
        <v>10.300296000000003</v>
      </c>
    </row>
    <row r="3159" spans="1:14" x14ac:dyDescent="0.2">
      <c r="A3159" s="1" t="s">
        <v>44</v>
      </c>
      <c r="B3159" s="7">
        <v>37739</v>
      </c>
      <c r="C3159" s="16" t="str">
        <f t="shared" si="192"/>
        <v>V</v>
      </c>
      <c r="F3159" s="5">
        <v>36.520000000000003</v>
      </c>
      <c r="G3159" s="3">
        <f t="shared" si="193"/>
        <v>11.131296000000001</v>
      </c>
      <c r="K3159">
        <v>434.22800000000001</v>
      </c>
      <c r="L3159">
        <f t="shared" si="190"/>
        <v>423.09670399999999</v>
      </c>
      <c r="N3159" s="3">
        <f t="shared" si="191"/>
        <v>10.300296000000003</v>
      </c>
    </row>
    <row r="3160" spans="1:14" x14ac:dyDescent="0.2">
      <c r="A3160" s="1" t="s">
        <v>44</v>
      </c>
      <c r="B3160" s="7">
        <v>37761</v>
      </c>
      <c r="C3160" s="16" t="str">
        <f t="shared" si="192"/>
        <v>V</v>
      </c>
      <c r="F3160" s="5">
        <v>36.51</v>
      </c>
      <c r="G3160" s="3">
        <f t="shared" si="193"/>
        <v>11.128247999999999</v>
      </c>
      <c r="K3160">
        <v>434.22800000000001</v>
      </c>
      <c r="L3160">
        <f t="shared" si="190"/>
        <v>423.09975200000002</v>
      </c>
      <c r="N3160" s="3">
        <f t="shared" si="191"/>
        <v>10.297247999999968</v>
      </c>
    </row>
    <row r="3161" spans="1:14" x14ac:dyDescent="0.2">
      <c r="A3161" s="1" t="s">
        <v>44</v>
      </c>
      <c r="B3161" s="7">
        <v>37802</v>
      </c>
      <c r="C3161" s="16" t="str">
        <f t="shared" si="192"/>
        <v>V</v>
      </c>
      <c r="F3161" s="5">
        <v>36.479999999999997</v>
      </c>
      <c r="G3161" s="3">
        <f t="shared" si="193"/>
        <v>11.119104</v>
      </c>
      <c r="K3161">
        <v>434.22800000000001</v>
      </c>
      <c r="L3161">
        <f t="shared" si="190"/>
        <v>423.10889600000002</v>
      </c>
      <c r="N3161" s="3">
        <f t="shared" si="191"/>
        <v>10.288103999999976</v>
      </c>
    </row>
    <row r="3162" spans="1:14" x14ac:dyDescent="0.2">
      <c r="A3162" s="1" t="s">
        <v>44</v>
      </c>
      <c r="B3162" s="7">
        <v>37825</v>
      </c>
      <c r="C3162" s="16" t="str">
        <f t="shared" si="192"/>
        <v>V</v>
      </c>
      <c r="F3162" s="5">
        <v>36.479999999999997</v>
      </c>
      <c r="G3162" s="3">
        <f t="shared" si="193"/>
        <v>11.119104</v>
      </c>
      <c r="K3162">
        <v>434.22800000000001</v>
      </c>
      <c r="L3162">
        <f t="shared" si="190"/>
        <v>423.10889600000002</v>
      </c>
      <c r="N3162" s="3">
        <f t="shared" si="191"/>
        <v>10.288103999999976</v>
      </c>
    </row>
    <row r="3163" spans="1:14" x14ac:dyDescent="0.2">
      <c r="A3163" s="1" t="s">
        <v>44</v>
      </c>
      <c r="B3163" s="7">
        <v>37860</v>
      </c>
      <c r="C3163" s="16" t="str">
        <f t="shared" si="192"/>
        <v>V</v>
      </c>
      <c r="F3163" s="5">
        <v>36.630000000000003</v>
      </c>
      <c r="G3163" s="3">
        <f t="shared" si="193"/>
        <v>11.164824000000001</v>
      </c>
      <c r="K3163">
        <v>434.22800000000001</v>
      </c>
      <c r="L3163">
        <f t="shared" si="190"/>
        <v>423.063176</v>
      </c>
      <c r="N3163" s="3">
        <f t="shared" si="191"/>
        <v>10.333823999999993</v>
      </c>
    </row>
    <row r="3164" spans="1:14" x14ac:dyDescent="0.2">
      <c r="A3164" s="1" t="s">
        <v>44</v>
      </c>
      <c r="B3164" s="7">
        <v>37888</v>
      </c>
      <c r="C3164" s="16" t="str">
        <f t="shared" si="192"/>
        <v>V</v>
      </c>
      <c r="F3164" s="5">
        <v>36.729999999999997</v>
      </c>
      <c r="G3164" s="3">
        <f t="shared" si="193"/>
        <v>11.195304</v>
      </c>
      <c r="K3164">
        <v>434.22800000000001</v>
      </c>
      <c r="L3164">
        <f t="shared" si="190"/>
        <v>423.03269599999999</v>
      </c>
      <c r="N3164" s="3">
        <f t="shared" si="191"/>
        <v>10.364304000000004</v>
      </c>
    </row>
    <row r="3165" spans="1:14" x14ac:dyDescent="0.2">
      <c r="A3165" s="1" t="s">
        <v>44</v>
      </c>
      <c r="B3165" s="7">
        <v>37924</v>
      </c>
      <c r="C3165" s="16" t="str">
        <f t="shared" si="192"/>
        <v>V</v>
      </c>
      <c r="F3165" s="5">
        <v>36.72</v>
      </c>
      <c r="G3165" s="3">
        <f t="shared" si="193"/>
        <v>11.192256</v>
      </c>
      <c r="K3165">
        <v>434.22800000000001</v>
      </c>
      <c r="L3165">
        <f t="shared" si="190"/>
        <v>423.03574400000002</v>
      </c>
      <c r="N3165" s="3">
        <f t="shared" si="191"/>
        <v>10.361255999999969</v>
      </c>
    </row>
    <row r="3166" spans="1:14" x14ac:dyDescent="0.2">
      <c r="A3166" s="1" t="s">
        <v>44</v>
      </c>
      <c r="B3166" s="7">
        <v>37951</v>
      </c>
      <c r="C3166" s="16" t="str">
        <f t="shared" si="192"/>
        <v>V</v>
      </c>
      <c r="F3166" s="5">
        <v>36.69</v>
      </c>
      <c r="G3166" s="3">
        <f t="shared" si="193"/>
        <v>11.183111999999999</v>
      </c>
      <c r="K3166">
        <v>434.22800000000001</v>
      </c>
      <c r="L3166">
        <f t="shared" si="190"/>
        <v>423.04488800000001</v>
      </c>
      <c r="N3166" s="3">
        <f t="shared" si="191"/>
        <v>10.352111999999977</v>
      </c>
    </row>
    <row r="3167" spans="1:14" x14ac:dyDescent="0.2">
      <c r="A3167" s="1" t="s">
        <v>44</v>
      </c>
      <c r="B3167" s="7">
        <v>37978</v>
      </c>
      <c r="C3167" s="16" t="str">
        <f t="shared" si="192"/>
        <v>V</v>
      </c>
      <c r="F3167" s="5">
        <v>36.630000000000003</v>
      </c>
      <c r="G3167" s="3">
        <f t="shared" si="193"/>
        <v>11.164824000000001</v>
      </c>
      <c r="K3167">
        <v>434.22800000000001</v>
      </c>
      <c r="L3167">
        <f t="shared" si="190"/>
        <v>423.063176</v>
      </c>
      <c r="N3167" s="3">
        <f t="shared" si="191"/>
        <v>10.333823999999993</v>
      </c>
    </row>
    <row r="3168" spans="1:14" x14ac:dyDescent="0.2">
      <c r="A3168" s="1" t="s">
        <v>44</v>
      </c>
      <c r="B3168" s="7">
        <v>38008</v>
      </c>
      <c r="C3168" s="16" t="str">
        <f t="shared" si="192"/>
        <v>V</v>
      </c>
      <c r="F3168" s="5">
        <v>36.68</v>
      </c>
      <c r="G3168" s="3">
        <f t="shared" si="193"/>
        <v>11.180064</v>
      </c>
      <c r="K3168">
        <v>434.22800000000001</v>
      </c>
      <c r="L3168">
        <f t="shared" si="190"/>
        <v>423.04793599999999</v>
      </c>
      <c r="N3168" s="3">
        <f t="shared" si="191"/>
        <v>10.349063999999998</v>
      </c>
    </row>
    <row r="3169" spans="1:14" x14ac:dyDescent="0.2">
      <c r="A3169" s="1" t="s">
        <v>44</v>
      </c>
      <c r="B3169" s="7">
        <v>38047</v>
      </c>
      <c r="C3169" s="16" t="str">
        <f t="shared" si="192"/>
        <v>V</v>
      </c>
      <c r="F3169" s="5">
        <v>36.72</v>
      </c>
      <c r="G3169" s="3">
        <f t="shared" si="193"/>
        <v>11.192256</v>
      </c>
      <c r="K3169">
        <v>434.22800000000001</v>
      </c>
      <c r="L3169">
        <f t="shared" si="190"/>
        <v>423.03574400000002</v>
      </c>
      <c r="N3169" s="3">
        <f t="shared" si="191"/>
        <v>10.361255999999969</v>
      </c>
    </row>
    <row r="3170" spans="1:14" x14ac:dyDescent="0.2">
      <c r="A3170" s="1" t="s">
        <v>44</v>
      </c>
      <c r="B3170" s="7">
        <v>38079</v>
      </c>
      <c r="C3170" s="16" t="s">
        <v>176</v>
      </c>
      <c r="F3170" s="5">
        <v>36.71</v>
      </c>
      <c r="G3170" s="3">
        <f t="shared" si="193"/>
        <v>11.189208000000001</v>
      </c>
      <c r="J3170" t="s">
        <v>66</v>
      </c>
      <c r="K3170">
        <v>434.22800000000001</v>
      </c>
      <c r="L3170">
        <f t="shared" si="190"/>
        <v>423.038792</v>
      </c>
      <c r="N3170" s="3">
        <f t="shared" si="191"/>
        <v>10.358207999999991</v>
      </c>
    </row>
    <row r="3171" spans="1:14" x14ac:dyDescent="0.2">
      <c r="A3171" s="1" t="s">
        <v>44</v>
      </c>
      <c r="B3171" s="7">
        <v>38105</v>
      </c>
      <c r="C3171" s="16" t="str">
        <f t="shared" si="192"/>
        <v>V</v>
      </c>
      <c r="F3171" s="5">
        <v>36.69</v>
      </c>
      <c r="G3171" s="3">
        <f t="shared" si="193"/>
        <v>11.183111999999999</v>
      </c>
      <c r="K3171">
        <v>434.22800000000001</v>
      </c>
      <c r="L3171">
        <f t="shared" si="190"/>
        <v>423.04488800000001</v>
      </c>
      <c r="N3171" s="3">
        <f t="shared" si="191"/>
        <v>10.352111999999977</v>
      </c>
    </row>
    <row r="3172" spans="1:14" x14ac:dyDescent="0.2">
      <c r="A3172" s="1" t="s">
        <v>44</v>
      </c>
      <c r="B3172" s="7">
        <v>38131</v>
      </c>
      <c r="C3172" s="16" t="s">
        <v>176</v>
      </c>
      <c r="F3172" s="5">
        <v>36.69</v>
      </c>
      <c r="G3172" s="3">
        <f t="shared" si="193"/>
        <v>11.183111999999999</v>
      </c>
      <c r="J3172" t="s">
        <v>69</v>
      </c>
      <c r="K3172">
        <v>434.22800000000001</v>
      </c>
      <c r="L3172">
        <f t="shared" si="190"/>
        <v>423.04488800000001</v>
      </c>
      <c r="N3172" s="3">
        <f t="shared" si="191"/>
        <v>10.352111999999977</v>
      </c>
    </row>
    <row r="3173" spans="1:14" x14ac:dyDescent="0.2">
      <c r="A3173" s="1" t="s">
        <v>44</v>
      </c>
      <c r="B3173" s="7">
        <v>38162</v>
      </c>
      <c r="C3173" s="16" t="s">
        <v>176</v>
      </c>
      <c r="F3173" s="5">
        <v>36.76</v>
      </c>
      <c r="G3173" s="3">
        <f t="shared" si="193"/>
        <v>11.204447999999999</v>
      </c>
      <c r="J3173" t="s">
        <v>69</v>
      </c>
      <c r="K3173">
        <v>434.22800000000001</v>
      </c>
      <c r="L3173">
        <f t="shared" si="190"/>
        <v>423.023552</v>
      </c>
      <c r="N3173" s="3">
        <f t="shared" si="191"/>
        <v>10.373447999999996</v>
      </c>
    </row>
    <row r="3174" spans="1:14" x14ac:dyDescent="0.2">
      <c r="A3174" s="1" t="s">
        <v>44</v>
      </c>
      <c r="B3174" s="7">
        <v>38191</v>
      </c>
      <c r="C3174" s="16" t="s">
        <v>176</v>
      </c>
      <c r="F3174" s="5">
        <v>36.83</v>
      </c>
      <c r="G3174" s="3">
        <f t="shared" si="193"/>
        <v>11.225784000000001</v>
      </c>
      <c r="J3174" t="s">
        <v>69</v>
      </c>
      <c r="K3174">
        <v>434.22800000000001</v>
      </c>
      <c r="L3174">
        <f t="shared" si="190"/>
        <v>423.00221600000003</v>
      </c>
      <c r="N3174" s="3">
        <f t="shared" si="191"/>
        <v>10.394783999999959</v>
      </c>
    </row>
    <row r="3175" spans="1:14" x14ac:dyDescent="0.2">
      <c r="A3175" s="1" t="s">
        <v>44</v>
      </c>
      <c r="B3175" s="7">
        <v>38226</v>
      </c>
      <c r="C3175" s="16" t="s">
        <v>176</v>
      </c>
      <c r="F3175" s="5">
        <v>36.979999999999997</v>
      </c>
      <c r="G3175" s="3">
        <f t="shared" si="193"/>
        <v>11.271504</v>
      </c>
      <c r="J3175" t="s">
        <v>69</v>
      </c>
      <c r="K3175">
        <v>434.22800000000001</v>
      </c>
      <c r="L3175">
        <f t="shared" si="190"/>
        <v>422.95649600000002</v>
      </c>
      <c r="N3175" s="3">
        <f t="shared" si="191"/>
        <v>10.440503999999976</v>
      </c>
    </row>
    <row r="3176" spans="1:14" x14ac:dyDescent="0.2">
      <c r="A3176" s="1" t="s">
        <v>44</v>
      </c>
      <c r="B3176" s="7">
        <v>38254</v>
      </c>
      <c r="C3176" s="16" t="s">
        <v>176</v>
      </c>
      <c r="F3176" s="5">
        <v>36.99</v>
      </c>
      <c r="G3176" s="3">
        <f t="shared" si="193"/>
        <v>11.274552000000002</v>
      </c>
      <c r="J3176" t="s">
        <v>69</v>
      </c>
      <c r="K3176">
        <v>434.22800000000001</v>
      </c>
      <c r="L3176">
        <f t="shared" si="190"/>
        <v>422.95344799999998</v>
      </c>
      <c r="N3176" s="3">
        <f t="shared" si="191"/>
        <v>10.443552000000011</v>
      </c>
    </row>
    <row r="3177" spans="1:14" x14ac:dyDescent="0.2">
      <c r="A3177" s="1" t="s">
        <v>44</v>
      </c>
      <c r="B3177" s="7">
        <v>38292</v>
      </c>
      <c r="C3177" s="16" t="s">
        <v>176</v>
      </c>
      <c r="F3177" s="5">
        <v>36.83</v>
      </c>
      <c r="G3177" s="3">
        <f t="shared" si="193"/>
        <v>11.225784000000001</v>
      </c>
      <c r="J3177" t="s">
        <v>69</v>
      </c>
      <c r="K3177">
        <v>434.22800000000001</v>
      </c>
      <c r="L3177">
        <f t="shared" si="190"/>
        <v>423.00221600000003</v>
      </c>
      <c r="N3177" s="3">
        <f t="shared" si="191"/>
        <v>10.394783999999959</v>
      </c>
    </row>
    <row r="3178" spans="1:14" x14ac:dyDescent="0.2">
      <c r="A3178" s="1" t="s">
        <v>44</v>
      </c>
      <c r="B3178" s="7">
        <v>38320</v>
      </c>
      <c r="C3178" s="16" t="s">
        <v>176</v>
      </c>
      <c r="F3178" s="5">
        <v>36.39</v>
      </c>
      <c r="G3178" s="3">
        <f t="shared" si="193"/>
        <v>11.091672000000001</v>
      </c>
      <c r="J3178" t="s">
        <v>69</v>
      </c>
      <c r="K3178">
        <v>434.22800000000001</v>
      </c>
      <c r="L3178">
        <f t="shared" si="190"/>
        <v>423.13632799999999</v>
      </c>
      <c r="N3178" s="3">
        <f t="shared" si="191"/>
        <v>10.260672</v>
      </c>
    </row>
    <row r="3179" spans="1:14" x14ac:dyDescent="0.2">
      <c r="A3179" s="1" t="s">
        <v>44</v>
      </c>
      <c r="B3179" s="7">
        <v>38341</v>
      </c>
      <c r="C3179" s="16" t="s">
        <v>176</v>
      </c>
      <c r="F3179" s="5">
        <v>36.340000000000003</v>
      </c>
      <c r="G3179" s="3">
        <f t="shared" si="193"/>
        <v>11.076432000000002</v>
      </c>
      <c r="J3179" t="s">
        <v>69</v>
      </c>
      <c r="K3179">
        <v>434.22800000000001</v>
      </c>
      <c r="L3179">
        <f t="shared" si="190"/>
        <v>423.151568</v>
      </c>
      <c r="N3179" s="3">
        <f t="shared" si="191"/>
        <v>10.245431999999994</v>
      </c>
    </row>
    <row r="3180" spans="1:14" x14ac:dyDescent="0.2">
      <c r="A3180" s="1" t="s">
        <v>44</v>
      </c>
      <c r="B3180" s="7">
        <v>38377</v>
      </c>
      <c r="C3180" s="16" t="s">
        <v>176</v>
      </c>
      <c r="F3180" s="5">
        <v>36.46</v>
      </c>
      <c r="G3180" s="3">
        <f t="shared" si="193"/>
        <v>11.113008000000001</v>
      </c>
      <c r="J3180" t="s">
        <v>69</v>
      </c>
      <c r="K3180">
        <v>434.22800000000001</v>
      </c>
      <c r="L3180">
        <f t="shared" si="190"/>
        <v>423.11499200000003</v>
      </c>
      <c r="N3180" s="3">
        <f t="shared" si="191"/>
        <v>10.282007999999962</v>
      </c>
    </row>
    <row r="3181" spans="1:14" x14ac:dyDescent="0.2">
      <c r="A3181" s="1" t="s">
        <v>44</v>
      </c>
      <c r="B3181" s="7">
        <v>38413</v>
      </c>
      <c r="C3181" s="16" t="s">
        <v>176</v>
      </c>
      <c r="F3181" s="5">
        <v>36.61</v>
      </c>
      <c r="G3181" s="3">
        <f t="shared" si="193"/>
        <v>11.158728</v>
      </c>
      <c r="J3181" t="s">
        <v>69</v>
      </c>
      <c r="K3181">
        <v>434.22800000000001</v>
      </c>
      <c r="L3181">
        <f t="shared" si="190"/>
        <v>423.06927200000001</v>
      </c>
      <c r="N3181" s="3">
        <f t="shared" si="191"/>
        <v>10.327727999999979</v>
      </c>
    </row>
    <row r="3182" spans="1:14" x14ac:dyDescent="0.2">
      <c r="A3182" s="1" t="s">
        <v>44</v>
      </c>
      <c r="B3182" s="7">
        <v>38440</v>
      </c>
      <c r="C3182" s="16" t="s">
        <v>176</v>
      </c>
      <c r="F3182" s="5">
        <v>36.68</v>
      </c>
      <c r="G3182" s="3">
        <f t="shared" si="193"/>
        <v>11.180064</v>
      </c>
      <c r="J3182" t="s">
        <v>69</v>
      </c>
      <c r="K3182">
        <v>434.22800000000001</v>
      </c>
      <c r="L3182">
        <f t="shared" si="190"/>
        <v>423.04793599999999</v>
      </c>
      <c r="N3182" s="3">
        <f t="shared" si="191"/>
        <v>10.349063999999998</v>
      </c>
    </row>
    <row r="3183" spans="1:14" x14ac:dyDescent="0.2">
      <c r="A3183" s="1" t="s">
        <v>44</v>
      </c>
      <c r="B3183" s="7">
        <v>38467</v>
      </c>
      <c r="C3183" s="16" t="s">
        <v>176</v>
      </c>
      <c r="F3183" s="5">
        <v>36.46</v>
      </c>
      <c r="G3183" s="3">
        <f t="shared" si="193"/>
        <v>11.113008000000001</v>
      </c>
      <c r="J3183" t="s">
        <v>69</v>
      </c>
      <c r="K3183">
        <v>434.22800000000001</v>
      </c>
      <c r="L3183">
        <f t="shared" si="190"/>
        <v>423.11499200000003</v>
      </c>
      <c r="N3183" s="3">
        <f t="shared" si="191"/>
        <v>10.282007999999962</v>
      </c>
    </row>
    <row r="3184" spans="1:14" x14ac:dyDescent="0.2">
      <c r="A3184" s="1" t="s">
        <v>44</v>
      </c>
      <c r="B3184" s="7">
        <v>38496</v>
      </c>
      <c r="C3184" s="16" t="str">
        <f t="shared" si="192"/>
        <v>V</v>
      </c>
      <c r="F3184" s="5">
        <v>36.4</v>
      </c>
      <c r="G3184" s="3">
        <f t="shared" si="193"/>
        <v>11.094720000000001</v>
      </c>
      <c r="J3184" t="s">
        <v>79</v>
      </c>
      <c r="K3184">
        <v>434.22800000000001</v>
      </c>
      <c r="L3184">
        <f t="shared" si="190"/>
        <v>423.13328000000001</v>
      </c>
      <c r="N3184" s="3">
        <f t="shared" si="191"/>
        <v>10.263719999999978</v>
      </c>
    </row>
    <row r="3185" spans="1:14" x14ac:dyDescent="0.2">
      <c r="A3185" s="1" t="s">
        <v>44</v>
      </c>
      <c r="B3185" s="7">
        <v>38526</v>
      </c>
      <c r="C3185" s="16" t="s">
        <v>176</v>
      </c>
      <c r="F3185" s="5">
        <v>35.729999999999997</v>
      </c>
      <c r="G3185" s="3">
        <f t="shared" si="193"/>
        <v>10.890504</v>
      </c>
      <c r="J3185" t="s">
        <v>69</v>
      </c>
      <c r="K3185">
        <v>434.22800000000001</v>
      </c>
      <c r="L3185">
        <f t="shared" si="190"/>
        <v>423.33749599999999</v>
      </c>
      <c r="N3185" s="3">
        <f t="shared" si="191"/>
        <v>10.059504000000004</v>
      </c>
    </row>
    <row r="3186" spans="1:14" x14ac:dyDescent="0.2">
      <c r="A3186" s="1" t="s">
        <v>44</v>
      </c>
      <c r="B3186" s="7">
        <v>38558</v>
      </c>
      <c r="C3186" s="16" t="s">
        <v>176</v>
      </c>
      <c r="F3186" s="5">
        <v>35.71</v>
      </c>
      <c r="G3186" s="3">
        <f t="shared" si="193"/>
        <v>10.884408000000001</v>
      </c>
      <c r="J3186" t="s">
        <v>69</v>
      </c>
      <c r="K3186">
        <v>434.22800000000001</v>
      </c>
      <c r="L3186">
        <f t="shared" ref="L3186:L3219" si="194">K3186-G3186</f>
        <v>423.343592</v>
      </c>
      <c r="N3186" s="3">
        <f t="shared" ref="N3186:N3219" si="195">433.397-L3186</f>
        <v>10.05340799999999</v>
      </c>
    </row>
    <row r="3187" spans="1:14" x14ac:dyDescent="0.2">
      <c r="A3187" s="1" t="s">
        <v>44</v>
      </c>
      <c r="B3187" s="7">
        <v>38586</v>
      </c>
      <c r="C3187" s="16" t="s">
        <v>176</v>
      </c>
      <c r="F3187" s="5">
        <v>35.97</v>
      </c>
      <c r="G3187" s="3">
        <f t="shared" si="193"/>
        <v>10.963656</v>
      </c>
      <c r="J3187" t="s">
        <v>69</v>
      </c>
      <c r="K3187">
        <v>434.22800000000001</v>
      </c>
      <c r="L3187">
        <f t="shared" si="194"/>
        <v>423.26434399999999</v>
      </c>
      <c r="N3187" s="3">
        <f t="shared" si="195"/>
        <v>10.132655999999997</v>
      </c>
    </row>
    <row r="3188" spans="1:14" x14ac:dyDescent="0.2">
      <c r="A3188" s="1" t="s">
        <v>44</v>
      </c>
      <c r="B3188" s="7">
        <v>38618</v>
      </c>
      <c r="C3188" s="16" t="s">
        <v>176</v>
      </c>
      <c r="F3188" s="5">
        <v>36.17</v>
      </c>
      <c r="G3188" s="3">
        <f t="shared" si="193"/>
        <v>11.024616000000002</v>
      </c>
      <c r="J3188" t="s">
        <v>69</v>
      </c>
      <c r="K3188">
        <v>434.22800000000001</v>
      </c>
      <c r="L3188">
        <f t="shared" si="194"/>
        <v>423.20338400000003</v>
      </c>
      <c r="N3188" s="3">
        <f t="shared" si="195"/>
        <v>10.193615999999963</v>
      </c>
    </row>
    <row r="3189" spans="1:14" x14ac:dyDescent="0.2">
      <c r="A3189" s="1" t="s">
        <v>44</v>
      </c>
      <c r="B3189" s="7">
        <v>38649</v>
      </c>
      <c r="C3189" s="16" t="s">
        <v>176</v>
      </c>
      <c r="F3189" s="5">
        <v>36.29</v>
      </c>
      <c r="G3189" s="3">
        <f t="shared" si="193"/>
        <v>11.061192</v>
      </c>
      <c r="J3189" t="s">
        <v>69</v>
      </c>
      <c r="K3189">
        <v>434.22800000000001</v>
      </c>
      <c r="L3189">
        <f t="shared" si="194"/>
        <v>423.166808</v>
      </c>
      <c r="N3189" s="3">
        <f t="shared" si="195"/>
        <v>10.230191999999988</v>
      </c>
    </row>
    <row r="3190" spans="1:14" x14ac:dyDescent="0.2">
      <c r="A3190" s="1" t="s">
        <v>44</v>
      </c>
      <c r="B3190" s="7">
        <v>38677</v>
      </c>
      <c r="C3190" s="16" t="s">
        <v>176</v>
      </c>
      <c r="F3190" s="5">
        <v>36.340000000000003</v>
      </c>
      <c r="G3190" s="3">
        <f t="shared" si="193"/>
        <v>11.076432000000002</v>
      </c>
      <c r="J3190" t="s">
        <v>69</v>
      </c>
      <c r="K3190">
        <v>434.22800000000001</v>
      </c>
      <c r="L3190">
        <f t="shared" si="194"/>
        <v>423.151568</v>
      </c>
      <c r="N3190" s="3">
        <f t="shared" si="195"/>
        <v>10.245431999999994</v>
      </c>
    </row>
    <row r="3191" spans="1:14" x14ac:dyDescent="0.2">
      <c r="A3191" s="1" t="s">
        <v>44</v>
      </c>
      <c r="B3191" s="7">
        <v>38707</v>
      </c>
      <c r="C3191" s="16" t="str">
        <f t="shared" si="192"/>
        <v>V</v>
      </c>
      <c r="F3191" s="5">
        <v>36.4</v>
      </c>
      <c r="G3191" s="3">
        <f t="shared" si="193"/>
        <v>11.094720000000001</v>
      </c>
      <c r="J3191" t="s">
        <v>79</v>
      </c>
      <c r="K3191">
        <v>434.22800000000001</v>
      </c>
      <c r="L3191">
        <f t="shared" si="194"/>
        <v>423.13328000000001</v>
      </c>
      <c r="N3191" s="3">
        <f t="shared" si="195"/>
        <v>10.263719999999978</v>
      </c>
    </row>
    <row r="3192" spans="1:14" x14ac:dyDescent="0.2">
      <c r="A3192" s="1" t="s">
        <v>44</v>
      </c>
      <c r="B3192" s="7">
        <v>38743</v>
      </c>
      <c r="C3192" s="16" t="s">
        <v>176</v>
      </c>
      <c r="F3192" s="5">
        <v>36.47</v>
      </c>
      <c r="G3192" s="3">
        <f t="shared" si="193"/>
        <v>11.116056</v>
      </c>
      <c r="J3192" t="s">
        <v>69</v>
      </c>
      <c r="K3192">
        <v>434.22800000000001</v>
      </c>
      <c r="L3192">
        <f t="shared" si="194"/>
        <v>423.11194399999999</v>
      </c>
      <c r="N3192" s="3">
        <f t="shared" si="195"/>
        <v>10.285055999999997</v>
      </c>
    </row>
    <row r="3193" spans="1:14" x14ac:dyDescent="0.2">
      <c r="A3193" s="1" t="s">
        <v>44</v>
      </c>
      <c r="B3193" s="7">
        <v>38776</v>
      </c>
      <c r="C3193" s="16" t="s">
        <v>176</v>
      </c>
      <c r="F3193" s="5">
        <v>36.57</v>
      </c>
      <c r="G3193" s="3">
        <f t="shared" si="193"/>
        <v>11.146536000000001</v>
      </c>
      <c r="J3193" t="s">
        <v>69</v>
      </c>
      <c r="K3193">
        <v>434.22800000000001</v>
      </c>
      <c r="L3193">
        <f t="shared" si="194"/>
        <v>423.08146399999998</v>
      </c>
      <c r="N3193" s="3">
        <f t="shared" si="195"/>
        <v>10.315536000000009</v>
      </c>
    </row>
    <row r="3194" spans="1:14" x14ac:dyDescent="0.2">
      <c r="A3194" s="1" t="s">
        <v>44</v>
      </c>
      <c r="B3194" s="7">
        <v>38803</v>
      </c>
      <c r="C3194" s="16" t="s">
        <v>176</v>
      </c>
      <c r="F3194" s="5">
        <v>36.619999999999997</v>
      </c>
      <c r="G3194" s="3">
        <f t="shared" si="193"/>
        <v>11.161776</v>
      </c>
      <c r="J3194" t="s">
        <v>69</v>
      </c>
      <c r="K3194">
        <v>434.22800000000001</v>
      </c>
      <c r="L3194">
        <f t="shared" si="194"/>
        <v>423.06622400000003</v>
      </c>
      <c r="N3194" s="3">
        <f t="shared" si="195"/>
        <v>10.330775999999958</v>
      </c>
    </row>
    <row r="3195" spans="1:14" x14ac:dyDescent="0.2">
      <c r="A3195" s="1" t="s">
        <v>44</v>
      </c>
      <c r="B3195" s="7">
        <v>38835</v>
      </c>
      <c r="C3195" s="16" t="s">
        <v>176</v>
      </c>
      <c r="F3195" s="5">
        <v>36.119999999999997</v>
      </c>
      <c r="G3195" s="3">
        <f t="shared" si="193"/>
        <v>11.009376</v>
      </c>
      <c r="J3195" t="s">
        <v>69</v>
      </c>
      <c r="K3195">
        <v>434.22800000000001</v>
      </c>
      <c r="L3195">
        <f t="shared" si="194"/>
        <v>423.21862400000003</v>
      </c>
      <c r="N3195" s="3">
        <f t="shared" si="195"/>
        <v>10.178375999999957</v>
      </c>
    </row>
    <row r="3196" spans="1:14" x14ac:dyDescent="0.2">
      <c r="A3196" s="1" t="s">
        <v>44</v>
      </c>
      <c r="B3196" s="7">
        <v>38856</v>
      </c>
      <c r="C3196" s="16" t="s">
        <v>176</v>
      </c>
      <c r="F3196" s="5">
        <v>36.01</v>
      </c>
      <c r="G3196" s="3">
        <f t="shared" si="193"/>
        <v>10.975847999999999</v>
      </c>
      <c r="J3196" t="s">
        <v>69</v>
      </c>
      <c r="K3196">
        <v>434.22800000000001</v>
      </c>
      <c r="L3196">
        <f t="shared" si="194"/>
        <v>423.25215200000002</v>
      </c>
      <c r="N3196" s="3">
        <f t="shared" si="195"/>
        <v>10.144847999999968</v>
      </c>
    </row>
    <row r="3197" spans="1:14" x14ac:dyDescent="0.2">
      <c r="A3197" s="1" t="s">
        <v>44</v>
      </c>
      <c r="B3197" s="7">
        <v>38895</v>
      </c>
      <c r="C3197" s="16" t="s">
        <v>176</v>
      </c>
      <c r="F3197" s="5">
        <v>36.090000000000003</v>
      </c>
      <c r="G3197" s="3">
        <f t="shared" si="193"/>
        <v>11.000232000000002</v>
      </c>
      <c r="J3197" t="s">
        <v>69</v>
      </c>
      <c r="K3197">
        <v>434.22800000000001</v>
      </c>
      <c r="L3197">
        <f t="shared" si="194"/>
        <v>423.22776800000003</v>
      </c>
      <c r="N3197" s="3">
        <f t="shared" si="195"/>
        <v>10.169231999999965</v>
      </c>
    </row>
    <row r="3198" spans="1:14" x14ac:dyDescent="0.2">
      <c r="A3198" s="1" t="s">
        <v>44</v>
      </c>
      <c r="B3198" s="7">
        <v>38925</v>
      </c>
      <c r="C3198" s="16" t="s">
        <v>176</v>
      </c>
      <c r="F3198" s="5">
        <v>36.369999999999997</v>
      </c>
      <c r="G3198" s="3">
        <f t="shared" si="193"/>
        <v>11.085576</v>
      </c>
      <c r="J3198" t="s">
        <v>69</v>
      </c>
      <c r="K3198">
        <v>434.22800000000001</v>
      </c>
      <c r="L3198">
        <f t="shared" si="194"/>
        <v>423.14242400000001</v>
      </c>
      <c r="N3198" s="3">
        <f t="shared" si="195"/>
        <v>10.254575999999986</v>
      </c>
    </row>
    <row r="3199" spans="1:14" x14ac:dyDescent="0.2">
      <c r="A3199" s="1" t="s">
        <v>44</v>
      </c>
      <c r="B3199" s="7">
        <v>38958</v>
      </c>
      <c r="C3199" s="16" t="s">
        <v>176</v>
      </c>
      <c r="F3199" s="5">
        <v>36.65</v>
      </c>
      <c r="G3199" s="3">
        <f t="shared" si="193"/>
        <v>11.170920000000001</v>
      </c>
      <c r="J3199" t="s">
        <v>69</v>
      </c>
      <c r="K3199">
        <v>434.22800000000001</v>
      </c>
      <c r="L3199">
        <f t="shared" si="194"/>
        <v>423.05707999999998</v>
      </c>
      <c r="N3199" s="3">
        <f t="shared" si="195"/>
        <v>10.339920000000006</v>
      </c>
    </row>
    <row r="3200" spans="1:14" x14ac:dyDescent="0.2">
      <c r="A3200" s="1" t="s">
        <v>44</v>
      </c>
      <c r="B3200" s="7">
        <v>38986</v>
      </c>
      <c r="C3200" s="16" t="s">
        <v>176</v>
      </c>
      <c r="F3200" s="5">
        <v>36.78</v>
      </c>
      <c r="G3200" s="3">
        <f t="shared" si="193"/>
        <v>11.210544000000001</v>
      </c>
      <c r="J3200" t="s">
        <v>69</v>
      </c>
      <c r="K3200">
        <v>434.22800000000001</v>
      </c>
      <c r="L3200">
        <f t="shared" si="194"/>
        <v>423.01745599999998</v>
      </c>
      <c r="N3200" s="3">
        <f t="shared" si="195"/>
        <v>10.37954400000001</v>
      </c>
    </row>
    <row r="3201" spans="1:14" x14ac:dyDescent="0.2">
      <c r="A3201" s="1" t="s">
        <v>44</v>
      </c>
      <c r="B3201" s="7">
        <v>39014</v>
      </c>
      <c r="C3201" s="16" t="str">
        <f t="shared" si="192"/>
        <v>V</v>
      </c>
      <c r="F3201" s="5">
        <v>36.81</v>
      </c>
      <c r="G3201" s="3">
        <f t="shared" si="193"/>
        <v>11.219688000000001</v>
      </c>
      <c r="J3201" t="s">
        <v>80</v>
      </c>
      <c r="K3201">
        <v>434.22800000000001</v>
      </c>
      <c r="L3201">
        <f t="shared" si="194"/>
        <v>423.00831199999999</v>
      </c>
      <c r="N3201" s="3">
        <f t="shared" si="195"/>
        <v>10.388688000000002</v>
      </c>
    </row>
    <row r="3202" spans="1:14" x14ac:dyDescent="0.2">
      <c r="A3202" s="1" t="s">
        <v>44</v>
      </c>
      <c r="B3202" s="7">
        <v>39050</v>
      </c>
      <c r="C3202" s="16" t="str">
        <f t="shared" si="192"/>
        <v>V</v>
      </c>
      <c r="F3202" s="5">
        <v>36.869999999999997</v>
      </c>
      <c r="G3202" s="3">
        <f t="shared" si="193"/>
        <v>11.237976</v>
      </c>
      <c r="J3202" t="s">
        <v>80</v>
      </c>
      <c r="K3202">
        <v>434.22800000000001</v>
      </c>
      <c r="L3202">
        <f t="shared" si="194"/>
        <v>422.99002400000001</v>
      </c>
      <c r="N3202" s="3">
        <f t="shared" si="195"/>
        <v>10.406975999999986</v>
      </c>
    </row>
    <row r="3203" spans="1:14" x14ac:dyDescent="0.2">
      <c r="A3203" s="1" t="s">
        <v>44</v>
      </c>
      <c r="B3203" s="7">
        <v>39077</v>
      </c>
      <c r="C3203" s="16" t="s">
        <v>176</v>
      </c>
      <c r="F3203" s="5">
        <v>36.909999999999997</v>
      </c>
      <c r="G3203" s="3">
        <f t="shared" si="193"/>
        <v>11.250168</v>
      </c>
      <c r="J3203" t="s">
        <v>69</v>
      </c>
      <c r="K3203">
        <v>434.22800000000001</v>
      </c>
      <c r="L3203">
        <f t="shared" si="194"/>
        <v>422.97783200000003</v>
      </c>
      <c r="N3203" s="3">
        <f t="shared" si="195"/>
        <v>10.419167999999956</v>
      </c>
    </row>
    <row r="3204" spans="1:14" x14ac:dyDescent="0.2">
      <c r="A3204" s="1" t="s">
        <v>44</v>
      </c>
      <c r="B3204" s="7">
        <v>39114</v>
      </c>
      <c r="C3204" s="16" t="str">
        <f t="shared" si="192"/>
        <v>V</v>
      </c>
      <c r="F3204" s="5">
        <v>37.01</v>
      </c>
      <c r="G3204" s="3">
        <f t="shared" si="193"/>
        <v>11.280647999999999</v>
      </c>
      <c r="J3204" t="s">
        <v>80</v>
      </c>
      <c r="K3204">
        <v>434.22800000000001</v>
      </c>
      <c r="L3204">
        <f t="shared" si="194"/>
        <v>422.94735200000002</v>
      </c>
      <c r="N3204" s="3">
        <f t="shared" si="195"/>
        <v>10.449647999999968</v>
      </c>
    </row>
    <row r="3205" spans="1:14" x14ac:dyDescent="0.2">
      <c r="A3205" s="1" t="s">
        <v>44</v>
      </c>
      <c r="B3205" s="7">
        <v>39136</v>
      </c>
      <c r="C3205" s="16" t="s">
        <v>176</v>
      </c>
      <c r="F3205" s="5">
        <v>37.090000000000003</v>
      </c>
      <c r="G3205" s="3">
        <f t="shared" si="193"/>
        <v>11.305032000000002</v>
      </c>
      <c r="J3205" t="s">
        <v>80</v>
      </c>
      <c r="K3205">
        <v>434.22800000000001</v>
      </c>
      <c r="L3205">
        <f t="shared" si="194"/>
        <v>422.92296800000003</v>
      </c>
      <c r="N3205" s="3">
        <f t="shared" si="195"/>
        <v>10.474031999999966</v>
      </c>
    </row>
    <row r="3206" spans="1:14" x14ac:dyDescent="0.2">
      <c r="A3206" s="1" t="s">
        <v>44</v>
      </c>
      <c r="B3206" s="7">
        <v>39167</v>
      </c>
      <c r="C3206" s="16" t="s">
        <v>176</v>
      </c>
      <c r="F3206" s="5">
        <v>37.07</v>
      </c>
      <c r="G3206" s="3">
        <f t="shared" si="193"/>
        <v>11.298936000000001</v>
      </c>
      <c r="J3206" t="s">
        <v>69</v>
      </c>
      <c r="K3206">
        <v>434.22800000000001</v>
      </c>
      <c r="L3206">
        <f t="shared" si="194"/>
        <v>422.92906399999998</v>
      </c>
      <c r="N3206" s="3">
        <f t="shared" si="195"/>
        <v>10.467936000000009</v>
      </c>
    </row>
    <row r="3207" spans="1:14" x14ac:dyDescent="0.2">
      <c r="A3207" s="1" t="s">
        <v>44</v>
      </c>
      <c r="B3207" s="7">
        <v>39198</v>
      </c>
      <c r="C3207" s="16" t="s">
        <v>176</v>
      </c>
      <c r="F3207" s="5">
        <v>36.840000000000003</v>
      </c>
      <c r="G3207" s="3">
        <f t="shared" si="193"/>
        <v>11.228832000000002</v>
      </c>
      <c r="J3207" t="s">
        <v>69</v>
      </c>
      <c r="K3207">
        <v>434.22800000000001</v>
      </c>
      <c r="L3207">
        <f t="shared" si="194"/>
        <v>422.999168</v>
      </c>
      <c r="N3207" s="3">
        <f t="shared" si="195"/>
        <v>10.397831999999994</v>
      </c>
    </row>
    <row r="3208" spans="1:14" x14ac:dyDescent="0.2">
      <c r="A3208" s="1" t="s">
        <v>44</v>
      </c>
      <c r="B3208" s="7">
        <v>39220</v>
      </c>
      <c r="C3208" s="16" t="s">
        <v>176</v>
      </c>
      <c r="F3208" s="5">
        <v>36.659999999999997</v>
      </c>
      <c r="G3208" s="3">
        <f t="shared" si="193"/>
        <v>11.173968</v>
      </c>
      <c r="J3208" t="s">
        <v>69</v>
      </c>
      <c r="K3208">
        <v>434.22800000000001</v>
      </c>
      <c r="L3208">
        <f t="shared" si="194"/>
        <v>423.05403200000001</v>
      </c>
      <c r="N3208" s="3">
        <f t="shared" si="195"/>
        <v>10.342967999999985</v>
      </c>
    </row>
    <row r="3209" spans="1:14" x14ac:dyDescent="0.2">
      <c r="A3209" s="1" t="s">
        <v>44</v>
      </c>
      <c r="B3209" s="7">
        <v>39258</v>
      </c>
      <c r="C3209" s="16" t="s">
        <v>176</v>
      </c>
      <c r="F3209" s="5">
        <v>36.520000000000003</v>
      </c>
      <c r="G3209" s="3">
        <f t="shared" si="193"/>
        <v>11.131296000000001</v>
      </c>
      <c r="J3209" t="s">
        <v>69</v>
      </c>
      <c r="K3209">
        <v>434.22800000000001</v>
      </c>
      <c r="L3209">
        <f t="shared" si="194"/>
        <v>423.09670399999999</v>
      </c>
      <c r="N3209" s="3">
        <f t="shared" si="195"/>
        <v>10.300296000000003</v>
      </c>
    </row>
    <row r="3210" spans="1:14" x14ac:dyDescent="0.2">
      <c r="A3210" s="1" t="s">
        <v>44</v>
      </c>
      <c r="B3210" s="7">
        <v>39317</v>
      </c>
      <c r="C3210" s="16" t="s">
        <v>176</v>
      </c>
      <c r="F3210" s="5">
        <v>36.85</v>
      </c>
      <c r="G3210" s="3">
        <f t="shared" si="193"/>
        <v>11.23188</v>
      </c>
      <c r="J3210" t="s">
        <v>69</v>
      </c>
      <c r="K3210">
        <v>434.22800000000001</v>
      </c>
      <c r="L3210">
        <f t="shared" si="194"/>
        <v>422.99612000000002</v>
      </c>
      <c r="N3210" s="3">
        <f t="shared" si="195"/>
        <v>10.400879999999972</v>
      </c>
    </row>
    <row r="3211" spans="1:14" x14ac:dyDescent="0.2">
      <c r="A3211" s="1" t="s">
        <v>44</v>
      </c>
      <c r="B3211" s="7">
        <v>39356</v>
      </c>
      <c r="C3211" s="16" t="s">
        <v>176</v>
      </c>
      <c r="F3211" s="5">
        <v>36.909999999999997</v>
      </c>
      <c r="G3211" s="3">
        <f t="shared" si="193"/>
        <v>11.250168</v>
      </c>
      <c r="J3211" t="s">
        <v>69</v>
      </c>
      <c r="K3211">
        <v>434.22800000000001</v>
      </c>
      <c r="L3211">
        <f t="shared" si="194"/>
        <v>422.97783200000003</v>
      </c>
      <c r="N3211" s="3">
        <f t="shared" si="195"/>
        <v>10.419167999999956</v>
      </c>
    </row>
    <row r="3212" spans="1:14" x14ac:dyDescent="0.2">
      <c r="A3212" s="1" t="s">
        <v>44</v>
      </c>
      <c r="B3212" s="7">
        <v>39373</v>
      </c>
      <c r="C3212" s="16" t="str">
        <f t="shared" ref="C3212:C3277" si="196">IF(ISBLANK(D3212),"V","S")</f>
        <v>V</v>
      </c>
      <c r="F3212" s="5">
        <v>36.82</v>
      </c>
      <c r="G3212" s="3">
        <f t="shared" si="193"/>
        <v>11.222736000000001</v>
      </c>
      <c r="J3212" t="s">
        <v>112</v>
      </c>
      <c r="K3212">
        <v>434.22800000000001</v>
      </c>
      <c r="L3212">
        <f t="shared" si="194"/>
        <v>423.00526400000001</v>
      </c>
      <c r="N3212" s="3">
        <f t="shared" si="195"/>
        <v>10.39173599999998</v>
      </c>
    </row>
    <row r="3213" spans="1:14" x14ac:dyDescent="0.2">
      <c r="A3213" s="1" t="s">
        <v>44</v>
      </c>
      <c r="B3213" s="7">
        <v>39413</v>
      </c>
      <c r="C3213" s="16" t="str">
        <f t="shared" si="196"/>
        <v>V</v>
      </c>
      <c r="F3213" s="5">
        <v>36.6</v>
      </c>
      <c r="G3213" s="3">
        <f t="shared" si="193"/>
        <v>11.15568</v>
      </c>
      <c r="J3213" t="s">
        <v>112</v>
      </c>
      <c r="K3213">
        <v>434.22800000000001</v>
      </c>
      <c r="L3213">
        <f t="shared" si="194"/>
        <v>423.07231999999999</v>
      </c>
      <c r="N3213" s="3">
        <f t="shared" si="195"/>
        <v>10.324680000000001</v>
      </c>
    </row>
    <row r="3214" spans="1:14" x14ac:dyDescent="0.2">
      <c r="A3214" s="1" t="s">
        <v>44</v>
      </c>
      <c r="B3214" s="7">
        <v>39443</v>
      </c>
      <c r="C3214" s="16" t="str">
        <f t="shared" si="196"/>
        <v>V</v>
      </c>
      <c r="F3214" s="5">
        <v>36.619999999999997</v>
      </c>
      <c r="G3214" s="3">
        <f t="shared" si="193"/>
        <v>11.161776</v>
      </c>
      <c r="J3214" t="s">
        <v>118</v>
      </c>
      <c r="K3214">
        <v>434.22800000000001</v>
      </c>
      <c r="L3214">
        <f t="shared" si="194"/>
        <v>423.06622400000003</v>
      </c>
      <c r="N3214" s="3">
        <f t="shared" si="195"/>
        <v>10.330775999999958</v>
      </c>
    </row>
    <row r="3215" spans="1:14" x14ac:dyDescent="0.2">
      <c r="A3215" s="1" t="s">
        <v>44</v>
      </c>
      <c r="B3215" s="7">
        <v>39472</v>
      </c>
      <c r="C3215" s="16" t="str">
        <f t="shared" si="196"/>
        <v>V</v>
      </c>
      <c r="F3215" s="5">
        <v>36.74</v>
      </c>
      <c r="G3215" s="3">
        <f t="shared" si="193"/>
        <v>11.198352000000002</v>
      </c>
      <c r="J3215" t="s">
        <v>118</v>
      </c>
      <c r="K3215">
        <v>434.22800000000001</v>
      </c>
      <c r="L3215">
        <f t="shared" si="194"/>
        <v>423.02964800000001</v>
      </c>
      <c r="N3215" s="3">
        <f t="shared" si="195"/>
        <v>10.367351999999983</v>
      </c>
    </row>
    <row r="3216" spans="1:14" x14ac:dyDescent="0.2">
      <c r="A3216" s="1" t="s">
        <v>44</v>
      </c>
      <c r="B3216" s="7">
        <v>39507</v>
      </c>
      <c r="C3216" s="16" t="str">
        <f t="shared" si="196"/>
        <v>V</v>
      </c>
      <c r="F3216" s="5">
        <v>36.78</v>
      </c>
      <c r="G3216" s="3">
        <f t="shared" si="193"/>
        <v>11.210544000000001</v>
      </c>
      <c r="J3216" t="s">
        <v>80</v>
      </c>
      <c r="K3216">
        <v>434.22800000000001</v>
      </c>
      <c r="L3216">
        <f t="shared" si="194"/>
        <v>423.01745599999998</v>
      </c>
      <c r="N3216" s="3">
        <f t="shared" si="195"/>
        <v>10.37954400000001</v>
      </c>
    </row>
    <row r="3217" spans="1:14" x14ac:dyDescent="0.2">
      <c r="A3217" s="1" t="s">
        <v>44</v>
      </c>
      <c r="B3217" s="7">
        <v>39536</v>
      </c>
      <c r="C3217" s="16" t="str">
        <f t="shared" si="196"/>
        <v>V</v>
      </c>
      <c r="F3217" s="5">
        <v>36.76</v>
      </c>
      <c r="G3217" s="3">
        <f t="shared" si="193"/>
        <v>11.204447999999999</v>
      </c>
      <c r="J3217" t="s">
        <v>112</v>
      </c>
      <c r="K3217">
        <v>434.22800000000001</v>
      </c>
      <c r="L3217">
        <f t="shared" si="194"/>
        <v>423.023552</v>
      </c>
      <c r="N3217" s="3">
        <f t="shared" si="195"/>
        <v>10.373447999999996</v>
      </c>
    </row>
    <row r="3218" spans="1:14" x14ac:dyDescent="0.2">
      <c r="A3218" s="1" t="s">
        <v>44</v>
      </c>
      <c r="B3218" s="7">
        <v>39563</v>
      </c>
      <c r="C3218" s="16" t="str">
        <f t="shared" si="196"/>
        <v>V</v>
      </c>
      <c r="F3218" s="5">
        <v>36.700000000000003</v>
      </c>
      <c r="G3218" s="3">
        <f t="shared" si="193"/>
        <v>11.186160000000001</v>
      </c>
      <c r="J3218" t="s">
        <v>112</v>
      </c>
      <c r="K3218">
        <v>434.22800000000001</v>
      </c>
      <c r="L3218">
        <f t="shared" si="194"/>
        <v>423.04183999999998</v>
      </c>
      <c r="N3218" s="3">
        <f t="shared" si="195"/>
        <v>10.355160000000012</v>
      </c>
    </row>
    <row r="3219" spans="1:14" x14ac:dyDescent="0.2">
      <c r="A3219" s="1" t="s">
        <v>44</v>
      </c>
      <c r="B3219" s="7">
        <v>39580</v>
      </c>
      <c r="C3219" s="16" t="str">
        <f t="shared" si="196"/>
        <v>V</v>
      </c>
      <c r="F3219" s="5">
        <v>36.61</v>
      </c>
      <c r="G3219" s="3">
        <f t="shared" si="193"/>
        <v>11.158728</v>
      </c>
      <c r="J3219" t="s">
        <v>118</v>
      </c>
      <c r="K3219">
        <v>434.22800000000001</v>
      </c>
      <c r="L3219">
        <f t="shared" si="194"/>
        <v>423.06927200000001</v>
      </c>
      <c r="N3219" s="3">
        <f t="shared" si="195"/>
        <v>10.327727999999979</v>
      </c>
    </row>
    <row r="3220" spans="1:14" x14ac:dyDescent="0.2">
      <c r="A3220" s="1" t="s">
        <v>44</v>
      </c>
      <c r="B3220" s="7">
        <v>39674</v>
      </c>
      <c r="C3220" s="16" t="str">
        <f t="shared" si="196"/>
        <v>V</v>
      </c>
      <c r="F3220" s="5">
        <v>36.299999999999997</v>
      </c>
      <c r="G3220" s="3">
        <f t="shared" si="193"/>
        <v>11.06424</v>
      </c>
      <c r="J3220" t="s">
        <v>80</v>
      </c>
      <c r="K3220">
        <v>434.22800000000001</v>
      </c>
      <c r="L3220">
        <f t="shared" ref="L3220:L3225" si="197">K3220-G3220</f>
        <v>423.16376000000002</v>
      </c>
      <c r="N3220" s="3">
        <f t="shared" ref="N3220:N3225" si="198">433.397-L3220</f>
        <v>10.233239999999967</v>
      </c>
    </row>
    <row r="3221" spans="1:14" x14ac:dyDescent="0.2">
      <c r="A3221" s="1" t="s">
        <v>44</v>
      </c>
      <c r="B3221" s="7">
        <v>39725</v>
      </c>
      <c r="C3221" s="16" t="str">
        <f t="shared" si="196"/>
        <v>V</v>
      </c>
      <c r="F3221" s="5">
        <v>36.369999999999997</v>
      </c>
      <c r="G3221" s="3">
        <f t="shared" si="193"/>
        <v>11.085576</v>
      </c>
      <c r="J3221" t="s">
        <v>139</v>
      </c>
      <c r="K3221">
        <v>434.22800000000001</v>
      </c>
      <c r="L3221">
        <f t="shared" si="197"/>
        <v>423.14242400000001</v>
      </c>
      <c r="N3221" s="3">
        <f t="shared" si="198"/>
        <v>10.254575999999986</v>
      </c>
    </row>
    <row r="3222" spans="1:14" x14ac:dyDescent="0.2">
      <c r="A3222" s="1" t="s">
        <v>44</v>
      </c>
      <c r="B3222" s="7">
        <v>39767</v>
      </c>
      <c r="C3222" s="16" t="str">
        <f t="shared" si="196"/>
        <v>V</v>
      </c>
      <c r="F3222" s="5">
        <v>36.33</v>
      </c>
      <c r="G3222" s="3">
        <f t="shared" si="193"/>
        <v>11.073384000000001</v>
      </c>
      <c r="J3222" t="s">
        <v>118</v>
      </c>
      <c r="K3222">
        <v>434.22800000000001</v>
      </c>
      <c r="L3222">
        <f t="shared" si="197"/>
        <v>423.15461600000003</v>
      </c>
      <c r="N3222" s="3">
        <f t="shared" si="198"/>
        <v>10.242383999999959</v>
      </c>
    </row>
    <row r="3223" spans="1:14" x14ac:dyDescent="0.2">
      <c r="A3223" s="1" t="s">
        <v>44</v>
      </c>
      <c r="B3223" s="7">
        <v>39795</v>
      </c>
      <c r="C3223" s="16" t="str">
        <f t="shared" si="196"/>
        <v>V</v>
      </c>
      <c r="F3223" s="5">
        <v>35.93</v>
      </c>
      <c r="G3223" s="3">
        <f t="shared" si="193"/>
        <v>10.951464</v>
      </c>
      <c r="J3223" t="s">
        <v>118</v>
      </c>
      <c r="K3223">
        <v>434.22800000000001</v>
      </c>
      <c r="L3223">
        <f t="shared" si="197"/>
        <v>423.27653600000002</v>
      </c>
      <c r="N3223" s="3">
        <f t="shared" si="198"/>
        <v>10.12046399999997</v>
      </c>
    </row>
    <row r="3224" spans="1:14" x14ac:dyDescent="0.2">
      <c r="A3224" s="1" t="s">
        <v>44</v>
      </c>
      <c r="B3224" s="7">
        <v>39833</v>
      </c>
      <c r="C3224" s="16" t="s">
        <v>176</v>
      </c>
      <c r="D3224" s="5">
        <v>36.5</v>
      </c>
      <c r="E3224">
        <v>0.87</v>
      </c>
      <c r="F3224" s="5">
        <v>35.630000000000003</v>
      </c>
      <c r="G3224" s="3">
        <f t="shared" si="193"/>
        <v>10.860024000000001</v>
      </c>
      <c r="J3224" t="s">
        <v>69</v>
      </c>
      <c r="K3224">
        <v>434.22800000000001</v>
      </c>
      <c r="L3224">
        <f t="shared" si="197"/>
        <v>423.367976</v>
      </c>
      <c r="N3224" s="3">
        <f t="shared" si="198"/>
        <v>10.029023999999993</v>
      </c>
    </row>
    <row r="3225" spans="1:14" x14ac:dyDescent="0.2">
      <c r="A3225" s="1" t="s">
        <v>44</v>
      </c>
      <c r="B3225" s="7">
        <v>39866</v>
      </c>
      <c r="C3225" s="16" t="str">
        <f t="shared" si="196"/>
        <v>V</v>
      </c>
      <c r="F3225" s="5">
        <v>36.1</v>
      </c>
      <c r="G3225" s="3">
        <f t="shared" si="193"/>
        <v>11.00328</v>
      </c>
      <c r="J3225" t="s">
        <v>148</v>
      </c>
      <c r="K3225">
        <v>434.22800000000001</v>
      </c>
      <c r="L3225">
        <f t="shared" si="197"/>
        <v>423.22471999999999</v>
      </c>
      <c r="N3225" s="3">
        <f t="shared" si="198"/>
        <v>10.172280000000001</v>
      </c>
    </row>
    <row r="3226" spans="1:14" x14ac:dyDescent="0.2">
      <c r="A3226" s="1" t="s">
        <v>44</v>
      </c>
      <c r="B3226" s="7">
        <v>39898</v>
      </c>
      <c r="C3226" s="16" t="str">
        <f t="shared" si="196"/>
        <v>V</v>
      </c>
      <c r="F3226" s="5">
        <v>36.01</v>
      </c>
      <c r="G3226" s="3">
        <f t="shared" si="193"/>
        <v>10.975847999999999</v>
      </c>
      <c r="J3226" t="s">
        <v>148</v>
      </c>
      <c r="K3226">
        <v>434.22800000000001</v>
      </c>
      <c r="L3226">
        <f t="shared" ref="L3226:L3231" si="199">K3226-G3226</f>
        <v>423.25215200000002</v>
      </c>
      <c r="N3226" s="3">
        <f t="shared" ref="N3226:N3231" si="200">433.397-L3226</f>
        <v>10.144847999999968</v>
      </c>
    </row>
    <row r="3227" spans="1:14" x14ac:dyDescent="0.2">
      <c r="A3227" s="1" t="s">
        <v>44</v>
      </c>
      <c r="B3227" s="7">
        <v>39928</v>
      </c>
      <c r="C3227" s="16" t="str">
        <f t="shared" si="196"/>
        <v>V</v>
      </c>
      <c r="F3227" s="5">
        <v>35.630000000000003</v>
      </c>
      <c r="G3227" s="3">
        <f t="shared" si="193"/>
        <v>10.860024000000001</v>
      </c>
      <c r="J3227" t="s">
        <v>148</v>
      </c>
      <c r="K3227">
        <v>434.22800000000001</v>
      </c>
      <c r="L3227">
        <f t="shared" si="199"/>
        <v>423.367976</v>
      </c>
      <c r="N3227" s="3">
        <f t="shared" si="200"/>
        <v>10.029023999999993</v>
      </c>
    </row>
    <row r="3228" spans="1:14" x14ac:dyDescent="0.2">
      <c r="A3228" s="1" t="s">
        <v>44</v>
      </c>
      <c r="B3228" s="7">
        <v>39966</v>
      </c>
      <c r="C3228" s="16" t="str">
        <f t="shared" si="196"/>
        <v>V</v>
      </c>
      <c r="F3228" s="5">
        <v>35.369999999999997</v>
      </c>
      <c r="G3228" s="3">
        <f t="shared" si="193"/>
        <v>10.780775999999999</v>
      </c>
      <c r="J3228" t="s">
        <v>148</v>
      </c>
      <c r="K3228">
        <v>434.22800000000001</v>
      </c>
      <c r="L3228">
        <f t="shared" si="199"/>
        <v>423.44722400000001</v>
      </c>
      <c r="N3228" s="3">
        <f t="shared" si="200"/>
        <v>9.9497759999999857</v>
      </c>
    </row>
    <row r="3229" spans="1:14" x14ac:dyDescent="0.2">
      <c r="A3229" s="1" t="s">
        <v>44</v>
      </c>
      <c r="B3229" s="7">
        <v>40004</v>
      </c>
      <c r="C3229" s="16" t="str">
        <f t="shared" si="196"/>
        <v>V</v>
      </c>
      <c r="F3229" s="5">
        <v>35.39</v>
      </c>
      <c r="G3229" s="3">
        <f t="shared" si="193"/>
        <v>10.786872000000001</v>
      </c>
      <c r="J3229" t="s">
        <v>157</v>
      </c>
      <c r="K3229">
        <v>434.22800000000001</v>
      </c>
      <c r="L3229">
        <f t="shared" si="199"/>
        <v>423.44112799999999</v>
      </c>
      <c r="N3229" s="3">
        <f t="shared" si="200"/>
        <v>9.9558719999999994</v>
      </c>
    </row>
    <row r="3230" spans="1:14" x14ac:dyDescent="0.2">
      <c r="A3230" s="1" t="s">
        <v>44</v>
      </c>
      <c r="B3230" s="7">
        <v>40045</v>
      </c>
      <c r="C3230" s="16" t="str">
        <f t="shared" si="196"/>
        <v>V</v>
      </c>
      <c r="F3230" s="5">
        <v>35.82</v>
      </c>
      <c r="G3230" s="3">
        <f t="shared" si="193"/>
        <v>10.917936000000001</v>
      </c>
      <c r="J3230" t="s">
        <v>157</v>
      </c>
      <c r="K3230">
        <v>434.22800000000001</v>
      </c>
      <c r="L3230">
        <f t="shared" si="199"/>
        <v>423.31006400000001</v>
      </c>
      <c r="N3230" s="3">
        <f t="shared" si="200"/>
        <v>10.08693599999998</v>
      </c>
    </row>
    <row r="3231" spans="1:14" x14ac:dyDescent="0.2">
      <c r="A3231" s="1" t="s">
        <v>44</v>
      </c>
      <c r="B3231" s="7">
        <v>40074</v>
      </c>
      <c r="C3231" s="16" t="str">
        <f t="shared" si="196"/>
        <v>V</v>
      </c>
      <c r="F3231" s="5">
        <v>36.020000000000003</v>
      </c>
      <c r="G3231" s="3">
        <f t="shared" si="193"/>
        <v>10.978896000000001</v>
      </c>
      <c r="J3231" t="s">
        <v>157</v>
      </c>
      <c r="K3231">
        <v>434.22800000000001</v>
      </c>
      <c r="L3231">
        <f t="shared" si="199"/>
        <v>423.24910399999999</v>
      </c>
      <c r="N3231" s="3">
        <f t="shared" si="200"/>
        <v>10.147896000000003</v>
      </c>
    </row>
    <row r="3232" spans="1:14" x14ac:dyDescent="0.2">
      <c r="A3232" s="1" t="s">
        <v>44</v>
      </c>
      <c r="B3232" s="7">
        <v>40102</v>
      </c>
      <c r="C3232" s="16" t="str">
        <f t="shared" si="196"/>
        <v>V</v>
      </c>
      <c r="F3232" s="5">
        <v>36.270000000000003</v>
      </c>
      <c r="G3232" s="3">
        <f t="shared" si="193"/>
        <v>11.055096000000001</v>
      </c>
      <c r="J3232" t="s">
        <v>148</v>
      </c>
      <c r="K3232">
        <v>434.22800000000001</v>
      </c>
      <c r="L3232">
        <f>K3232-G3232</f>
        <v>423.17290400000002</v>
      </c>
      <c r="N3232" s="3">
        <f>433.397-L3232</f>
        <v>10.224095999999975</v>
      </c>
    </row>
    <row r="3233" spans="1:14" x14ac:dyDescent="0.2">
      <c r="A3233" s="1" t="s">
        <v>44</v>
      </c>
      <c r="B3233" s="7">
        <v>40128</v>
      </c>
      <c r="C3233" s="16" t="str">
        <f t="shared" si="196"/>
        <v>V</v>
      </c>
      <c r="F3233" s="5">
        <v>36.29</v>
      </c>
      <c r="G3233" s="3">
        <f t="shared" si="193"/>
        <v>11.061192</v>
      </c>
      <c r="J3233" t="s">
        <v>157</v>
      </c>
      <c r="K3233">
        <v>434.22800000000001</v>
      </c>
      <c r="L3233">
        <f>K3233-G3233</f>
        <v>423.166808</v>
      </c>
      <c r="N3233" s="3">
        <f>433.397-L3233</f>
        <v>10.230191999999988</v>
      </c>
    </row>
    <row r="3234" spans="1:14" x14ac:dyDescent="0.2">
      <c r="A3234" s="1" t="s">
        <v>44</v>
      </c>
      <c r="B3234" s="7">
        <v>40162</v>
      </c>
      <c r="C3234" s="16" t="str">
        <f t="shared" si="196"/>
        <v>V</v>
      </c>
      <c r="F3234" s="5">
        <v>36.39</v>
      </c>
      <c r="G3234" s="3">
        <f t="shared" si="193"/>
        <v>11.091672000000001</v>
      </c>
      <c r="J3234" t="s">
        <v>148</v>
      </c>
      <c r="K3234">
        <v>434.22800000000001</v>
      </c>
      <c r="L3234">
        <f>K3234-G3234</f>
        <v>423.13632799999999</v>
      </c>
      <c r="N3234" s="3">
        <f>433.397-L3234</f>
        <v>10.260672</v>
      </c>
    </row>
    <row r="3235" spans="1:14" x14ac:dyDescent="0.2">
      <c r="A3235" s="1" t="s">
        <v>44</v>
      </c>
      <c r="B3235" s="7">
        <v>40191</v>
      </c>
      <c r="C3235" s="16" t="s">
        <v>177</v>
      </c>
      <c r="F3235" s="5">
        <v>36.53</v>
      </c>
      <c r="G3235" s="3">
        <f t="shared" si="193"/>
        <v>11.134344</v>
      </c>
      <c r="J3235" t="s">
        <v>179</v>
      </c>
      <c r="K3235">
        <v>434.22800000000001</v>
      </c>
      <c r="L3235">
        <f t="shared" ref="L3235:L3240" si="201">K3235-G3235</f>
        <v>423.09365600000001</v>
      </c>
      <c r="N3235" s="3">
        <f t="shared" ref="N3235:N3240" si="202">433.397-L3235</f>
        <v>10.303343999999981</v>
      </c>
    </row>
    <row r="3236" spans="1:14" x14ac:dyDescent="0.2">
      <c r="A3236" s="1" t="s">
        <v>44</v>
      </c>
      <c r="B3236" s="7">
        <v>40222</v>
      </c>
      <c r="C3236" s="16" t="s">
        <v>177</v>
      </c>
      <c r="F3236" s="5">
        <v>36.53</v>
      </c>
      <c r="G3236" s="3">
        <f t="shared" si="193"/>
        <v>11.134344</v>
      </c>
      <c r="J3236" t="s">
        <v>179</v>
      </c>
      <c r="K3236">
        <v>434.22800000000001</v>
      </c>
      <c r="L3236">
        <f t="shared" si="201"/>
        <v>423.09365600000001</v>
      </c>
      <c r="N3236" s="3">
        <f t="shared" si="202"/>
        <v>10.303343999999981</v>
      </c>
    </row>
    <row r="3237" spans="1:14" x14ac:dyDescent="0.2">
      <c r="A3237" s="1" t="s">
        <v>44</v>
      </c>
      <c r="B3237" s="7">
        <v>40247</v>
      </c>
      <c r="C3237" s="16" t="s">
        <v>177</v>
      </c>
      <c r="F3237" s="5">
        <v>36.659999999999997</v>
      </c>
      <c r="G3237" s="3">
        <f t="shared" si="193"/>
        <v>11.173968</v>
      </c>
      <c r="J3237" t="s">
        <v>180</v>
      </c>
      <c r="K3237">
        <v>434.22800000000001</v>
      </c>
      <c r="L3237">
        <f t="shared" si="201"/>
        <v>423.05403200000001</v>
      </c>
      <c r="N3237" s="3">
        <f t="shared" si="202"/>
        <v>10.342967999999985</v>
      </c>
    </row>
    <row r="3238" spans="1:14" x14ac:dyDescent="0.2">
      <c r="A3238" s="1" t="s">
        <v>44</v>
      </c>
      <c r="B3238" s="7">
        <v>40275</v>
      </c>
      <c r="C3238" s="16" t="s">
        <v>177</v>
      </c>
      <c r="F3238" s="5">
        <v>36.51</v>
      </c>
      <c r="G3238" s="3">
        <f t="shared" si="193"/>
        <v>11.128247999999999</v>
      </c>
      <c r="J3238" t="s">
        <v>157</v>
      </c>
      <c r="K3238">
        <v>434.22800000000001</v>
      </c>
      <c r="L3238">
        <f t="shared" si="201"/>
        <v>423.09975200000002</v>
      </c>
      <c r="N3238" s="3">
        <f t="shared" si="202"/>
        <v>10.297247999999968</v>
      </c>
    </row>
    <row r="3239" spans="1:14" x14ac:dyDescent="0.2">
      <c r="A3239" s="1" t="s">
        <v>44</v>
      </c>
      <c r="B3239" s="7">
        <v>40302</v>
      </c>
      <c r="C3239" s="16" t="s">
        <v>177</v>
      </c>
      <c r="F3239" s="5">
        <v>36.49</v>
      </c>
      <c r="G3239" s="3">
        <f t="shared" si="193"/>
        <v>11.122152000000002</v>
      </c>
      <c r="J3239" t="s">
        <v>157</v>
      </c>
      <c r="K3239">
        <v>434.22800000000001</v>
      </c>
      <c r="L3239">
        <f t="shared" si="201"/>
        <v>423.10584799999998</v>
      </c>
      <c r="N3239" s="3">
        <f t="shared" si="202"/>
        <v>10.291152000000011</v>
      </c>
    </row>
    <row r="3240" spans="1:14" x14ac:dyDescent="0.2">
      <c r="A3240" s="1" t="s">
        <v>44</v>
      </c>
      <c r="B3240" s="7">
        <v>40331</v>
      </c>
      <c r="C3240" s="16" t="s">
        <v>177</v>
      </c>
      <c r="F3240" s="5">
        <v>36.229999999999997</v>
      </c>
      <c r="G3240" s="3">
        <f t="shared" si="193"/>
        <v>11.042904</v>
      </c>
      <c r="J3240" t="s">
        <v>157</v>
      </c>
      <c r="K3240">
        <v>434.22800000000001</v>
      </c>
      <c r="L3240">
        <f t="shared" si="201"/>
        <v>423.18509599999999</v>
      </c>
      <c r="N3240" s="3">
        <f t="shared" si="202"/>
        <v>10.211904000000004</v>
      </c>
    </row>
    <row r="3241" spans="1:14" x14ac:dyDescent="0.2">
      <c r="C3241" s="16"/>
      <c r="G3241" s="3"/>
      <c r="N3241" s="3"/>
    </row>
    <row r="3242" spans="1:14" x14ac:dyDescent="0.2">
      <c r="A3242" s="9" t="s">
        <v>195</v>
      </c>
      <c r="B3242" s="10">
        <v>40367</v>
      </c>
      <c r="C3242" s="17" t="s">
        <v>176</v>
      </c>
      <c r="D3242" s="11"/>
      <c r="E3242" s="11"/>
      <c r="F3242" s="13">
        <v>35.82</v>
      </c>
      <c r="G3242" s="3">
        <f t="shared" si="193"/>
        <v>10.917936000000001</v>
      </c>
      <c r="H3242" s="13"/>
      <c r="I3242" s="11"/>
      <c r="J3242" s="11" t="s">
        <v>196</v>
      </c>
      <c r="K3242" s="11"/>
      <c r="L3242" s="11"/>
      <c r="M3242" s="11"/>
      <c r="N3242" s="12"/>
    </row>
    <row r="3243" spans="1:14" x14ac:dyDescent="0.2">
      <c r="C3243" s="16"/>
      <c r="G3243" s="3"/>
      <c r="N3243" s="3"/>
    </row>
    <row r="3244" spans="1:14" s="11" customFormat="1" x14ac:dyDescent="0.2">
      <c r="A3244" s="9" t="s">
        <v>45</v>
      </c>
      <c r="B3244" s="10">
        <v>32638</v>
      </c>
      <c r="C3244" s="16" t="str">
        <f t="shared" si="196"/>
        <v>S</v>
      </c>
      <c r="D3244" s="11">
        <v>39</v>
      </c>
      <c r="E3244" s="11">
        <v>2.57</v>
      </c>
      <c r="F3244" s="13">
        <v>36.43</v>
      </c>
      <c r="G3244" s="12">
        <v>11.103999999999999</v>
      </c>
      <c r="H3244" s="13"/>
      <c r="L3244" s="11">
        <v>422.84399999999999</v>
      </c>
      <c r="N3244" s="11">
        <v>10.446</v>
      </c>
    </row>
    <row r="3245" spans="1:14" x14ac:dyDescent="0.2">
      <c r="A3245" s="1" t="s">
        <v>45</v>
      </c>
      <c r="B3245" s="7">
        <v>32660</v>
      </c>
      <c r="C3245" s="16" t="str">
        <f t="shared" si="196"/>
        <v>V</v>
      </c>
      <c r="F3245" s="5">
        <f t="shared" ref="F3245:F3261" si="203">G3245*3.281</f>
        <v>36.399414</v>
      </c>
      <c r="G3245">
        <v>11.093999999999999</v>
      </c>
      <c r="L3245">
        <v>422.85399999999998</v>
      </c>
      <c r="N3245">
        <v>10.436</v>
      </c>
    </row>
    <row r="3246" spans="1:14" x14ac:dyDescent="0.2">
      <c r="A3246" s="1" t="s">
        <v>45</v>
      </c>
      <c r="B3246" s="7">
        <v>32723</v>
      </c>
      <c r="C3246" s="16" t="str">
        <f t="shared" si="196"/>
        <v>V</v>
      </c>
      <c r="F3246" s="5">
        <f t="shared" si="203"/>
        <v>36.530654000000006</v>
      </c>
      <c r="G3246">
        <v>11.134</v>
      </c>
      <c r="L3246">
        <v>422.81400000000002</v>
      </c>
      <c r="N3246">
        <v>10.476000000000001</v>
      </c>
    </row>
    <row r="3247" spans="1:14" x14ac:dyDescent="0.2">
      <c r="A3247" s="1" t="s">
        <v>45</v>
      </c>
      <c r="B3247" s="7">
        <v>32743</v>
      </c>
      <c r="C3247" s="16" t="str">
        <f t="shared" si="196"/>
        <v>V</v>
      </c>
      <c r="F3247" s="5">
        <f t="shared" si="203"/>
        <v>36.678299000000003</v>
      </c>
      <c r="G3247">
        <v>11.179</v>
      </c>
      <c r="L3247">
        <v>422.76900000000001</v>
      </c>
      <c r="N3247">
        <v>10.521000000000001</v>
      </c>
    </row>
    <row r="3248" spans="1:14" x14ac:dyDescent="0.2">
      <c r="A3248" s="1" t="s">
        <v>45</v>
      </c>
      <c r="B3248" s="7">
        <v>32781</v>
      </c>
      <c r="C3248" s="16" t="str">
        <f t="shared" si="196"/>
        <v>V</v>
      </c>
      <c r="F3248" s="5">
        <f t="shared" si="203"/>
        <v>36.711109</v>
      </c>
      <c r="G3248">
        <v>11.189</v>
      </c>
      <c r="L3248">
        <v>422.75900000000001</v>
      </c>
      <c r="N3248">
        <v>10.531000000000001</v>
      </c>
    </row>
    <row r="3249" spans="1:14" x14ac:dyDescent="0.2">
      <c r="A3249" s="1" t="s">
        <v>45</v>
      </c>
      <c r="B3249" s="7">
        <v>32802</v>
      </c>
      <c r="C3249" s="16" t="str">
        <f t="shared" si="196"/>
        <v>V</v>
      </c>
      <c r="F3249" s="5">
        <f t="shared" si="203"/>
        <v>36.694704000000002</v>
      </c>
      <c r="G3249">
        <v>11.183999999999999</v>
      </c>
      <c r="L3249">
        <v>422.76400000000001</v>
      </c>
      <c r="N3249">
        <v>10.526</v>
      </c>
    </row>
    <row r="3250" spans="1:14" x14ac:dyDescent="0.2">
      <c r="A3250" s="1" t="s">
        <v>45</v>
      </c>
      <c r="B3250" s="7">
        <v>32808</v>
      </c>
      <c r="C3250" s="16" t="str">
        <f t="shared" si="196"/>
        <v>V</v>
      </c>
      <c r="F3250" s="5">
        <f t="shared" si="203"/>
        <v>36.743918999999998</v>
      </c>
      <c r="G3250">
        <v>11.199</v>
      </c>
      <c r="L3250">
        <v>422.74900000000002</v>
      </c>
      <c r="N3250">
        <v>10.541</v>
      </c>
    </row>
    <row r="3251" spans="1:14" x14ac:dyDescent="0.2">
      <c r="A3251" s="1" t="s">
        <v>45</v>
      </c>
      <c r="B3251" s="7">
        <v>33313</v>
      </c>
      <c r="C3251" s="16" t="str">
        <f t="shared" si="196"/>
        <v>V</v>
      </c>
      <c r="F3251" s="5">
        <f t="shared" si="203"/>
        <v>37.46902</v>
      </c>
      <c r="G3251">
        <v>11.42</v>
      </c>
      <c r="L3251">
        <v>422.52800000000002</v>
      </c>
      <c r="N3251">
        <v>10.762</v>
      </c>
    </row>
    <row r="3252" spans="1:14" x14ac:dyDescent="0.2">
      <c r="A3252" s="1" t="s">
        <v>45</v>
      </c>
      <c r="B3252" s="7">
        <v>33323</v>
      </c>
      <c r="C3252" s="16" t="str">
        <f t="shared" si="196"/>
        <v>V</v>
      </c>
      <c r="F3252" s="5">
        <f t="shared" si="203"/>
        <v>37.459177000000004</v>
      </c>
      <c r="G3252">
        <v>11.417</v>
      </c>
      <c r="L3252">
        <v>422.53100000000001</v>
      </c>
      <c r="N3252">
        <v>10.759</v>
      </c>
    </row>
    <row r="3253" spans="1:14" x14ac:dyDescent="0.2">
      <c r="A3253" s="1" t="s">
        <v>45</v>
      </c>
      <c r="B3253" s="7">
        <v>33653</v>
      </c>
      <c r="C3253" s="16" t="str">
        <f t="shared" si="196"/>
        <v>V</v>
      </c>
      <c r="F3253" s="5">
        <f t="shared" si="203"/>
        <v>37.065457000000002</v>
      </c>
      <c r="G3253">
        <v>11.297000000000001</v>
      </c>
      <c r="L3253">
        <v>422.65</v>
      </c>
      <c r="N3253">
        <v>10.64</v>
      </c>
    </row>
    <row r="3254" spans="1:14" x14ac:dyDescent="0.2">
      <c r="A3254" s="1" t="s">
        <v>45</v>
      </c>
      <c r="B3254" s="7">
        <v>33679</v>
      </c>
      <c r="C3254" s="16" t="str">
        <f t="shared" si="196"/>
        <v>V</v>
      </c>
      <c r="F3254" s="5">
        <f t="shared" si="203"/>
        <v>37.009679999999996</v>
      </c>
      <c r="G3254">
        <v>11.28</v>
      </c>
      <c r="L3254">
        <v>422.67</v>
      </c>
      <c r="N3254">
        <v>10.62</v>
      </c>
    </row>
    <row r="3255" spans="1:14" x14ac:dyDescent="0.2">
      <c r="A3255" s="1" t="s">
        <v>45</v>
      </c>
      <c r="B3255" s="7">
        <v>33771</v>
      </c>
      <c r="C3255" s="16" t="str">
        <f t="shared" si="196"/>
        <v>V</v>
      </c>
      <c r="F3255" s="5">
        <f t="shared" si="203"/>
        <v>36.753762000000002</v>
      </c>
      <c r="G3255">
        <v>11.202</v>
      </c>
      <c r="L3255">
        <v>422.75</v>
      </c>
      <c r="N3255">
        <v>10.54</v>
      </c>
    </row>
    <row r="3256" spans="1:14" x14ac:dyDescent="0.2">
      <c r="C3256" s="16"/>
    </row>
    <row r="3257" spans="1:14" s="11" customFormat="1" x14ac:dyDescent="0.2">
      <c r="A3257" s="9" t="s">
        <v>46</v>
      </c>
      <c r="B3257" s="10">
        <v>32660</v>
      </c>
      <c r="C3257" s="16" t="str">
        <f t="shared" si="196"/>
        <v>V</v>
      </c>
      <c r="F3257" s="13">
        <f t="shared" si="203"/>
        <v>35.674312999999998</v>
      </c>
      <c r="G3257" s="11">
        <v>10.872999999999999</v>
      </c>
      <c r="H3257" s="13"/>
      <c r="K3257" s="11">
        <v>433.73399999999998</v>
      </c>
      <c r="L3257" s="11">
        <v>422.86099999999999</v>
      </c>
      <c r="N3257" s="11">
        <v>10.5</v>
      </c>
    </row>
    <row r="3258" spans="1:14" x14ac:dyDescent="0.2">
      <c r="A3258" s="1" t="s">
        <v>46</v>
      </c>
      <c r="B3258" s="7">
        <v>32723</v>
      </c>
      <c r="C3258" s="16" t="str">
        <f t="shared" si="196"/>
        <v>V</v>
      </c>
      <c r="F3258" s="5">
        <f t="shared" si="203"/>
        <v>35.858049000000001</v>
      </c>
      <c r="G3258">
        <v>10.929</v>
      </c>
      <c r="K3258">
        <v>433.73399999999998</v>
      </c>
      <c r="L3258">
        <v>422.80500000000001</v>
      </c>
      <c r="N3258">
        <v>10.555999999999999</v>
      </c>
    </row>
    <row r="3259" spans="1:14" x14ac:dyDescent="0.2">
      <c r="A3259" s="1" t="s">
        <v>46</v>
      </c>
      <c r="B3259" s="7">
        <v>32743</v>
      </c>
      <c r="C3259" s="16" t="str">
        <f t="shared" si="196"/>
        <v>V</v>
      </c>
      <c r="F3259" s="5">
        <f t="shared" si="203"/>
        <v>35.992570000000001</v>
      </c>
      <c r="G3259">
        <v>10.97</v>
      </c>
      <c r="K3259">
        <v>433.73399999999998</v>
      </c>
      <c r="L3259">
        <v>422.76400000000001</v>
      </c>
      <c r="N3259">
        <v>10.597</v>
      </c>
    </row>
    <row r="3260" spans="1:14" x14ac:dyDescent="0.2">
      <c r="A3260" s="1" t="s">
        <v>46</v>
      </c>
      <c r="B3260" s="7">
        <v>32781</v>
      </c>
      <c r="C3260" s="16" t="str">
        <f t="shared" si="196"/>
        <v>V</v>
      </c>
      <c r="F3260" s="5">
        <f t="shared" si="203"/>
        <v>36.008975</v>
      </c>
      <c r="G3260">
        <v>10.975</v>
      </c>
      <c r="K3260">
        <v>433.73399999999998</v>
      </c>
      <c r="L3260">
        <v>422.75900000000001</v>
      </c>
      <c r="N3260">
        <v>10.602</v>
      </c>
    </row>
    <row r="3261" spans="1:14" x14ac:dyDescent="0.2">
      <c r="A3261" s="1" t="s">
        <v>46</v>
      </c>
      <c r="B3261" s="7">
        <v>32802</v>
      </c>
      <c r="C3261" s="16" t="str">
        <f t="shared" si="196"/>
        <v>V</v>
      </c>
      <c r="F3261" s="5">
        <f t="shared" si="203"/>
        <v>36.012256000000008</v>
      </c>
      <c r="G3261">
        <v>10.976000000000001</v>
      </c>
      <c r="K3261">
        <v>433.73399999999998</v>
      </c>
      <c r="L3261">
        <v>422.75799999999998</v>
      </c>
      <c r="N3261">
        <v>10.603</v>
      </c>
    </row>
    <row r="3262" spans="1:14" x14ac:dyDescent="0.2">
      <c r="A3262" s="1" t="s">
        <v>46</v>
      </c>
      <c r="B3262" s="7">
        <v>32808</v>
      </c>
      <c r="C3262" s="16" t="str">
        <f t="shared" si="196"/>
        <v>V</v>
      </c>
      <c r="F3262" s="5">
        <f t="shared" ref="F3262:F3277" si="204">G3262*3.281</f>
        <v>36.041784999999997</v>
      </c>
      <c r="G3262">
        <v>10.984999999999999</v>
      </c>
      <c r="K3262">
        <v>433.73399999999998</v>
      </c>
      <c r="L3262">
        <v>422.74900000000002</v>
      </c>
      <c r="N3262">
        <v>10.612</v>
      </c>
    </row>
    <row r="3263" spans="1:14" x14ac:dyDescent="0.2">
      <c r="A3263" s="1" t="s">
        <v>46</v>
      </c>
      <c r="B3263" s="7">
        <v>33313</v>
      </c>
      <c r="C3263" s="16" t="str">
        <f t="shared" si="196"/>
        <v>V</v>
      </c>
      <c r="F3263" s="5">
        <f t="shared" si="204"/>
        <v>36.750481000000001</v>
      </c>
      <c r="G3263">
        <v>11.201000000000001</v>
      </c>
      <c r="K3263">
        <v>433.73399999999998</v>
      </c>
      <c r="L3263">
        <v>422.53300000000002</v>
      </c>
      <c r="N3263">
        <v>10.827999999999999</v>
      </c>
    </row>
    <row r="3264" spans="1:14" x14ac:dyDescent="0.2">
      <c r="A3264" s="1" t="s">
        <v>46</v>
      </c>
      <c r="B3264" s="7">
        <v>33323</v>
      </c>
      <c r="C3264" s="16" t="str">
        <f t="shared" si="196"/>
        <v>V</v>
      </c>
      <c r="F3264" s="5">
        <f t="shared" si="204"/>
        <v>36.734076000000002</v>
      </c>
      <c r="G3264">
        <v>11.196</v>
      </c>
      <c r="K3264">
        <v>433.73399999999998</v>
      </c>
      <c r="L3264">
        <v>422.53800000000001</v>
      </c>
      <c r="N3264">
        <v>10.823</v>
      </c>
    </row>
    <row r="3265" spans="1:14" x14ac:dyDescent="0.2">
      <c r="A3265" s="1" t="s">
        <v>46</v>
      </c>
      <c r="B3265" s="7">
        <v>33653</v>
      </c>
      <c r="C3265" s="16" t="str">
        <f t="shared" si="196"/>
        <v>V</v>
      </c>
      <c r="F3265" s="5">
        <f t="shared" si="204"/>
        <v>36.389570999999997</v>
      </c>
      <c r="G3265">
        <v>11.090999999999999</v>
      </c>
      <c r="K3265">
        <v>433.73399999999998</v>
      </c>
      <c r="L3265">
        <v>422.64</v>
      </c>
      <c r="N3265">
        <v>10.72</v>
      </c>
    </row>
    <row r="3266" spans="1:14" x14ac:dyDescent="0.2">
      <c r="A3266" s="1" t="s">
        <v>46</v>
      </c>
      <c r="B3266" s="7">
        <v>33679</v>
      </c>
      <c r="C3266" s="16" t="str">
        <f t="shared" si="196"/>
        <v>V</v>
      </c>
      <c r="F3266" s="5">
        <f t="shared" si="204"/>
        <v>36.327232000000002</v>
      </c>
      <c r="G3266">
        <v>11.071999999999999</v>
      </c>
      <c r="K3266">
        <v>433.73399999999998</v>
      </c>
      <c r="L3266">
        <v>422.66</v>
      </c>
      <c r="N3266">
        <v>10.7</v>
      </c>
    </row>
    <row r="3267" spans="1:14" x14ac:dyDescent="0.2">
      <c r="A3267" s="1" t="s">
        <v>46</v>
      </c>
      <c r="B3267" s="7">
        <v>33771</v>
      </c>
      <c r="C3267" s="16" t="str">
        <f t="shared" si="196"/>
        <v>V</v>
      </c>
      <c r="F3267" s="5">
        <f t="shared" si="204"/>
        <v>36.058190000000003</v>
      </c>
      <c r="G3267">
        <v>10.99</v>
      </c>
      <c r="K3267">
        <v>433.73399999999998</v>
      </c>
      <c r="L3267">
        <v>422.74</v>
      </c>
      <c r="N3267">
        <v>10.62</v>
      </c>
    </row>
    <row r="3268" spans="1:14" x14ac:dyDescent="0.2">
      <c r="A3268" s="1" t="s">
        <v>46</v>
      </c>
      <c r="B3268" s="7">
        <v>34010</v>
      </c>
      <c r="C3268" s="16" t="str">
        <f t="shared" si="196"/>
        <v>V</v>
      </c>
      <c r="F3268" s="5">
        <f t="shared" si="204"/>
        <v>35.844925000000003</v>
      </c>
      <c r="G3268">
        <v>10.925000000000001</v>
      </c>
      <c r="K3268">
        <v>433.73399999999998</v>
      </c>
      <c r="L3268">
        <v>422.81</v>
      </c>
      <c r="N3268">
        <v>10.552</v>
      </c>
    </row>
    <row r="3269" spans="1:14" x14ac:dyDescent="0.2">
      <c r="A3269" s="1" t="s">
        <v>46</v>
      </c>
      <c r="B3269" s="7">
        <v>34033</v>
      </c>
      <c r="C3269" s="16" t="str">
        <f t="shared" si="196"/>
        <v>V</v>
      </c>
      <c r="F3269" s="5">
        <f t="shared" si="204"/>
        <v>35.897421000000001</v>
      </c>
      <c r="G3269">
        <v>10.941000000000001</v>
      </c>
      <c r="K3269">
        <v>433.73399999999998</v>
      </c>
      <c r="L3269">
        <v>422.79</v>
      </c>
      <c r="N3269">
        <v>10.568</v>
      </c>
    </row>
    <row r="3270" spans="1:14" x14ac:dyDescent="0.2">
      <c r="A3270" s="1" t="s">
        <v>46</v>
      </c>
      <c r="B3270" s="7">
        <v>34044</v>
      </c>
      <c r="C3270" s="16" t="str">
        <f t="shared" si="196"/>
        <v>V</v>
      </c>
      <c r="F3270" s="5">
        <f t="shared" si="204"/>
        <v>35.953198</v>
      </c>
      <c r="G3270">
        <v>10.958</v>
      </c>
      <c r="K3270">
        <v>433.73399999999998</v>
      </c>
      <c r="L3270">
        <v>422.78</v>
      </c>
      <c r="N3270">
        <v>10.585000000000001</v>
      </c>
    </row>
    <row r="3271" spans="1:14" x14ac:dyDescent="0.2">
      <c r="A3271" s="1" t="s">
        <v>46</v>
      </c>
      <c r="B3271" s="7">
        <v>34058</v>
      </c>
      <c r="C3271" s="16" t="str">
        <f t="shared" si="196"/>
        <v>V</v>
      </c>
      <c r="F3271" s="5">
        <f t="shared" si="204"/>
        <v>35.926949999999998</v>
      </c>
      <c r="G3271">
        <v>10.95</v>
      </c>
      <c r="K3271">
        <v>433.73399999999998</v>
      </c>
      <c r="L3271">
        <v>422.78</v>
      </c>
      <c r="N3271">
        <v>10.577</v>
      </c>
    </row>
    <row r="3272" spans="1:14" x14ac:dyDescent="0.2">
      <c r="A3272" s="1" t="s">
        <v>46</v>
      </c>
      <c r="B3272" s="7">
        <v>34065</v>
      </c>
      <c r="C3272" s="16" t="str">
        <f t="shared" si="196"/>
        <v>V</v>
      </c>
      <c r="F3272" s="5">
        <f t="shared" si="204"/>
        <v>35.877735000000001</v>
      </c>
      <c r="G3272">
        <v>10.935</v>
      </c>
      <c r="K3272">
        <v>433.73399999999998</v>
      </c>
      <c r="L3272">
        <v>422.8</v>
      </c>
      <c r="N3272">
        <v>10.561999999999999</v>
      </c>
    </row>
    <row r="3273" spans="1:14" x14ac:dyDescent="0.2">
      <c r="A3273" s="1" t="s">
        <v>46</v>
      </c>
      <c r="B3273" s="7">
        <v>34075</v>
      </c>
      <c r="C3273" s="16" t="str">
        <f t="shared" si="196"/>
        <v>V</v>
      </c>
      <c r="F3273" s="5">
        <f t="shared" si="204"/>
        <v>35.785867000000003</v>
      </c>
      <c r="G3273">
        <v>10.907</v>
      </c>
      <c r="K3273">
        <v>433.73399999999998</v>
      </c>
      <c r="L3273">
        <v>422.83</v>
      </c>
      <c r="N3273">
        <v>10.534000000000001</v>
      </c>
    </row>
    <row r="3274" spans="1:14" x14ac:dyDescent="0.2">
      <c r="A3274" s="1" t="s">
        <v>46</v>
      </c>
      <c r="B3274" s="7">
        <v>34086</v>
      </c>
      <c r="C3274" s="16" t="str">
        <f t="shared" si="196"/>
        <v>V</v>
      </c>
      <c r="F3274" s="5">
        <f t="shared" si="204"/>
        <v>35.713684999999998</v>
      </c>
      <c r="G3274">
        <v>10.885</v>
      </c>
      <c r="K3274">
        <v>433.73399999999998</v>
      </c>
      <c r="L3274">
        <v>422.85</v>
      </c>
      <c r="N3274">
        <v>10.512</v>
      </c>
    </row>
    <row r="3275" spans="1:14" x14ac:dyDescent="0.2">
      <c r="A3275" s="1" t="s">
        <v>46</v>
      </c>
      <c r="B3275" s="7">
        <v>34100</v>
      </c>
      <c r="C3275" s="16" t="str">
        <f t="shared" si="196"/>
        <v>V</v>
      </c>
      <c r="F3275" s="5">
        <f t="shared" si="204"/>
        <v>35.615255000000005</v>
      </c>
      <c r="G3275">
        <v>10.855</v>
      </c>
      <c r="K3275">
        <v>433.73399999999998</v>
      </c>
      <c r="L3275">
        <v>422.88</v>
      </c>
      <c r="N3275">
        <v>10.481999999999999</v>
      </c>
    </row>
    <row r="3276" spans="1:14" x14ac:dyDescent="0.2">
      <c r="A3276" s="1" t="s">
        <v>46</v>
      </c>
      <c r="B3276" s="7">
        <v>34110</v>
      </c>
      <c r="C3276" s="16" t="str">
        <f t="shared" si="196"/>
        <v>V</v>
      </c>
      <c r="F3276" s="5">
        <f t="shared" si="204"/>
        <v>35.598849999999999</v>
      </c>
      <c r="G3276">
        <v>10.85</v>
      </c>
      <c r="K3276">
        <v>433.73399999999998</v>
      </c>
      <c r="L3276">
        <v>422.88</v>
      </c>
      <c r="N3276">
        <v>10.477</v>
      </c>
    </row>
    <row r="3277" spans="1:14" x14ac:dyDescent="0.2">
      <c r="A3277" s="1" t="s">
        <v>46</v>
      </c>
      <c r="B3277" s="7">
        <v>34117</v>
      </c>
      <c r="C3277" s="16" t="str">
        <f t="shared" si="196"/>
        <v>V</v>
      </c>
      <c r="F3277" s="5">
        <f t="shared" si="204"/>
        <v>35.595569000000005</v>
      </c>
      <c r="G3277">
        <v>10.849</v>
      </c>
      <c r="K3277">
        <v>433.73399999999998</v>
      </c>
      <c r="L3277">
        <v>422.88</v>
      </c>
      <c r="N3277">
        <v>10.476000000000001</v>
      </c>
    </row>
    <row r="3278" spans="1:14" x14ac:dyDescent="0.2">
      <c r="A3278" s="1" t="s">
        <v>46</v>
      </c>
      <c r="B3278" s="7">
        <v>34129</v>
      </c>
      <c r="C3278" s="16" t="str">
        <f t="shared" ref="C3278:C3341" si="205">IF(ISBLANK(D3278),"V","S")</f>
        <v>V</v>
      </c>
      <c r="F3278" s="5">
        <f t="shared" ref="F3278:F3293" si="206">G3278*3.281</f>
        <v>35.572602000000003</v>
      </c>
      <c r="G3278">
        <v>10.842000000000001</v>
      </c>
      <c r="K3278">
        <v>433.73399999999998</v>
      </c>
      <c r="L3278">
        <v>422.89</v>
      </c>
      <c r="N3278">
        <v>10.468999999999999</v>
      </c>
    </row>
    <row r="3279" spans="1:14" x14ac:dyDescent="0.2">
      <c r="A3279" s="1" t="s">
        <v>46</v>
      </c>
      <c r="B3279" s="7">
        <v>34151</v>
      </c>
      <c r="C3279" s="16" t="str">
        <f t="shared" si="205"/>
        <v>V</v>
      </c>
      <c r="F3279" s="5">
        <f t="shared" si="206"/>
        <v>35.533230000000003</v>
      </c>
      <c r="G3279">
        <v>10.83</v>
      </c>
      <c r="K3279">
        <v>433.73399999999998</v>
      </c>
      <c r="L3279">
        <v>422.9</v>
      </c>
      <c r="N3279">
        <v>10.457000000000001</v>
      </c>
    </row>
    <row r="3280" spans="1:14" x14ac:dyDescent="0.2">
      <c r="A3280" s="1" t="s">
        <v>46</v>
      </c>
      <c r="B3280" s="7">
        <v>34310</v>
      </c>
      <c r="C3280" s="16" t="str">
        <f t="shared" si="205"/>
        <v>V</v>
      </c>
      <c r="F3280" s="5">
        <f t="shared" si="206"/>
        <v>35.546354000000001</v>
      </c>
      <c r="G3280">
        <v>10.834</v>
      </c>
      <c r="K3280">
        <v>433.73399999999998</v>
      </c>
      <c r="L3280">
        <v>422.9</v>
      </c>
      <c r="N3280">
        <v>10.461</v>
      </c>
    </row>
    <row r="3281" spans="1:14" x14ac:dyDescent="0.2">
      <c r="A3281" s="1" t="s">
        <v>46</v>
      </c>
      <c r="B3281" s="7">
        <v>34341</v>
      </c>
      <c r="C3281" s="16" t="str">
        <f t="shared" si="205"/>
        <v>V</v>
      </c>
      <c r="F3281" s="5">
        <f t="shared" si="206"/>
        <v>35.628379000000002</v>
      </c>
      <c r="G3281">
        <v>10.859</v>
      </c>
      <c r="K3281">
        <v>433.73399999999998</v>
      </c>
      <c r="L3281">
        <v>422.875</v>
      </c>
      <c r="N3281">
        <v>10.486000000000001</v>
      </c>
    </row>
    <row r="3282" spans="1:14" x14ac:dyDescent="0.2">
      <c r="A3282" s="1" t="s">
        <v>46</v>
      </c>
      <c r="B3282" s="7">
        <v>34366</v>
      </c>
      <c r="C3282" s="16" t="str">
        <f t="shared" si="205"/>
        <v>V</v>
      </c>
      <c r="F3282" s="5">
        <f t="shared" si="206"/>
        <v>35.680875</v>
      </c>
      <c r="G3282">
        <v>10.875</v>
      </c>
      <c r="K3282">
        <v>433.73399999999998</v>
      </c>
      <c r="L3282">
        <v>422.85899999999998</v>
      </c>
      <c r="N3282">
        <v>10.502000000000001</v>
      </c>
    </row>
    <row r="3283" spans="1:14" x14ac:dyDescent="0.2">
      <c r="A3283" s="1" t="s">
        <v>46</v>
      </c>
      <c r="B3283" s="7">
        <v>34402</v>
      </c>
      <c r="C3283" s="16" t="str">
        <f t="shared" si="205"/>
        <v>V</v>
      </c>
      <c r="F3283" s="5">
        <f t="shared" si="206"/>
        <v>35.782586000000002</v>
      </c>
      <c r="G3283">
        <v>10.906000000000001</v>
      </c>
      <c r="K3283">
        <v>433.73399999999998</v>
      </c>
      <c r="L3283">
        <v>422.82799999999997</v>
      </c>
      <c r="N3283">
        <v>10.532999999999999</v>
      </c>
    </row>
    <row r="3284" spans="1:14" x14ac:dyDescent="0.2">
      <c r="A3284" s="1" t="s">
        <v>46</v>
      </c>
      <c r="B3284" s="7">
        <v>34438</v>
      </c>
      <c r="C3284" s="16" t="str">
        <f t="shared" si="205"/>
        <v>V</v>
      </c>
      <c r="F3284" s="5">
        <f t="shared" si="206"/>
        <v>35.707122999999996</v>
      </c>
      <c r="G3284">
        <v>10.882999999999999</v>
      </c>
      <c r="K3284">
        <v>433.73399999999998</v>
      </c>
      <c r="L3284">
        <v>422.851</v>
      </c>
      <c r="N3284">
        <v>10.51</v>
      </c>
    </row>
    <row r="3285" spans="1:14" x14ac:dyDescent="0.2">
      <c r="A3285" s="1" t="s">
        <v>46</v>
      </c>
      <c r="B3285" s="7">
        <v>34488</v>
      </c>
      <c r="C3285" s="16" t="str">
        <f t="shared" si="205"/>
        <v>V</v>
      </c>
      <c r="F3285" s="5">
        <f t="shared" si="206"/>
        <v>35.493858000000003</v>
      </c>
      <c r="G3285">
        <v>10.818</v>
      </c>
      <c r="K3285">
        <v>433.73399999999998</v>
      </c>
      <c r="L3285">
        <v>422.916</v>
      </c>
      <c r="N3285">
        <v>10.445</v>
      </c>
    </row>
    <row r="3286" spans="1:14" x14ac:dyDescent="0.2">
      <c r="A3286" s="1" t="s">
        <v>46</v>
      </c>
      <c r="B3286" s="7">
        <v>34522</v>
      </c>
      <c r="C3286" s="16" t="str">
        <f t="shared" si="205"/>
        <v>V</v>
      </c>
      <c r="F3286" s="5">
        <f t="shared" si="206"/>
        <v>35.451205000000002</v>
      </c>
      <c r="G3286">
        <v>10.805</v>
      </c>
      <c r="K3286">
        <v>433.73399999999998</v>
      </c>
      <c r="L3286">
        <v>422.92899999999997</v>
      </c>
      <c r="N3286">
        <v>10.432</v>
      </c>
    </row>
    <row r="3287" spans="1:14" x14ac:dyDescent="0.2">
      <c r="A3287" s="1" t="s">
        <v>46</v>
      </c>
      <c r="B3287" s="7">
        <v>34561</v>
      </c>
      <c r="C3287" s="16" t="str">
        <f t="shared" si="205"/>
        <v>V</v>
      </c>
      <c r="F3287" s="5">
        <f t="shared" si="206"/>
        <v>35.293717000000001</v>
      </c>
      <c r="G3287">
        <v>10.757</v>
      </c>
      <c r="K3287">
        <v>433.73399999999998</v>
      </c>
      <c r="L3287">
        <v>422.97699999999998</v>
      </c>
      <c r="N3287">
        <v>10.384</v>
      </c>
    </row>
    <row r="3288" spans="1:14" x14ac:dyDescent="0.2">
      <c r="A3288" s="1" t="s">
        <v>46</v>
      </c>
      <c r="B3288" s="7">
        <v>34589</v>
      </c>
      <c r="C3288" s="16" t="str">
        <f t="shared" si="205"/>
        <v>V</v>
      </c>
      <c r="F3288" s="5">
        <f t="shared" si="206"/>
        <v>35.303559999999997</v>
      </c>
      <c r="G3288">
        <v>10.76</v>
      </c>
      <c r="K3288">
        <v>433.73399999999998</v>
      </c>
      <c r="L3288">
        <v>422.97399999999999</v>
      </c>
      <c r="N3288">
        <v>10.387</v>
      </c>
    </row>
    <row r="3289" spans="1:14" x14ac:dyDescent="0.2">
      <c r="A3289" s="1" t="s">
        <v>46</v>
      </c>
      <c r="B3289" s="7">
        <v>34611</v>
      </c>
      <c r="C3289" s="16" t="str">
        <f t="shared" si="205"/>
        <v>V</v>
      </c>
      <c r="F3289" s="5">
        <f t="shared" si="206"/>
        <v>35.175601</v>
      </c>
      <c r="G3289">
        <v>10.721</v>
      </c>
      <c r="K3289">
        <v>433.73399999999998</v>
      </c>
      <c r="L3289">
        <v>423.01299999999998</v>
      </c>
      <c r="N3289">
        <v>10.348000000000001</v>
      </c>
    </row>
    <row r="3290" spans="1:14" x14ac:dyDescent="0.2">
      <c r="A3290" s="1" t="s">
        <v>46</v>
      </c>
      <c r="B3290" s="7">
        <v>34648</v>
      </c>
      <c r="C3290" s="16" t="str">
        <f t="shared" si="205"/>
        <v>V</v>
      </c>
      <c r="F3290" s="5">
        <f t="shared" si="206"/>
        <v>34.975460000000005</v>
      </c>
      <c r="G3290">
        <v>10.66</v>
      </c>
      <c r="K3290">
        <v>433.73399999999998</v>
      </c>
      <c r="L3290">
        <v>423.07400000000001</v>
      </c>
      <c r="N3290">
        <v>10.287000000000001</v>
      </c>
    </row>
    <row r="3291" spans="1:14" x14ac:dyDescent="0.2">
      <c r="A3291" s="1" t="s">
        <v>46</v>
      </c>
      <c r="B3291" s="7">
        <v>34676</v>
      </c>
      <c r="C3291" s="16" t="str">
        <f t="shared" si="205"/>
        <v>V</v>
      </c>
      <c r="F3291" s="5">
        <f t="shared" si="206"/>
        <v>34.939368999999999</v>
      </c>
      <c r="G3291">
        <v>10.648999999999999</v>
      </c>
      <c r="K3291">
        <v>433.73399999999998</v>
      </c>
      <c r="L3291">
        <v>423.08499999999998</v>
      </c>
      <c r="N3291">
        <v>10.276</v>
      </c>
    </row>
    <row r="3292" spans="1:14" x14ac:dyDescent="0.2">
      <c r="A3292" s="1" t="s">
        <v>46</v>
      </c>
      <c r="B3292" s="7">
        <v>34702</v>
      </c>
      <c r="C3292" s="16" t="str">
        <f t="shared" si="205"/>
        <v>V</v>
      </c>
      <c r="F3292" s="5">
        <f t="shared" si="206"/>
        <v>34.975460000000005</v>
      </c>
      <c r="G3292">
        <v>10.66</v>
      </c>
      <c r="K3292">
        <v>433.73399999999998</v>
      </c>
      <c r="L3292">
        <v>423.07</v>
      </c>
      <c r="N3292">
        <v>10.29</v>
      </c>
    </row>
    <row r="3293" spans="1:14" x14ac:dyDescent="0.2">
      <c r="A3293" s="1" t="s">
        <v>46</v>
      </c>
      <c r="B3293" s="7">
        <v>34775</v>
      </c>
      <c r="C3293" s="16" t="str">
        <f t="shared" si="205"/>
        <v>V</v>
      </c>
      <c r="F3293" s="5">
        <f t="shared" si="206"/>
        <v>35.290436</v>
      </c>
      <c r="G3293">
        <v>10.756</v>
      </c>
      <c r="K3293">
        <v>433.73399999999998</v>
      </c>
      <c r="L3293">
        <v>422.97800000000001</v>
      </c>
      <c r="N3293">
        <v>10.382999999999999</v>
      </c>
    </row>
    <row r="3294" spans="1:14" x14ac:dyDescent="0.2">
      <c r="A3294" s="1" t="s">
        <v>46</v>
      </c>
      <c r="B3294" s="7">
        <v>34817</v>
      </c>
      <c r="C3294" s="16" t="str">
        <f t="shared" si="205"/>
        <v>V</v>
      </c>
      <c r="F3294" s="5">
        <f t="shared" ref="F3294:F3303" si="207">G3294*3.281</f>
        <v>35.142791000000003</v>
      </c>
      <c r="G3294">
        <v>10.711</v>
      </c>
      <c r="K3294">
        <v>433.73399999999998</v>
      </c>
      <c r="L3294">
        <v>423.02300000000002</v>
      </c>
      <c r="N3294">
        <v>10.337999999999999</v>
      </c>
    </row>
    <row r="3295" spans="1:14" x14ac:dyDescent="0.2">
      <c r="A3295" s="1" t="s">
        <v>46</v>
      </c>
      <c r="B3295" s="7">
        <v>34859</v>
      </c>
      <c r="C3295" s="16" t="str">
        <f t="shared" si="205"/>
        <v>V</v>
      </c>
      <c r="F3295" s="5">
        <f t="shared" si="207"/>
        <v>34.955773999999998</v>
      </c>
      <c r="G3295">
        <v>10.654</v>
      </c>
      <c r="K3295">
        <v>433.73399999999998</v>
      </c>
      <c r="L3295">
        <f t="shared" ref="L3295:L3320" si="208">K3295-G3295</f>
        <v>423.08</v>
      </c>
      <c r="N3295">
        <f t="shared" ref="N3295:N3320" si="209">433.361-L3295</f>
        <v>10.281000000000006</v>
      </c>
    </row>
    <row r="3296" spans="1:14" x14ac:dyDescent="0.2">
      <c r="A3296" s="1" t="s">
        <v>46</v>
      </c>
      <c r="B3296" s="7">
        <v>35025</v>
      </c>
      <c r="C3296" s="16" t="str">
        <f t="shared" si="205"/>
        <v>V</v>
      </c>
      <c r="F3296" s="5">
        <f t="shared" si="207"/>
        <v>35.169038999999998</v>
      </c>
      <c r="G3296">
        <v>10.718999999999999</v>
      </c>
      <c r="K3296">
        <v>433.73399999999998</v>
      </c>
      <c r="L3296">
        <f t="shared" si="208"/>
        <v>423.01499999999999</v>
      </c>
      <c r="N3296">
        <f t="shared" si="209"/>
        <v>10.346000000000004</v>
      </c>
    </row>
    <row r="3297" spans="1:14" x14ac:dyDescent="0.2">
      <c r="A3297" s="1" t="s">
        <v>46</v>
      </c>
      <c r="B3297" s="7">
        <v>35101</v>
      </c>
      <c r="C3297" s="16" t="str">
        <f t="shared" si="205"/>
        <v>V</v>
      </c>
      <c r="F3297" s="5">
        <f t="shared" si="207"/>
        <v>36.215678000000004</v>
      </c>
      <c r="G3297">
        <v>11.038</v>
      </c>
      <c r="J3297" t="s">
        <v>208</v>
      </c>
      <c r="K3297">
        <v>433.73399999999998</v>
      </c>
      <c r="L3297">
        <f t="shared" si="208"/>
        <v>422.69599999999997</v>
      </c>
      <c r="N3297">
        <f t="shared" si="209"/>
        <v>10.66500000000002</v>
      </c>
    </row>
    <row r="3298" spans="1:14" x14ac:dyDescent="0.2">
      <c r="A3298" s="1" t="s">
        <v>46</v>
      </c>
      <c r="B3298" s="7">
        <v>35143</v>
      </c>
      <c r="C3298" s="16" t="str">
        <f t="shared" si="205"/>
        <v>V</v>
      </c>
      <c r="F3298" s="5">
        <f t="shared" si="207"/>
        <v>36.300984</v>
      </c>
      <c r="G3298">
        <v>11.064</v>
      </c>
      <c r="J3298" t="s">
        <v>208</v>
      </c>
      <c r="K3298">
        <v>433.73399999999998</v>
      </c>
      <c r="L3298">
        <f t="shared" si="208"/>
        <v>422.66999999999996</v>
      </c>
      <c r="N3298">
        <f t="shared" si="209"/>
        <v>10.691000000000031</v>
      </c>
    </row>
    <row r="3299" spans="1:14" x14ac:dyDescent="0.2">
      <c r="A3299" s="1" t="s">
        <v>46</v>
      </c>
      <c r="B3299" s="7">
        <v>35184</v>
      </c>
      <c r="C3299" s="16" t="str">
        <f t="shared" si="205"/>
        <v>V</v>
      </c>
      <c r="F3299" s="5">
        <f t="shared" si="207"/>
        <v>35.093575999999999</v>
      </c>
      <c r="G3299">
        <v>10.696</v>
      </c>
      <c r="K3299">
        <v>433.73399999999998</v>
      </c>
      <c r="L3299">
        <f t="shared" si="208"/>
        <v>423.03799999999995</v>
      </c>
      <c r="N3299">
        <f t="shared" si="209"/>
        <v>10.323000000000036</v>
      </c>
    </row>
    <row r="3300" spans="1:14" x14ac:dyDescent="0.2">
      <c r="A3300" s="1" t="s">
        <v>46</v>
      </c>
      <c r="B3300" s="7">
        <v>35213</v>
      </c>
      <c r="C3300" s="16" t="str">
        <f t="shared" si="205"/>
        <v>V</v>
      </c>
      <c r="F3300" s="5">
        <f t="shared" si="207"/>
        <v>34.624393000000005</v>
      </c>
      <c r="G3300">
        <v>10.553000000000001</v>
      </c>
      <c r="K3300">
        <v>433.73399999999998</v>
      </c>
      <c r="L3300">
        <f t="shared" si="208"/>
        <v>423.18099999999998</v>
      </c>
      <c r="N3300">
        <f t="shared" si="209"/>
        <v>10.180000000000007</v>
      </c>
    </row>
    <row r="3301" spans="1:14" x14ac:dyDescent="0.2">
      <c r="A3301" s="1" t="s">
        <v>46</v>
      </c>
      <c r="B3301" s="7">
        <v>35240</v>
      </c>
      <c r="C3301" s="16" t="str">
        <f t="shared" si="205"/>
        <v>V</v>
      </c>
      <c r="F3301" s="5">
        <f t="shared" si="207"/>
        <v>34.598145000000002</v>
      </c>
      <c r="G3301">
        <v>10.545</v>
      </c>
      <c r="K3301">
        <v>433.73399999999998</v>
      </c>
      <c r="L3301">
        <f t="shared" si="208"/>
        <v>423.18899999999996</v>
      </c>
      <c r="N3301">
        <f t="shared" si="209"/>
        <v>10.172000000000025</v>
      </c>
    </row>
    <row r="3302" spans="1:14" x14ac:dyDescent="0.2">
      <c r="A3302" s="1" t="s">
        <v>46</v>
      </c>
      <c r="B3302" s="7">
        <v>35286</v>
      </c>
      <c r="C3302" s="16" t="str">
        <f t="shared" si="205"/>
        <v>V</v>
      </c>
      <c r="F3302" s="5">
        <f t="shared" si="207"/>
        <v>34.814691000000003</v>
      </c>
      <c r="G3302">
        <v>10.611000000000001</v>
      </c>
      <c r="I3302" s="3"/>
      <c r="K3302">
        <v>433.73399999999998</v>
      </c>
      <c r="L3302">
        <f t="shared" si="208"/>
        <v>423.12299999999999</v>
      </c>
      <c r="N3302">
        <f t="shared" si="209"/>
        <v>10.238</v>
      </c>
    </row>
    <row r="3303" spans="1:14" x14ac:dyDescent="0.2">
      <c r="A3303" s="1" t="s">
        <v>46</v>
      </c>
      <c r="B3303" s="7">
        <v>35311</v>
      </c>
      <c r="C3303" s="16" t="str">
        <f t="shared" si="205"/>
        <v>V</v>
      </c>
      <c r="F3303" s="5">
        <f t="shared" si="207"/>
        <v>34.988584000000003</v>
      </c>
      <c r="G3303">
        <v>10.664</v>
      </c>
      <c r="K3303">
        <v>433.73399999999998</v>
      </c>
      <c r="L3303">
        <f t="shared" si="208"/>
        <v>423.07</v>
      </c>
      <c r="N3303">
        <f t="shared" si="209"/>
        <v>10.290999999999997</v>
      </c>
    </row>
    <row r="3304" spans="1:14" x14ac:dyDescent="0.2">
      <c r="A3304" s="1" t="s">
        <v>46</v>
      </c>
      <c r="B3304" s="7">
        <v>35359</v>
      </c>
      <c r="C3304" s="16" t="str">
        <f t="shared" si="205"/>
        <v>V</v>
      </c>
      <c r="F3304" s="5">
        <f>G3304*3.2808</f>
        <v>35.268599999999999</v>
      </c>
      <c r="G3304">
        <v>10.75</v>
      </c>
      <c r="K3304">
        <v>433.73399999999998</v>
      </c>
      <c r="L3304">
        <f t="shared" si="208"/>
        <v>422.98399999999998</v>
      </c>
      <c r="N3304">
        <f t="shared" si="209"/>
        <v>10.37700000000001</v>
      </c>
    </row>
    <row r="3305" spans="1:14" x14ac:dyDescent="0.2">
      <c r="A3305" s="1" t="s">
        <v>46</v>
      </c>
      <c r="B3305" s="7">
        <v>35419</v>
      </c>
      <c r="C3305" s="16" t="str">
        <f t="shared" si="205"/>
        <v>V</v>
      </c>
      <c r="F3305" s="5">
        <f>G3305*3.2808</f>
        <v>35.189860800000005</v>
      </c>
      <c r="G3305">
        <v>10.726000000000001</v>
      </c>
      <c r="K3305">
        <v>433.73399999999998</v>
      </c>
      <c r="L3305">
        <f t="shared" si="208"/>
        <v>423.00799999999998</v>
      </c>
      <c r="N3305">
        <f t="shared" si="209"/>
        <v>10.353000000000009</v>
      </c>
    </row>
    <row r="3306" spans="1:14" x14ac:dyDescent="0.2">
      <c r="A3306" s="1" t="s">
        <v>46</v>
      </c>
      <c r="B3306" s="7">
        <v>35487</v>
      </c>
      <c r="C3306" s="16" t="str">
        <f t="shared" si="205"/>
        <v>V</v>
      </c>
      <c r="F3306" s="5">
        <f>G3306*3.2808</f>
        <v>36.397195199999999</v>
      </c>
      <c r="G3306">
        <v>11.093999999999999</v>
      </c>
      <c r="J3306" t="s">
        <v>208</v>
      </c>
      <c r="K3306">
        <v>433.73399999999998</v>
      </c>
      <c r="L3306">
        <f t="shared" si="208"/>
        <v>422.64</v>
      </c>
      <c r="N3306">
        <f t="shared" si="209"/>
        <v>10.721000000000004</v>
      </c>
    </row>
    <row r="3307" spans="1:14" x14ac:dyDescent="0.2">
      <c r="A3307" s="1" t="s">
        <v>46</v>
      </c>
      <c r="B3307" s="7">
        <v>35551</v>
      </c>
      <c r="C3307" s="16" t="str">
        <f t="shared" si="205"/>
        <v>V</v>
      </c>
      <c r="F3307" s="5">
        <f>G3307*3.281</f>
        <v>34.860624999999999</v>
      </c>
      <c r="G3307">
        <v>10.625</v>
      </c>
      <c r="K3307">
        <v>433.73399999999998</v>
      </c>
      <c r="L3307">
        <f t="shared" si="208"/>
        <v>423.10899999999998</v>
      </c>
      <c r="N3307">
        <f t="shared" si="209"/>
        <v>10.25200000000001</v>
      </c>
    </row>
    <row r="3308" spans="1:14" x14ac:dyDescent="0.2">
      <c r="A3308" s="1" t="s">
        <v>46</v>
      </c>
      <c r="B3308" s="7">
        <v>35586</v>
      </c>
      <c r="C3308" s="16" t="str">
        <f t="shared" si="205"/>
        <v>V</v>
      </c>
      <c r="F3308" s="5">
        <f>G3308*3.281</f>
        <v>34.699856000000004</v>
      </c>
      <c r="G3308">
        <v>10.576000000000001</v>
      </c>
      <c r="K3308">
        <v>433.73399999999998</v>
      </c>
      <c r="L3308">
        <f t="shared" si="208"/>
        <v>423.15799999999996</v>
      </c>
      <c r="N3308">
        <f t="shared" si="209"/>
        <v>10.203000000000031</v>
      </c>
    </row>
    <row r="3309" spans="1:14" x14ac:dyDescent="0.2">
      <c r="A3309" s="1" t="s">
        <v>46</v>
      </c>
      <c r="B3309" s="7">
        <v>35625</v>
      </c>
      <c r="C3309" s="16" t="str">
        <f t="shared" si="205"/>
        <v>V</v>
      </c>
      <c r="F3309" s="5">
        <f>G3309*3.2808</f>
        <v>34.599316799999997</v>
      </c>
      <c r="G3309">
        <v>10.545999999999999</v>
      </c>
      <c r="K3309">
        <v>433.73399999999998</v>
      </c>
      <c r="L3309">
        <f t="shared" si="208"/>
        <v>423.18799999999999</v>
      </c>
      <c r="N3309">
        <f t="shared" si="209"/>
        <v>10.173000000000002</v>
      </c>
    </row>
    <row r="3310" spans="1:14" x14ac:dyDescent="0.2">
      <c r="A3310" s="1" t="s">
        <v>46</v>
      </c>
      <c r="B3310" s="7">
        <v>35651</v>
      </c>
      <c r="C3310" s="16" t="str">
        <f t="shared" si="205"/>
        <v>V</v>
      </c>
      <c r="F3310" s="5">
        <f t="shared" ref="F3310:F3333" si="210">G3310*3.281</f>
        <v>34.329102999999996</v>
      </c>
      <c r="G3310">
        <v>10.462999999999999</v>
      </c>
      <c r="K3310">
        <v>433.73399999999998</v>
      </c>
      <c r="L3310">
        <f t="shared" si="208"/>
        <v>423.27099999999996</v>
      </c>
      <c r="N3310">
        <f t="shared" si="209"/>
        <v>10.090000000000032</v>
      </c>
    </row>
    <row r="3311" spans="1:14" x14ac:dyDescent="0.2">
      <c r="A3311" s="1" t="s">
        <v>46</v>
      </c>
      <c r="B3311" s="7">
        <v>35731</v>
      </c>
      <c r="C3311" s="16" t="str">
        <f t="shared" si="205"/>
        <v>V</v>
      </c>
      <c r="F3311" s="5">
        <f t="shared" si="210"/>
        <v>35.237940000000002</v>
      </c>
      <c r="G3311">
        <v>10.74</v>
      </c>
      <c r="K3311">
        <v>433.73399999999998</v>
      </c>
      <c r="L3311">
        <f t="shared" si="208"/>
        <v>422.99399999999997</v>
      </c>
      <c r="N3311">
        <f t="shared" si="209"/>
        <v>10.367000000000019</v>
      </c>
    </row>
    <row r="3312" spans="1:14" x14ac:dyDescent="0.2">
      <c r="A3312" s="1" t="s">
        <v>46</v>
      </c>
      <c r="B3312" s="7">
        <v>35754</v>
      </c>
      <c r="C3312" s="16" t="str">
        <f t="shared" si="205"/>
        <v>V</v>
      </c>
      <c r="F3312" s="5">
        <f t="shared" si="210"/>
        <v>35.283873999999997</v>
      </c>
      <c r="G3312">
        <v>10.754</v>
      </c>
      <c r="K3312">
        <v>433.73399999999998</v>
      </c>
      <c r="L3312">
        <f t="shared" si="208"/>
        <v>422.97999999999996</v>
      </c>
      <c r="N3312">
        <f t="shared" si="209"/>
        <v>10.381000000000029</v>
      </c>
    </row>
    <row r="3313" spans="1:14" x14ac:dyDescent="0.2">
      <c r="A3313" s="1" t="s">
        <v>46</v>
      </c>
      <c r="B3313" s="7">
        <v>35776</v>
      </c>
      <c r="C3313" s="16" t="str">
        <f t="shared" si="205"/>
        <v>V</v>
      </c>
      <c r="F3313" s="5">
        <f t="shared" si="210"/>
        <v>35.372461000000001</v>
      </c>
      <c r="G3313">
        <v>10.781000000000001</v>
      </c>
      <c r="K3313">
        <v>433.73399999999998</v>
      </c>
      <c r="L3313">
        <f t="shared" si="208"/>
        <v>422.95299999999997</v>
      </c>
      <c r="N3313">
        <f t="shared" si="209"/>
        <v>10.408000000000015</v>
      </c>
    </row>
    <row r="3314" spans="1:14" x14ac:dyDescent="0.2">
      <c r="A3314" s="1" t="s">
        <v>46</v>
      </c>
      <c r="B3314" s="7">
        <v>35817</v>
      </c>
      <c r="C3314" s="16" t="str">
        <f t="shared" si="205"/>
        <v>V</v>
      </c>
      <c r="F3314" s="5">
        <f t="shared" si="210"/>
        <v>35.536510999999997</v>
      </c>
      <c r="G3314">
        <v>10.831</v>
      </c>
      <c r="K3314">
        <v>433.73399999999998</v>
      </c>
      <c r="L3314">
        <f t="shared" si="208"/>
        <v>422.90299999999996</v>
      </c>
      <c r="N3314">
        <f t="shared" si="209"/>
        <v>10.458000000000027</v>
      </c>
    </row>
    <row r="3315" spans="1:14" x14ac:dyDescent="0.2">
      <c r="A3315" s="1" t="s">
        <v>46</v>
      </c>
      <c r="B3315" s="7">
        <v>35845</v>
      </c>
      <c r="C3315" s="16" t="str">
        <f t="shared" si="205"/>
        <v>V</v>
      </c>
      <c r="F3315" s="5">
        <f t="shared" si="210"/>
        <v>35.634941000000005</v>
      </c>
      <c r="G3315">
        <v>10.861000000000001</v>
      </c>
      <c r="K3315">
        <v>433.73399999999998</v>
      </c>
      <c r="L3315">
        <f t="shared" si="208"/>
        <v>422.87299999999999</v>
      </c>
      <c r="N3315">
        <f t="shared" si="209"/>
        <v>10.488</v>
      </c>
    </row>
    <row r="3316" spans="1:14" x14ac:dyDescent="0.2">
      <c r="A3316" s="1" t="s">
        <v>46</v>
      </c>
      <c r="B3316" s="7">
        <v>35871</v>
      </c>
      <c r="C3316" s="16" t="str">
        <f t="shared" si="205"/>
        <v>V</v>
      </c>
      <c r="F3316" s="5">
        <f t="shared" si="210"/>
        <v>35.634941000000005</v>
      </c>
      <c r="G3316">
        <v>10.861000000000001</v>
      </c>
      <c r="K3316">
        <v>433.73399999999998</v>
      </c>
      <c r="L3316">
        <f t="shared" si="208"/>
        <v>422.87299999999999</v>
      </c>
      <c r="N3316">
        <f t="shared" si="209"/>
        <v>10.488</v>
      </c>
    </row>
    <row r="3317" spans="1:14" x14ac:dyDescent="0.2">
      <c r="A3317" s="1" t="s">
        <v>46</v>
      </c>
      <c r="B3317" s="7">
        <v>35900</v>
      </c>
      <c r="C3317" s="16" t="str">
        <f t="shared" si="205"/>
        <v>V</v>
      </c>
      <c r="F3317" s="5">
        <f t="shared" si="210"/>
        <v>35.592288000000003</v>
      </c>
      <c r="G3317">
        <v>10.848000000000001</v>
      </c>
      <c r="K3317">
        <v>433.73399999999998</v>
      </c>
      <c r="L3317">
        <f t="shared" si="208"/>
        <v>422.88599999999997</v>
      </c>
      <c r="N3317">
        <f t="shared" si="209"/>
        <v>10.475000000000023</v>
      </c>
    </row>
    <row r="3318" spans="1:14" x14ac:dyDescent="0.2">
      <c r="A3318" s="1" t="s">
        <v>46</v>
      </c>
      <c r="B3318" s="7">
        <v>35956</v>
      </c>
      <c r="C3318" s="16" t="str">
        <f t="shared" si="205"/>
        <v>V</v>
      </c>
      <c r="F3318" s="5">
        <f t="shared" si="210"/>
        <v>34.837658000000005</v>
      </c>
      <c r="G3318">
        <v>10.618</v>
      </c>
      <c r="K3318">
        <v>433.73399999999998</v>
      </c>
      <c r="L3318">
        <f t="shared" si="208"/>
        <v>423.11599999999999</v>
      </c>
      <c r="N3318">
        <f t="shared" si="209"/>
        <v>10.245000000000005</v>
      </c>
    </row>
    <row r="3319" spans="1:14" x14ac:dyDescent="0.2">
      <c r="A3319" s="1" t="s">
        <v>46</v>
      </c>
      <c r="B3319" s="7">
        <v>36060</v>
      </c>
      <c r="C3319" s="16" t="str">
        <f t="shared" si="205"/>
        <v>V</v>
      </c>
      <c r="F3319" s="5">
        <f t="shared" si="210"/>
        <v>35.342932000000005</v>
      </c>
      <c r="G3319">
        <v>10.772</v>
      </c>
      <c r="K3319">
        <v>433.73399999999998</v>
      </c>
      <c r="L3319">
        <f t="shared" si="208"/>
        <v>422.96199999999999</v>
      </c>
      <c r="N3319">
        <f t="shared" si="209"/>
        <v>10.399000000000001</v>
      </c>
    </row>
    <row r="3320" spans="1:14" x14ac:dyDescent="0.2">
      <c r="A3320" s="1" t="s">
        <v>46</v>
      </c>
      <c r="B3320" s="7">
        <v>36082</v>
      </c>
      <c r="C3320" s="16" t="str">
        <f t="shared" si="205"/>
        <v>V</v>
      </c>
      <c r="F3320" s="5">
        <f t="shared" si="210"/>
        <v>35.415114000000003</v>
      </c>
      <c r="G3320">
        <v>10.794</v>
      </c>
      <c r="K3320">
        <v>433.73399999999998</v>
      </c>
      <c r="L3320">
        <f t="shared" si="208"/>
        <v>422.94</v>
      </c>
      <c r="N3320">
        <f t="shared" si="209"/>
        <v>10.420999999999992</v>
      </c>
    </row>
    <row r="3321" spans="1:14" x14ac:dyDescent="0.2">
      <c r="A3321" s="1" t="s">
        <v>46</v>
      </c>
      <c r="B3321" s="7">
        <v>36160</v>
      </c>
      <c r="C3321" s="16" t="str">
        <f t="shared" si="205"/>
        <v>V</v>
      </c>
      <c r="F3321" s="5">
        <f t="shared" si="210"/>
        <v>36.005694000000005</v>
      </c>
      <c r="G3321">
        <v>10.974</v>
      </c>
      <c r="K3321">
        <v>433.73399999999998</v>
      </c>
      <c r="L3321">
        <f>K3321-G3321</f>
        <v>422.76</v>
      </c>
      <c r="N3321">
        <f>433.361-L3321</f>
        <v>10.600999999999999</v>
      </c>
    </row>
    <row r="3322" spans="1:14" x14ac:dyDescent="0.2">
      <c r="A3322" s="1" t="s">
        <v>46</v>
      </c>
      <c r="B3322" s="7">
        <v>36185</v>
      </c>
      <c r="C3322" s="16" t="str">
        <f t="shared" si="205"/>
        <v>V</v>
      </c>
      <c r="F3322" s="5">
        <f t="shared" si="210"/>
        <v>35.562759</v>
      </c>
      <c r="G3322">
        <v>10.839</v>
      </c>
      <c r="K3322">
        <v>433.73399999999998</v>
      </c>
      <c r="L3322">
        <f>K3322-G3322</f>
        <v>422.89499999999998</v>
      </c>
      <c r="N3322">
        <f>433.361-L3322</f>
        <v>10.466000000000008</v>
      </c>
    </row>
    <row r="3323" spans="1:14" x14ac:dyDescent="0.2">
      <c r="A3323" s="1" t="s">
        <v>46</v>
      </c>
      <c r="B3323" s="7">
        <v>36216</v>
      </c>
      <c r="C3323" s="16" t="str">
        <f t="shared" si="205"/>
        <v>V</v>
      </c>
      <c r="F3323" s="5">
        <f t="shared" si="210"/>
        <v>35.608693000000002</v>
      </c>
      <c r="G3323">
        <v>10.853</v>
      </c>
      <c r="K3323">
        <v>433.73399999999998</v>
      </c>
      <c r="L3323">
        <f>K3323-G3323</f>
        <v>422.88099999999997</v>
      </c>
      <c r="N3323">
        <f>433.361-L3323</f>
        <v>10.480000000000018</v>
      </c>
    </row>
    <row r="3324" spans="1:14" x14ac:dyDescent="0.2">
      <c r="A3324" s="1" t="s">
        <v>46</v>
      </c>
      <c r="B3324" s="7">
        <v>36235</v>
      </c>
      <c r="C3324" s="16" t="str">
        <f t="shared" si="205"/>
        <v>V</v>
      </c>
      <c r="F3324" s="5">
        <f t="shared" si="210"/>
        <v>35.621817</v>
      </c>
      <c r="G3324">
        <v>10.856999999999999</v>
      </c>
      <c r="K3324">
        <v>433.73399999999998</v>
      </c>
      <c r="L3324">
        <f>K3324-G3324</f>
        <v>422.87699999999995</v>
      </c>
      <c r="N3324">
        <f>433.361-L3324</f>
        <v>10.484000000000037</v>
      </c>
    </row>
    <row r="3325" spans="1:14" x14ac:dyDescent="0.2">
      <c r="A3325" s="1" t="s">
        <v>46</v>
      </c>
      <c r="B3325" s="7">
        <v>36277</v>
      </c>
      <c r="C3325" s="16" t="str">
        <f t="shared" si="205"/>
        <v>V</v>
      </c>
      <c r="F3325" s="5">
        <f t="shared" si="210"/>
        <v>35.087014000000003</v>
      </c>
      <c r="G3325">
        <v>10.694000000000001</v>
      </c>
      <c r="K3325">
        <v>433.73399999999998</v>
      </c>
      <c r="L3325">
        <f>K3325-G3325</f>
        <v>423.03999999999996</v>
      </c>
      <c r="N3325">
        <f>433.361-L3325</f>
        <v>10.321000000000026</v>
      </c>
    </row>
    <row r="3326" spans="1:14" x14ac:dyDescent="0.2">
      <c r="A3326" s="1" t="s">
        <v>46</v>
      </c>
      <c r="B3326" s="7">
        <v>36299</v>
      </c>
      <c r="C3326" s="16" t="str">
        <f t="shared" si="205"/>
        <v>V</v>
      </c>
      <c r="F3326" s="5">
        <f t="shared" si="210"/>
        <v>34.791724000000002</v>
      </c>
      <c r="G3326">
        <v>10.603999999999999</v>
      </c>
      <c r="K3326">
        <v>433.73399999999998</v>
      </c>
      <c r="L3326">
        <f t="shared" ref="L3326:L3334" si="211">K3326-G3326</f>
        <v>423.13</v>
      </c>
      <c r="N3326">
        <f t="shared" ref="N3326:N3334" si="212">433.361-L3326</f>
        <v>10.230999999999995</v>
      </c>
    </row>
    <row r="3327" spans="1:14" x14ac:dyDescent="0.2">
      <c r="A3327" s="1" t="s">
        <v>46</v>
      </c>
      <c r="B3327" s="7">
        <v>36328</v>
      </c>
      <c r="C3327" s="16" t="str">
        <f t="shared" si="205"/>
        <v>V</v>
      </c>
      <c r="F3327" s="5">
        <f t="shared" si="210"/>
        <v>34.201143999999999</v>
      </c>
      <c r="G3327">
        <v>10.423999999999999</v>
      </c>
      <c r="K3327">
        <v>433.73399999999998</v>
      </c>
      <c r="L3327">
        <f t="shared" si="211"/>
        <v>423.31</v>
      </c>
      <c r="N3327">
        <f t="shared" si="212"/>
        <v>10.050999999999988</v>
      </c>
    </row>
    <row r="3328" spans="1:14" x14ac:dyDescent="0.2">
      <c r="A3328" s="1" t="s">
        <v>46</v>
      </c>
      <c r="B3328" s="7">
        <v>36371</v>
      </c>
      <c r="C3328" s="16" t="str">
        <f t="shared" si="205"/>
        <v>V</v>
      </c>
      <c r="F3328" s="5">
        <f t="shared" si="210"/>
        <v>33.941945000000004</v>
      </c>
      <c r="G3328">
        <v>10.345000000000001</v>
      </c>
      <c r="K3328">
        <v>433.73399999999998</v>
      </c>
      <c r="L3328">
        <f t="shared" si="211"/>
        <v>423.38899999999995</v>
      </c>
      <c r="N3328">
        <f t="shared" si="212"/>
        <v>9.9720000000000368</v>
      </c>
    </row>
    <row r="3329" spans="1:14" x14ac:dyDescent="0.2">
      <c r="A3329" s="1" t="s">
        <v>46</v>
      </c>
      <c r="B3329" s="7">
        <v>36399</v>
      </c>
      <c r="C3329" s="16" t="str">
        <f t="shared" si="205"/>
        <v>V</v>
      </c>
      <c r="F3329" s="5">
        <f t="shared" si="210"/>
        <v>33.873044</v>
      </c>
      <c r="G3329">
        <v>10.324</v>
      </c>
      <c r="K3329">
        <v>433.73399999999998</v>
      </c>
      <c r="L3329">
        <f t="shared" si="211"/>
        <v>423.40999999999997</v>
      </c>
      <c r="N3329">
        <f t="shared" si="212"/>
        <v>9.9510000000000218</v>
      </c>
    </row>
    <row r="3330" spans="1:14" x14ac:dyDescent="0.2">
      <c r="A3330" s="1" t="s">
        <v>46</v>
      </c>
      <c r="B3330" s="7">
        <v>36427</v>
      </c>
      <c r="C3330" s="16" t="str">
        <f t="shared" si="205"/>
        <v>V</v>
      </c>
      <c r="F3330" s="5">
        <f t="shared" si="210"/>
        <v>33.781176000000002</v>
      </c>
      <c r="G3330">
        <v>10.295999999999999</v>
      </c>
      <c r="K3330">
        <v>433.73399999999998</v>
      </c>
      <c r="L3330">
        <f t="shared" si="211"/>
        <v>423.43799999999999</v>
      </c>
      <c r="N3330">
        <f t="shared" si="212"/>
        <v>9.9230000000000018</v>
      </c>
    </row>
    <row r="3331" spans="1:14" x14ac:dyDescent="0.2">
      <c r="A3331" s="1" t="s">
        <v>46</v>
      </c>
      <c r="B3331" s="7">
        <v>36458</v>
      </c>
      <c r="C3331" s="16" t="str">
        <f t="shared" si="205"/>
        <v>V</v>
      </c>
      <c r="F3331" s="5">
        <f t="shared" si="210"/>
        <v>33.961631000000004</v>
      </c>
      <c r="G3331">
        <v>10.351000000000001</v>
      </c>
      <c r="K3331">
        <v>433.73399999999998</v>
      </c>
      <c r="L3331">
        <f t="shared" si="211"/>
        <v>423.38299999999998</v>
      </c>
      <c r="N3331">
        <f t="shared" si="212"/>
        <v>9.9780000000000086</v>
      </c>
    </row>
    <row r="3332" spans="1:14" x14ac:dyDescent="0.2">
      <c r="A3332" s="1" t="s">
        <v>46</v>
      </c>
      <c r="B3332" s="7">
        <v>36486</v>
      </c>
      <c r="C3332" s="16" t="str">
        <f t="shared" si="205"/>
        <v>V</v>
      </c>
      <c r="F3332" s="5">
        <f t="shared" si="210"/>
        <v>34.204425000000001</v>
      </c>
      <c r="G3332">
        <v>10.425000000000001</v>
      </c>
      <c r="K3332">
        <v>433.73399999999998</v>
      </c>
      <c r="L3332">
        <f t="shared" si="211"/>
        <v>423.30899999999997</v>
      </c>
      <c r="N3332">
        <f t="shared" si="212"/>
        <v>10.052000000000021</v>
      </c>
    </row>
    <row r="3333" spans="1:14" x14ac:dyDescent="0.2">
      <c r="A3333" s="1" t="s">
        <v>46</v>
      </c>
      <c r="B3333" s="7">
        <v>36521</v>
      </c>
      <c r="C3333" s="16" t="str">
        <f t="shared" si="205"/>
        <v>V</v>
      </c>
      <c r="F3333" s="5">
        <f t="shared" si="210"/>
        <v>34.440657000000002</v>
      </c>
      <c r="G3333">
        <v>10.497</v>
      </c>
      <c r="K3333">
        <v>433.73399999999998</v>
      </c>
      <c r="L3333">
        <f t="shared" si="211"/>
        <v>423.23699999999997</v>
      </c>
      <c r="N3333">
        <f t="shared" si="212"/>
        <v>10.124000000000024</v>
      </c>
    </row>
    <row r="3334" spans="1:14" x14ac:dyDescent="0.2">
      <c r="A3334" s="1" t="s">
        <v>46</v>
      </c>
      <c r="B3334" s="7">
        <v>36553</v>
      </c>
      <c r="C3334" s="16" t="str">
        <f t="shared" si="205"/>
        <v>V</v>
      </c>
      <c r="F3334" s="5">
        <v>34.46</v>
      </c>
      <c r="G3334" s="3">
        <f t="shared" ref="G3334:G3340" si="213">F3334/3.281</f>
        <v>10.502895458701616</v>
      </c>
      <c r="H3334" s="3"/>
      <c r="I3334" s="3"/>
      <c r="J3334" s="3"/>
      <c r="K3334" s="3">
        <v>433.73399999999998</v>
      </c>
      <c r="L3334" s="3">
        <f t="shared" si="211"/>
        <v>423.23110454129835</v>
      </c>
      <c r="M3334" s="3"/>
      <c r="N3334" s="3">
        <f t="shared" si="212"/>
        <v>10.12989545870164</v>
      </c>
    </row>
    <row r="3335" spans="1:14" x14ac:dyDescent="0.2">
      <c r="A3335" s="1" t="s">
        <v>46</v>
      </c>
      <c r="B3335" s="7">
        <v>36587</v>
      </c>
      <c r="C3335" s="16" t="str">
        <f t="shared" si="205"/>
        <v>V</v>
      </c>
      <c r="F3335" s="5">
        <v>34.78</v>
      </c>
      <c r="G3335" s="3">
        <f t="shared" si="213"/>
        <v>10.600426699177079</v>
      </c>
      <c r="H3335" s="3"/>
      <c r="I3335" s="3"/>
      <c r="J3335" s="3"/>
      <c r="K3335" s="3">
        <v>433.73399999999998</v>
      </c>
      <c r="L3335" s="3">
        <f t="shared" ref="L3335:L3392" si="214">K3335-G3335</f>
        <v>423.13357330082289</v>
      </c>
      <c r="M3335" s="3"/>
      <c r="N3335" s="3">
        <f t="shared" ref="N3335:N3392" si="215">433.361-L3335</f>
        <v>10.227426699177101</v>
      </c>
    </row>
    <row r="3336" spans="1:14" x14ac:dyDescent="0.2">
      <c r="A3336" s="1" t="s">
        <v>46</v>
      </c>
      <c r="B3336" s="7">
        <v>36612</v>
      </c>
      <c r="C3336" s="16" t="str">
        <f t="shared" si="205"/>
        <v>V</v>
      </c>
      <c r="F3336" s="5">
        <v>34.840000000000003</v>
      </c>
      <c r="G3336" s="3">
        <f t="shared" si="213"/>
        <v>10.61871380676623</v>
      </c>
      <c r="H3336" s="3"/>
      <c r="I3336" s="3"/>
      <c r="J3336" s="3"/>
      <c r="K3336" s="3">
        <v>433.73399999999998</v>
      </c>
      <c r="L3336" s="3">
        <f t="shared" si="214"/>
        <v>423.11528619323377</v>
      </c>
      <c r="M3336" s="3"/>
      <c r="N3336" s="3">
        <f t="shared" si="215"/>
        <v>10.245713806766219</v>
      </c>
    </row>
    <row r="3337" spans="1:14" x14ac:dyDescent="0.2">
      <c r="A3337" s="1" t="s">
        <v>46</v>
      </c>
      <c r="B3337" s="7">
        <v>36640</v>
      </c>
      <c r="C3337" s="16" t="str">
        <f t="shared" si="205"/>
        <v>V</v>
      </c>
      <c r="F3337" s="5">
        <v>34.799999999999997</v>
      </c>
      <c r="G3337" s="3">
        <f t="shared" si="213"/>
        <v>10.606522401706796</v>
      </c>
      <c r="H3337" s="3"/>
      <c r="I3337" s="3"/>
      <c r="J3337" s="3"/>
      <c r="K3337" s="3">
        <v>433.73399999999998</v>
      </c>
      <c r="L3337" s="3">
        <f t="shared" si="214"/>
        <v>423.12747759829318</v>
      </c>
      <c r="M3337" s="3"/>
      <c r="N3337" s="3">
        <f t="shared" si="215"/>
        <v>10.233522401706807</v>
      </c>
    </row>
    <row r="3338" spans="1:14" x14ac:dyDescent="0.2">
      <c r="A3338" s="1" t="s">
        <v>46</v>
      </c>
      <c r="B3338" s="7">
        <v>36669</v>
      </c>
      <c r="C3338" s="16" t="str">
        <f t="shared" si="205"/>
        <v>V</v>
      </c>
      <c r="F3338" s="5">
        <v>34.89</v>
      </c>
      <c r="G3338" s="3">
        <f t="shared" si="213"/>
        <v>10.633953063090521</v>
      </c>
      <c r="H3338" s="3"/>
      <c r="I3338" s="3"/>
      <c r="J3338" s="3"/>
      <c r="K3338" s="3">
        <v>433.73399999999998</v>
      </c>
      <c r="L3338" s="3">
        <f t="shared" si="214"/>
        <v>423.10004693690945</v>
      </c>
      <c r="M3338" s="3"/>
      <c r="N3338" s="3">
        <f t="shared" si="215"/>
        <v>10.26095306309054</v>
      </c>
    </row>
    <row r="3339" spans="1:14" x14ac:dyDescent="0.2">
      <c r="A3339" s="1" t="s">
        <v>46</v>
      </c>
      <c r="B3339" s="7">
        <v>36706</v>
      </c>
      <c r="C3339" s="16" t="str">
        <f t="shared" si="205"/>
        <v>V</v>
      </c>
      <c r="F3339" s="5">
        <v>34.9</v>
      </c>
      <c r="G3339" s="3">
        <f t="shared" si="213"/>
        <v>10.637000914355379</v>
      </c>
      <c r="H3339" s="3"/>
      <c r="I3339" s="3"/>
      <c r="J3339" s="3"/>
      <c r="K3339" s="3">
        <v>433.73399999999998</v>
      </c>
      <c r="L3339" s="3">
        <f t="shared" si="214"/>
        <v>423.0969990856446</v>
      </c>
      <c r="M3339" s="3"/>
      <c r="N3339" s="3">
        <f t="shared" si="215"/>
        <v>10.264000914355393</v>
      </c>
    </row>
    <row r="3340" spans="1:14" x14ac:dyDescent="0.2">
      <c r="A3340" s="1" t="s">
        <v>46</v>
      </c>
      <c r="B3340" s="7">
        <v>36732</v>
      </c>
      <c r="C3340" s="16" t="str">
        <f t="shared" si="205"/>
        <v>V</v>
      </c>
      <c r="F3340" s="5">
        <v>35.04</v>
      </c>
      <c r="G3340" s="3">
        <f t="shared" si="213"/>
        <v>10.679670832063394</v>
      </c>
      <c r="H3340" s="3"/>
      <c r="I3340" s="3"/>
      <c r="J3340" s="3"/>
      <c r="K3340" s="3">
        <v>433.73399999999998</v>
      </c>
      <c r="L3340" s="3">
        <f t="shared" si="214"/>
        <v>423.0543291679366</v>
      </c>
      <c r="M3340" s="3"/>
      <c r="N3340" s="3">
        <f t="shared" si="215"/>
        <v>10.306670832063389</v>
      </c>
    </row>
    <row r="3341" spans="1:14" x14ac:dyDescent="0.2">
      <c r="A3341" s="1" t="s">
        <v>46</v>
      </c>
      <c r="B3341" s="7">
        <v>36760</v>
      </c>
      <c r="C3341" s="16" t="str">
        <f t="shared" si="205"/>
        <v>V</v>
      </c>
      <c r="F3341" s="5">
        <v>35.1</v>
      </c>
      <c r="G3341" s="3">
        <v>10.7</v>
      </c>
      <c r="H3341" s="3"/>
      <c r="I3341" s="3"/>
      <c r="J3341" s="3"/>
      <c r="K3341" s="3">
        <v>433.73399999999998</v>
      </c>
      <c r="L3341" s="3">
        <f t="shared" si="214"/>
        <v>423.03399999999999</v>
      </c>
      <c r="M3341" s="3"/>
      <c r="N3341" s="3">
        <f t="shared" si="215"/>
        <v>10.326999999999998</v>
      </c>
    </row>
    <row r="3342" spans="1:14" x14ac:dyDescent="0.2">
      <c r="A3342" s="1" t="s">
        <v>46</v>
      </c>
      <c r="B3342" s="7">
        <v>36787</v>
      </c>
      <c r="C3342" s="16" t="str">
        <f t="shared" ref="C3342:C3405" si="216">IF(ISBLANK(D3342),"V","S")</f>
        <v>V</v>
      </c>
      <c r="F3342" s="5">
        <v>35.15</v>
      </c>
      <c r="G3342" s="3">
        <v>10.714</v>
      </c>
      <c r="H3342" s="3"/>
      <c r="I3342" s="3"/>
      <c r="J3342" s="3">
        <f>AVERAGE(L3319:L3342)</f>
        <v>423.11974236767247</v>
      </c>
      <c r="K3342" s="3">
        <v>433.73399999999998</v>
      </c>
      <c r="L3342" s="3">
        <f t="shared" si="214"/>
        <v>423.02</v>
      </c>
      <c r="M3342" s="3"/>
      <c r="N3342" s="3">
        <f t="shared" si="215"/>
        <v>10.341000000000008</v>
      </c>
    </row>
    <row r="3343" spans="1:14" x14ac:dyDescent="0.2">
      <c r="A3343" s="1" t="s">
        <v>46</v>
      </c>
      <c r="B3343" s="7">
        <v>36822</v>
      </c>
      <c r="C3343" s="16" t="str">
        <f t="shared" si="216"/>
        <v>V</v>
      </c>
      <c r="F3343" s="5">
        <v>35.090000000000003</v>
      </c>
      <c r="G3343" s="3">
        <v>10.695</v>
      </c>
      <c r="H3343" s="3"/>
      <c r="I3343" s="3"/>
      <c r="J3343" s="3"/>
      <c r="K3343" s="3">
        <v>433.73399999999998</v>
      </c>
      <c r="L3343" s="3">
        <f t="shared" si="214"/>
        <v>423.03899999999999</v>
      </c>
      <c r="M3343" s="3"/>
      <c r="N3343" s="3">
        <f t="shared" si="215"/>
        <v>10.322000000000003</v>
      </c>
    </row>
    <row r="3344" spans="1:14" x14ac:dyDescent="0.2">
      <c r="A3344" s="1" t="s">
        <v>46</v>
      </c>
      <c r="B3344" s="7">
        <v>36859</v>
      </c>
      <c r="C3344" s="16" t="str">
        <f t="shared" si="216"/>
        <v>V</v>
      </c>
      <c r="F3344" s="5">
        <v>34.659999999999997</v>
      </c>
      <c r="G3344" s="3">
        <v>10.564</v>
      </c>
      <c r="H3344" s="3"/>
      <c r="I3344" s="3"/>
      <c r="J3344" s="3"/>
      <c r="K3344" s="3">
        <v>433.73399999999998</v>
      </c>
      <c r="L3344" s="3">
        <f t="shared" si="214"/>
        <v>423.16999999999996</v>
      </c>
      <c r="M3344" s="3"/>
      <c r="N3344" s="3">
        <f t="shared" si="215"/>
        <v>10.191000000000031</v>
      </c>
    </row>
    <row r="3345" spans="1:14" x14ac:dyDescent="0.2">
      <c r="A3345" s="1" t="s">
        <v>46</v>
      </c>
      <c r="B3345" s="7">
        <v>36888</v>
      </c>
      <c r="C3345" s="16" t="str">
        <f t="shared" si="216"/>
        <v>V</v>
      </c>
      <c r="F3345" s="5">
        <v>34.590000000000003</v>
      </c>
      <c r="G3345" s="3">
        <v>10.542999999999999</v>
      </c>
      <c r="H3345" s="3"/>
      <c r="I3345" s="3"/>
      <c r="J3345" s="3"/>
      <c r="K3345" s="3">
        <v>433.73399999999998</v>
      </c>
      <c r="L3345" s="3">
        <f t="shared" si="214"/>
        <v>423.19099999999997</v>
      </c>
      <c r="M3345" s="3"/>
      <c r="N3345" s="3">
        <f t="shared" si="215"/>
        <v>10.170000000000016</v>
      </c>
    </row>
    <row r="3346" spans="1:14" x14ac:dyDescent="0.2">
      <c r="A3346" s="1" t="s">
        <v>46</v>
      </c>
      <c r="B3346" s="7">
        <v>36914</v>
      </c>
      <c r="C3346" s="16" t="str">
        <f t="shared" si="216"/>
        <v>V</v>
      </c>
      <c r="F3346" s="5">
        <v>34.69</v>
      </c>
      <c r="G3346" s="3">
        <v>10.574</v>
      </c>
      <c r="H3346" s="3"/>
      <c r="I3346" s="3"/>
      <c r="J3346" s="3"/>
      <c r="K3346" s="3">
        <v>433.73399999999998</v>
      </c>
      <c r="L3346" s="3">
        <f t="shared" si="214"/>
        <v>423.15999999999997</v>
      </c>
      <c r="M3346" s="3"/>
      <c r="N3346" s="3">
        <f t="shared" si="215"/>
        <v>10.201000000000022</v>
      </c>
    </row>
    <row r="3347" spans="1:14" x14ac:dyDescent="0.2">
      <c r="A3347" s="1" t="s">
        <v>46</v>
      </c>
      <c r="B3347" s="7">
        <v>36941</v>
      </c>
      <c r="C3347" s="16" t="str">
        <f t="shared" si="216"/>
        <v>V</v>
      </c>
      <c r="F3347" s="5">
        <v>34.82</v>
      </c>
      <c r="G3347" s="3">
        <v>10.613</v>
      </c>
      <c r="H3347" s="3"/>
      <c r="I3347" s="3"/>
      <c r="J3347" s="3"/>
      <c r="K3347" s="3">
        <v>433.73399999999998</v>
      </c>
      <c r="L3347" s="3">
        <f t="shared" si="214"/>
        <v>423.12099999999998</v>
      </c>
      <c r="M3347" s="3"/>
      <c r="N3347" s="3">
        <f t="shared" si="215"/>
        <v>10.240000000000009</v>
      </c>
    </row>
    <row r="3348" spans="1:14" x14ac:dyDescent="0.2">
      <c r="A3348" s="1" t="s">
        <v>46</v>
      </c>
      <c r="B3348" s="7">
        <v>36965</v>
      </c>
      <c r="C3348" s="16" t="str">
        <f t="shared" si="216"/>
        <v>V</v>
      </c>
      <c r="F3348" s="5">
        <v>34.909999999999997</v>
      </c>
      <c r="G3348" s="3">
        <v>10.641</v>
      </c>
      <c r="H3348" s="3"/>
      <c r="I3348" s="3"/>
      <c r="J3348" s="3"/>
      <c r="K3348" s="3">
        <v>433.73399999999998</v>
      </c>
      <c r="L3348" s="3">
        <f t="shared" si="214"/>
        <v>423.09299999999996</v>
      </c>
      <c r="M3348" s="3"/>
      <c r="N3348" s="3">
        <f t="shared" si="215"/>
        <v>10.268000000000029</v>
      </c>
    </row>
    <row r="3349" spans="1:14" x14ac:dyDescent="0.2">
      <c r="A3349" s="1" t="s">
        <v>46</v>
      </c>
      <c r="B3349" s="7">
        <v>37011</v>
      </c>
      <c r="C3349" s="16" t="str">
        <f t="shared" si="216"/>
        <v>V</v>
      </c>
      <c r="F3349" s="5">
        <v>34.56</v>
      </c>
      <c r="G3349" s="3">
        <v>10.534000000000001</v>
      </c>
      <c r="H3349" s="3"/>
      <c r="I3349" s="3"/>
      <c r="J3349" s="3"/>
      <c r="K3349" s="3">
        <v>433.73399999999998</v>
      </c>
      <c r="L3349" s="3">
        <f t="shared" si="214"/>
        <v>423.2</v>
      </c>
      <c r="M3349" s="3"/>
      <c r="N3349" s="3">
        <f t="shared" si="215"/>
        <v>10.161000000000001</v>
      </c>
    </row>
    <row r="3350" spans="1:14" x14ac:dyDescent="0.2">
      <c r="A3350" s="1" t="s">
        <v>46</v>
      </c>
      <c r="B3350" s="7">
        <v>37041</v>
      </c>
      <c r="C3350" s="16" t="str">
        <f t="shared" si="216"/>
        <v>V</v>
      </c>
      <c r="F3350" s="5">
        <v>33.96</v>
      </c>
      <c r="G3350" s="3">
        <v>10.351000000000001</v>
      </c>
      <c r="H3350" s="3"/>
      <c r="I3350" s="3"/>
      <c r="J3350" s="3"/>
      <c r="K3350" s="3">
        <v>433.73399999999998</v>
      </c>
      <c r="L3350" s="3">
        <f t="shared" si="214"/>
        <v>423.38299999999998</v>
      </c>
      <c r="M3350" s="3"/>
      <c r="N3350" s="3">
        <f t="shared" si="215"/>
        <v>9.9780000000000086</v>
      </c>
    </row>
    <row r="3351" spans="1:14" x14ac:dyDescent="0.2">
      <c r="A3351" s="1" t="s">
        <v>46</v>
      </c>
      <c r="B3351" s="7">
        <v>37063</v>
      </c>
      <c r="C3351" s="16" t="str">
        <f t="shared" si="216"/>
        <v>V</v>
      </c>
      <c r="F3351" s="5">
        <v>33.4</v>
      </c>
      <c r="G3351" s="3">
        <v>10.18</v>
      </c>
      <c r="H3351" s="3"/>
      <c r="I3351" s="3"/>
      <c r="J3351" s="3"/>
      <c r="K3351" s="3">
        <v>433.73399999999998</v>
      </c>
      <c r="L3351" s="3">
        <f t="shared" si="214"/>
        <v>423.55399999999997</v>
      </c>
      <c r="M3351" s="3"/>
      <c r="N3351" s="3">
        <f t="shared" si="215"/>
        <v>9.8070000000000164</v>
      </c>
    </row>
    <row r="3352" spans="1:14" x14ac:dyDescent="0.2">
      <c r="A3352" s="1" t="s">
        <v>46</v>
      </c>
      <c r="B3352" s="7">
        <v>37102</v>
      </c>
      <c r="C3352" s="16" t="str">
        <f t="shared" si="216"/>
        <v>V</v>
      </c>
      <c r="F3352" s="5">
        <v>33.93</v>
      </c>
      <c r="G3352" s="3">
        <v>10.342000000000001</v>
      </c>
      <c r="H3352" s="3"/>
      <c r="I3352" s="3"/>
      <c r="J3352" s="3"/>
      <c r="K3352" s="3">
        <v>433.73399999999998</v>
      </c>
      <c r="L3352" s="3">
        <f t="shared" si="214"/>
        <v>423.392</v>
      </c>
      <c r="M3352" s="3"/>
      <c r="N3352" s="3">
        <f t="shared" si="215"/>
        <v>9.9689999999999941</v>
      </c>
    </row>
    <row r="3353" spans="1:14" x14ac:dyDescent="0.2">
      <c r="A3353" s="1" t="s">
        <v>46</v>
      </c>
      <c r="B3353" s="7">
        <v>37130</v>
      </c>
      <c r="C3353" s="16" t="str">
        <f t="shared" si="216"/>
        <v>V</v>
      </c>
      <c r="F3353" s="5">
        <v>34.07</v>
      </c>
      <c r="G3353" s="3">
        <v>10.385</v>
      </c>
      <c r="H3353" s="3"/>
      <c r="I3353" s="3"/>
      <c r="J3353" s="3"/>
      <c r="K3353" s="3">
        <v>433.73399999999998</v>
      </c>
      <c r="L3353" s="3">
        <f t="shared" si="214"/>
        <v>423.34899999999999</v>
      </c>
      <c r="M3353" s="3"/>
      <c r="N3353" s="3">
        <f t="shared" si="215"/>
        <v>10.012</v>
      </c>
    </row>
    <row r="3354" spans="1:14" x14ac:dyDescent="0.2">
      <c r="A3354" s="1" t="s">
        <v>46</v>
      </c>
      <c r="B3354" s="7">
        <v>37159</v>
      </c>
      <c r="C3354" s="16" t="str">
        <f t="shared" si="216"/>
        <v>V</v>
      </c>
      <c r="F3354" s="5">
        <v>34.39</v>
      </c>
      <c r="G3354" s="3">
        <v>10.481999999999999</v>
      </c>
      <c r="H3354" s="3"/>
      <c r="I3354" s="3"/>
      <c r="J3354" s="3"/>
      <c r="K3354" s="3">
        <v>433.73399999999998</v>
      </c>
      <c r="L3354" s="3">
        <f t="shared" si="214"/>
        <v>423.25199999999995</v>
      </c>
      <c r="M3354" s="3"/>
      <c r="N3354" s="3">
        <f t="shared" si="215"/>
        <v>10.109000000000037</v>
      </c>
    </row>
    <row r="3355" spans="1:14" x14ac:dyDescent="0.2">
      <c r="A3355" s="1" t="s">
        <v>46</v>
      </c>
      <c r="B3355" s="7">
        <v>37193</v>
      </c>
      <c r="C3355" s="16" t="str">
        <f t="shared" si="216"/>
        <v>V</v>
      </c>
      <c r="F3355" s="5">
        <v>34.520000000000003</v>
      </c>
      <c r="G3355" s="3">
        <v>10.522</v>
      </c>
      <c r="H3355" s="3"/>
      <c r="I3355" s="3"/>
      <c r="J3355" s="3"/>
      <c r="K3355" s="3">
        <v>433.73399999999998</v>
      </c>
      <c r="L3355" s="3">
        <f t="shared" si="214"/>
        <v>423.21199999999999</v>
      </c>
      <c r="M3355" s="3"/>
      <c r="N3355" s="3">
        <f t="shared" si="215"/>
        <v>10.149000000000001</v>
      </c>
    </row>
    <row r="3356" spans="1:14" x14ac:dyDescent="0.2">
      <c r="A3356" s="1" t="s">
        <v>46</v>
      </c>
      <c r="B3356" s="7">
        <v>37223</v>
      </c>
      <c r="C3356" s="16" t="str">
        <f t="shared" si="216"/>
        <v>V</v>
      </c>
      <c r="F3356" s="5">
        <v>34.630000000000003</v>
      </c>
      <c r="G3356" s="3">
        <v>10.555</v>
      </c>
      <c r="H3356" s="3"/>
      <c r="I3356" s="3"/>
      <c r="J3356" s="3"/>
      <c r="K3356" s="3">
        <v>433.73399999999998</v>
      </c>
      <c r="L3356" s="3">
        <f t="shared" si="214"/>
        <v>423.17899999999997</v>
      </c>
      <c r="M3356" s="3"/>
      <c r="N3356" s="3">
        <f t="shared" si="215"/>
        <v>10.182000000000016</v>
      </c>
    </row>
    <row r="3357" spans="1:14" x14ac:dyDescent="0.2">
      <c r="A3357" s="1" t="s">
        <v>46</v>
      </c>
      <c r="B3357" s="7">
        <v>37244</v>
      </c>
      <c r="C3357" s="16" t="str">
        <f t="shared" si="216"/>
        <v>V</v>
      </c>
      <c r="F3357" s="5">
        <v>34.72</v>
      </c>
      <c r="G3357" s="3">
        <v>10.583</v>
      </c>
      <c r="H3357" s="3"/>
      <c r="I3357" s="3"/>
      <c r="J3357" s="3"/>
      <c r="K3357" s="3">
        <v>433.73399999999998</v>
      </c>
      <c r="L3357" s="3">
        <f t="shared" si="214"/>
        <v>423.15099999999995</v>
      </c>
      <c r="M3357" s="3"/>
      <c r="N3357" s="3">
        <f t="shared" si="215"/>
        <v>10.210000000000036</v>
      </c>
    </row>
    <row r="3358" spans="1:14" x14ac:dyDescent="0.2">
      <c r="A3358" s="1" t="s">
        <v>46</v>
      </c>
      <c r="B3358" s="7">
        <v>37281</v>
      </c>
      <c r="C3358" s="16" t="str">
        <f t="shared" si="216"/>
        <v>V</v>
      </c>
      <c r="F3358" s="5">
        <v>34.799999999999997</v>
      </c>
      <c r="G3358" s="3">
        <v>10.606999999999999</v>
      </c>
      <c r="H3358" s="3"/>
      <c r="I3358" s="3"/>
      <c r="J3358" s="3"/>
      <c r="K3358" s="3">
        <v>433.73399999999998</v>
      </c>
      <c r="L3358" s="3">
        <f t="shared" si="214"/>
        <v>423.12699999999995</v>
      </c>
      <c r="M3358" s="3"/>
      <c r="N3358" s="3">
        <f t="shared" si="215"/>
        <v>10.234000000000037</v>
      </c>
    </row>
    <row r="3359" spans="1:14" x14ac:dyDescent="0.2">
      <c r="A3359" s="1" t="s">
        <v>46</v>
      </c>
      <c r="B3359" s="7">
        <v>37314</v>
      </c>
      <c r="C3359" s="16" t="str">
        <f t="shared" si="216"/>
        <v>V</v>
      </c>
      <c r="F3359" s="5">
        <v>34.94</v>
      </c>
      <c r="G3359" s="3">
        <v>10.65</v>
      </c>
      <c r="H3359" s="3"/>
      <c r="I3359" s="3"/>
      <c r="J3359" s="3"/>
      <c r="K3359" s="3">
        <v>433.73399999999998</v>
      </c>
      <c r="L3359" s="3">
        <f t="shared" si="214"/>
        <v>423.084</v>
      </c>
      <c r="M3359" s="3"/>
      <c r="N3359" s="3">
        <f t="shared" si="215"/>
        <v>10.276999999999987</v>
      </c>
    </row>
    <row r="3360" spans="1:14" x14ac:dyDescent="0.2">
      <c r="A3360" s="1" t="s">
        <v>46</v>
      </c>
      <c r="B3360" s="7">
        <v>37337</v>
      </c>
      <c r="C3360" s="16" t="str">
        <f t="shared" si="216"/>
        <v>V</v>
      </c>
      <c r="F3360" s="5">
        <v>35.03</v>
      </c>
      <c r="G3360" s="3">
        <v>10.677</v>
      </c>
      <c r="H3360" s="3"/>
      <c r="I3360" s="3"/>
      <c r="J3360" s="3"/>
      <c r="K3360" s="3">
        <v>433.73399999999998</v>
      </c>
      <c r="L3360" s="3">
        <f t="shared" si="214"/>
        <v>423.05699999999996</v>
      </c>
      <c r="M3360" s="3"/>
      <c r="N3360" s="3">
        <f t="shared" si="215"/>
        <v>10.30400000000003</v>
      </c>
    </row>
    <row r="3361" spans="1:14" x14ac:dyDescent="0.2">
      <c r="A3361" s="1" t="s">
        <v>46</v>
      </c>
      <c r="B3361" s="7">
        <v>37375</v>
      </c>
      <c r="C3361" s="16" t="str">
        <f t="shared" si="216"/>
        <v>V</v>
      </c>
      <c r="F3361" s="5">
        <v>34.99</v>
      </c>
      <c r="G3361" s="3">
        <v>10.664999999999999</v>
      </c>
      <c r="H3361" s="3"/>
      <c r="I3361" s="3"/>
      <c r="J3361" s="3"/>
      <c r="K3361" s="3">
        <v>433.73399999999998</v>
      </c>
      <c r="L3361" s="3">
        <f t="shared" si="214"/>
        <v>423.06899999999996</v>
      </c>
      <c r="M3361" s="3"/>
      <c r="N3361" s="3">
        <f t="shared" si="215"/>
        <v>10.29200000000003</v>
      </c>
    </row>
    <row r="3362" spans="1:14" x14ac:dyDescent="0.2">
      <c r="A3362" s="1" t="s">
        <v>46</v>
      </c>
      <c r="B3362" s="7">
        <v>37398</v>
      </c>
      <c r="C3362" s="16" t="str">
        <f t="shared" si="216"/>
        <v>V</v>
      </c>
      <c r="F3362" s="5">
        <v>34.93</v>
      </c>
      <c r="G3362" s="3">
        <v>10.647</v>
      </c>
      <c r="H3362" s="3"/>
      <c r="I3362" s="3"/>
      <c r="J3362" s="3"/>
      <c r="K3362" s="3">
        <v>433.73399999999998</v>
      </c>
      <c r="L3362" s="3">
        <f t="shared" si="214"/>
        <v>423.08699999999999</v>
      </c>
      <c r="M3362" s="3"/>
      <c r="N3362" s="3">
        <f t="shared" si="215"/>
        <v>10.274000000000001</v>
      </c>
    </row>
    <row r="3363" spans="1:14" x14ac:dyDescent="0.2">
      <c r="A3363" s="1" t="s">
        <v>46</v>
      </c>
      <c r="B3363" s="7">
        <v>37433</v>
      </c>
      <c r="C3363" s="16" t="str">
        <f t="shared" si="216"/>
        <v>V</v>
      </c>
      <c r="F3363" s="5">
        <v>34.89</v>
      </c>
      <c r="G3363" s="3">
        <v>10.634</v>
      </c>
      <c r="H3363" s="3"/>
      <c r="I3363" s="3"/>
      <c r="J3363" s="3"/>
      <c r="K3363" s="3">
        <v>433.73399999999998</v>
      </c>
      <c r="L3363" s="3">
        <f t="shared" si="214"/>
        <v>423.09999999999997</v>
      </c>
      <c r="M3363" s="3"/>
      <c r="N3363" s="3">
        <f t="shared" si="215"/>
        <v>10.261000000000024</v>
      </c>
    </row>
    <row r="3364" spans="1:14" x14ac:dyDescent="0.2">
      <c r="A3364" s="1" t="s">
        <v>46</v>
      </c>
      <c r="B3364" s="7">
        <v>37469</v>
      </c>
      <c r="C3364" s="16" t="str">
        <f t="shared" si="216"/>
        <v>V</v>
      </c>
      <c r="F3364" s="5">
        <v>34.68</v>
      </c>
      <c r="G3364" s="3">
        <v>10.57</v>
      </c>
      <c r="H3364" s="3"/>
      <c r="I3364" s="3"/>
      <c r="J3364" s="3"/>
      <c r="K3364" s="3">
        <v>433.73399999999998</v>
      </c>
      <c r="L3364" s="3">
        <f t="shared" si="214"/>
        <v>423.16399999999999</v>
      </c>
      <c r="M3364" s="3"/>
      <c r="N3364" s="3">
        <f t="shared" si="215"/>
        <v>10.197000000000003</v>
      </c>
    </row>
    <row r="3365" spans="1:14" x14ac:dyDescent="0.2">
      <c r="A3365" s="1" t="s">
        <v>46</v>
      </c>
      <c r="B3365" s="7">
        <v>37494</v>
      </c>
      <c r="C3365" s="16" t="str">
        <f t="shared" si="216"/>
        <v>V</v>
      </c>
      <c r="F3365" s="5">
        <v>34.840000000000003</v>
      </c>
      <c r="G3365" s="3">
        <v>10.619</v>
      </c>
      <c r="H3365" s="3"/>
      <c r="I3365" s="3"/>
      <c r="J3365" s="3"/>
      <c r="K3365" s="3">
        <v>433.73399999999998</v>
      </c>
      <c r="L3365" s="3">
        <f t="shared" si="214"/>
        <v>423.11500000000001</v>
      </c>
      <c r="M3365" s="3"/>
      <c r="N3365" s="3">
        <f t="shared" si="215"/>
        <v>10.245999999999981</v>
      </c>
    </row>
    <row r="3366" spans="1:14" x14ac:dyDescent="0.2">
      <c r="A3366" s="1" t="s">
        <v>46</v>
      </c>
      <c r="B3366" s="7">
        <v>37524</v>
      </c>
      <c r="C3366" s="16" t="str">
        <f t="shared" si="216"/>
        <v>V</v>
      </c>
      <c r="F3366" s="5">
        <v>34.86</v>
      </c>
      <c r="G3366" s="3">
        <f t="shared" ref="G3366:G3392" si="217">F3366*0.3048</f>
        <v>10.625328</v>
      </c>
      <c r="H3366" s="3"/>
      <c r="I3366" s="3"/>
      <c r="J3366" s="3"/>
      <c r="K3366" s="3">
        <v>433.73399999999998</v>
      </c>
      <c r="L3366" s="3">
        <f t="shared" si="214"/>
        <v>423.10867199999996</v>
      </c>
      <c r="M3366" s="3"/>
      <c r="N3366" s="3">
        <f t="shared" si="215"/>
        <v>10.252328000000034</v>
      </c>
    </row>
    <row r="3367" spans="1:14" x14ac:dyDescent="0.2">
      <c r="A3367" s="1" t="s">
        <v>46</v>
      </c>
      <c r="B3367" s="7">
        <v>37550</v>
      </c>
      <c r="C3367" s="16" t="str">
        <f t="shared" si="216"/>
        <v>V</v>
      </c>
      <c r="F3367" s="5">
        <v>35.07</v>
      </c>
      <c r="G3367" s="3">
        <f t="shared" si="217"/>
        <v>10.689336000000001</v>
      </c>
      <c r="H3367" s="3"/>
      <c r="I3367" s="3"/>
      <c r="J3367" s="3"/>
      <c r="K3367" s="3">
        <v>433.73399999999998</v>
      </c>
      <c r="L3367" s="3">
        <f t="shared" si="214"/>
        <v>423.04466399999995</v>
      </c>
      <c r="M3367" s="3"/>
      <c r="N3367" s="3">
        <f t="shared" si="215"/>
        <v>10.316336000000035</v>
      </c>
    </row>
    <row r="3368" spans="1:14" x14ac:dyDescent="0.2">
      <c r="A3368" s="1" t="s">
        <v>46</v>
      </c>
      <c r="B3368" s="7">
        <v>37581</v>
      </c>
      <c r="C3368" s="16" t="str">
        <f t="shared" si="216"/>
        <v>V</v>
      </c>
      <c r="F3368" s="5">
        <v>35.14</v>
      </c>
      <c r="G3368" s="3">
        <f t="shared" si="217"/>
        <v>10.710672000000001</v>
      </c>
      <c r="H3368" s="3"/>
      <c r="I3368" s="3"/>
      <c r="J3368" s="3"/>
      <c r="K3368" s="3">
        <v>433.73399999999998</v>
      </c>
      <c r="L3368" s="3">
        <f t="shared" si="214"/>
        <v>423.02332799999999</v>
      </c>
      <c r="M3368" s="3"/>
      <c r="N3368" s="3">
        <f t="shared" si="215"/>
        <v>10.337671999999998</v>
      </c>
    </row>
    <row r="3369" spans="1:14" x14ac:dyDescent="0.2">
      <c r="A3369" s="1" t="s">
        <v>46</v>
      </c>
      <c r="B3369" s="7">
        <v>37610</v>
      </c>
      <c r="C3369" s="16" t="str">
        <f t="shared" si="216"/>
        <v>V</v>
      </c>
      <c r="F3369" s="5">
        <v>35.21</v>
      </c>
      <c r="G3369" s="3">
        <f t="shared" si="217"/>
        <v>10.732008</v>
      </c>
      <c r="H3369" s="3"/>
      <c r="I3369" s="3"/>
      <c r="J3369" s="3"/>
      <c r="K3369" s="3">
        <v>433.73399999999998</v>
      </c>
      <c r="L3369" s="3">
        <f t="shared" si="214"/>
        <v>423.00199199999997</v>
      </c>
      <c r="M3369" s="3"/>
      <c r="N3369" s="3">
        <f t="shared" si="215"/>
        <v>10.359008000000017</v>
      </c>
    </row>
    <row r="3370" spans="1:14" x14ac:dyDescent="0.2">
      <c r="A3370" s="1" t="s">
        <v>46</v>
      </c>
      <c r="B3370" s="7">
        <v>37651</v>
      </c>
      <c r="C3370" s="16" t="str">
        <f t="shared" si="216"/>
        <v>V</v>
      </c>
      <c r="F3370" s="5">
        <v>35.32</v>
      </c>
      <c r="G3370" s="3">
        <f t="shared" si="217"/>
        <v>10.765536000000001</v>
      </c>
      <c r="H3370" s="3"/>
      <c r="I3370" s="3"/>
      <c r="J3370" s="3"/>
      <c r="K3370" s="3">
        <v>433.73399999999998</v>
      </c>
      <c r="L3370" s="3">
        <f t="shared" si="214"/>
        <v>422.96846399999998</v>
      </c>
      <c r="M3370" s="3"/>
      <c r="N3370" s="3">
        <f t="shared" si="215"/>
        <v>10.392536000000007</v>
      </c>
    </row>
    <row r="3371" spans="1:14" x14ac:dyDescent="0.2">
      <c r="A3371" s="1" t="s">
        <v>46</v>
      </c>
      <c r="B3371" s="7">
        <v>37679</v>
      </c>
      <c r="C3371" s="16" t="str">
        <f t="shared" si="216"/>
        <v>V</v>
      </c>
      <c r="F3371" s="5">
        <v>35.42</v>
      </c>
      <c r="G3371" s="3">
        <f t="shared" si="217"/>
        <v>10.796016000000002</v>
      </c>
      <c r="H3371" s="3"/>
      <c r="I3371" s="3"/>
      <c r="J3371" s="3"/>
      <c r="K3371" s="3">
        <v>433.73399999999998</v>
      </c>
      <c r="L3371" s="3">
        <f t="shared" si="214"/>
        <v>422.93798399999997</v>
      </c>
      <c r="M3371" s="3"/>
      <c r="N3371" s="3">
        <f t="shared" si="215"/>
        <v>10.423016000000018</v>
      </c>
    </row>
    <row r="3372" spans="1:14" x14ac:dyDescent="0.2">
      <c r="A3372" s="1" t="s">
        <v>46</v>
      </c>
      <c r="B3372" s="7">
        <v>37706</v>
      </c>
      <c r="C3372" s="16" t="str">
        <f t="shared" si="216"/>
        <v>V</v>
      </c>
      <c r="F3372" s="5">
        <v>35.5</v>
      </c>
      <c r="G3372" s="3">
        <f t="shared" si="217"/>
        <v>10.820400000000001</v>
      </c>
      <c r="H3372" s="3"/>
      <c r="I3372" s="3"/>
      <c r="J3372" s="3"/>
      <c r="K3372" s="3">
        <v>433.73399999999998</v>
      </c>
      <c r="L3372" s="3">
        <f t="shared" si="214"/>
        <v>422.91359999999997</v>
      </c>
      <c r="M3372" s="3"/>
      <c r="N3372" s="3">
        <f t="shared" si="215"/>
        <v>10.447400000000016</v>
      </c>
    </row>
    <row r="3373" spans="1:14" x14ac:dyDescent="0.2">
      <c r="A3373" s="1" t="s">
        <v>46</v>
      </c>
      <c r="B3373" s="7">
        <v>37739</v>
      </c>
      <c r="C3373" s="16" t="str">
        <f t="shared" si="216"/>
        <v>V</v>
      </c>
      <c r="F3373" s="5">
        <v>35.49</v>
      </c>
      <c r="G3373" s="3">
        <f t="shared" si="217"/>
        <v>10.817352000000001</v>
      </c>
      <c r="H3373" s="3"/>
      <c r="I3373" s="3"/>
      <c r="J3373" s="3"/>
      <c r="K3373" s="3">
        <v>433.73399999999998</v>
      </c>
      <c r="L3373" s="3">
        <f t="shared" si="214"/>
        <v>422.91664799999995</v>
      </c>
      <c r="M3373" s="3"/>
      <c r="N3373" s="3">
        <f t="shared" si="215"/>
        <v>10.444352000000038</v>
      </c>
    </row>
    <row r="3374" spans="1:14" x14ac:dyDescent="0.2">
      <c r="A3374" s="1" t="s">
        <v>46</v>
      </c>
      <c r="B3374" s="7">
        <v>37761</v>
      </c>
      <c r="C3374" s="16" t="str">
        <f t="shared" si="216"/>
        <v>V</v>
      </c>
      <c r="F3374" s="5">
        <v>35.450000000000003</v>
      </c>
      <c r="G3374" s="3">
        <f t="shared" si="217"/>
        <v>10.805160000000001</v>
      </c>
      <c r="H3374" s="3"/>
      <c r="I3374" s="3"/>
      <c r="J3374" s="3"/>
      <c r="K3374" s="3">
        <v>433.73399999999998</v>
      </c>
      <c r="L3374" s="3">
        <f t="shared" si="214"/>
        <v>422.92883999999998</v>
      </c>
      <c r="M3374" s="3"/>
      <c r="N3374" s="3">
        <f t="shared" si="215"/>
        <v>10.43216000000001</v>
      </c>
    </row>
    <row r="3375" spans="1:14" x14ac:dyDescent="0.2">
      <c r="A3375" s="1" t="s">
        <v>46</v>
      </c>
      <c r="B3375" s="7">
        <v>37802</v>
      </c>
      <c r="C3375" s="16" t="str">
        <f t="shared" si="216"/>
        <v>V</v>
      </c>
      <c r="F3375" s="5">
        <v>35.479999999999997</v>
      </c>
      <c r="G3375" s="3">
        <f t="shared" si="217"/>
        <v>10.814304</v>
      </c>
      <c r="H3375" s="3"/>
      <c r="I3375" s="3"/>
      <c r="J3375" s="3"/>
      <c r="K3375" s="3">
        <v>433.73399999999998</v>
      </c>
      <c r="L3375" s="3">
        <f t="shared" si="214"/>
        <v>422.91969599999999</v>
      </c>
      <c r="M3375" s="3"/>
      <c r="N3375" s="3">
        <f t="shared" si="215"/>
        <v>10.441304000000002</v>
      </c>
    </row>
    <row r="3376" spans="1:14" x14ac:dyDescent="0.2">
      <c r="A3376" s="1" t="s">
        <v>46</v>
      </c>
      <c r="B3376" s="7">
        <v>37826</v>
      </c>
      <c r="C3376" s="16" t="str">
        <f t="shared" si="216"/>
        <v>V</v>
      </c>
      <c r="F3376" s="5">
        <v>35.53</v>
      </c>
      <c r="G3376" s="3">
        <f t="shared" si="217"/>
        <v>10.829544</v>
      </c>
      <c r="H3376" s="3"/>
      <c r="I3376" s="3"/>
      <c r="J3376" s="3"/>
      <c r="K3376" s="3">
        <v>433.73399999999998</v>
      </c>
      <c r="L3376" s="3">
        <f t="shared" si="214"/>
        <v>422.90445599999998</v>
      </c>
      <c r="M3376" s="3"/>
      <c r="N3376" s="3">
        <f t="shared" si="215"/>
        <v>10.456544000000008</v>
      </c>
    </row>
    <row r="3377" spans="1:17" x14ac:dyDescent="0.2">
      <c r="A3377" s="1" t="s">
        <v>46</v>
      </c>
      <c r="B3377" s="7">
        <v>37860</v>
      </c>
      <c r="C3377" s="16" t="str">
        <f t="shared" si="216"/>
        <v>V</v>
      </c>
      <c r="F3377" s="5">
        <v>35.64</v>
      </c>
      <c r="G3377" s="3">
        <f t="shared" si="217"/>
        <v>10.863072000000001</v>
      </c>
      <c r="H3377" s="3"/>
      <c r="I3377" s="3"/>
      <c r="J3377" s="3"/>
      <c r="K3377" s="3">
        <v>433.73399999999998</v>
      </c>
      <c r="L3377" s="3">
        <f t="shared" si="214"/>
        <v>422.87092799999999</v>
      </c>
      <c r="M3377" s="3"/>
      <c r="N3377" s="3">
        <f t="shared" si="215"/>
        <v>10.490071999999998</v>
      </c>
    </row>
    <row r="3378" spans="1:17" x14ac:dyDescent="0.2">
      <c r="A3378" s="1" t="s">
        <v>46</v>
      </c>
      <c r="B3378" s="7">
        <v>37888</v>
      </c>
      <c r="C3378" s="16" t="str">
        <f t="shared" si="216"/>
        <v>V</v>
      </c>
      <c r="F3378" s="5">
        <v>35.74</v>
      </c>
      <c r="G3378" s="3">
        <f t="shared" si="217"/>
        <v>10.893552000000001</v>
      </c>
      <c r="H3378" s="3"/>
      <c r="I3378" s="3"/>
      <c r="J3378" s="3"/>
      <c r="K3378" s="3">
        <v>433.73399999999998</v>
      </c>
      <c r="L3378" s="3">
        <f t="shared" si="214"/>
        <v>422.84044799999998</v>
      </c>
      <c r="M3378" s="3"/>
      <c r="N3378" s="3">
        <f t="shared" si="215"/>
        <v>10.520552000000009</v>
      </c>
    </row>
    <row r="3379" spans="1:17" x14ac:dyDescent="0.2">
      <c r="A3379" s="1" t="s">
        <v>46</v>
      </c>
      <c r="B3379" s="7">
        <v>37924</v>
      </c>
      <c r="C3379" s="16" t="str">
        <f t="shared" si="216"/>
        <v>V</v>
      </c>
      <c r="F3379" s="5">
        <v>35.72</v>
      </c>
      <c r="G3379" s="3">
        <f t="shared" si="217"/>
        <v>10.887456</v>
      </c>
      <c r="H3379" s="3"/>
      <c r="I3379" s="3"/>
      <c r="J3379" s="3"/>
      <c r="K3379" s="3">
        <v>433.73399999999998</v>
      </c>
      <c r="L3379" s="3">
        <f t="shared" si="214"/>
        <v>422.84654399999999</v>
      </c>
      <c r="M3379" s="3"/>
      <c r="N3379" s="3">
        <f t="shared" si="215"/>
        <v>10.514455999999996</v>
      </c>
    </row>
    <row r="3380" spans="1:17" x14ac:dyDescent="0.2">
      <c r="A3380" s="1" t="s">
        <v>46</v>
      </c>
      <c r="B3380" s="7">
        <v>37951</v>
      </c>
      <c r="C3380" s="16" t="str">
        <f t="shared" si="216"/>
        <v>V</v>
      </c>
      <c r="F3380" s="5">
        <v>35.71</v>
      </c>
      <c r="G3380" s="3">
        <f t="shared" si="217"/>
        <v>10.884408000000001</v>
      </c>
      <c r="H3380" s="3"/>
      <c r="I3380" s="3"/>
      <c r="J3380" s="3"/>
      <c r="K3380" s="3">
        <v>433.73399999999998</v>
      </c>
      <c r="L3380" s="3">
        <f t="shared" si="214"/>
        <v>422.84959199999997</v>
      </c>
      <c r="M3380" s="3"/>
      <c r="N3380" s="3">
        <f t="shared" si="215"/>
        <v>10.511408000000017</v>
      </c>
    </row>
    <row r="3381" spans="1:17" x14ac:dyDescent="0.2">
      <c r="A3381" s="1" t="s">
        <v>46</v>
      </c>
      <c r="B3381" s="7">
        <v>37978</v>
      </c>
      <c r="C3381" s="16" t="str">
        <f t="shared" si="216"/>
        <v>V</v>
      </c>
      <c r="F3381" s="5">
        <v>35.68</v>
      </c>
      <c r="G3381" s="3">
        <f t="shared" si="217"/>
        <v>10.875264</v>
      </c>
      <c r="H3381" s="3"/>
      <c r="I3381" s="3"/>
      <c r="J3381" s="3"/>
      <c r="K3381" s="3">
        <v>433.73399999999998</v>
      </c>
      <c r="L3381" s="3">
        <f t="shared" si="214"/>
        <v>422.85873599999996</v>
      </c>
      <c r="M3381" s="3"/>
      <c r="N3381" s="3">
        <f t="shared" si="215"/>
        <v>10.502264000000025</v>
      </c>
    </row>
    <row r="3382" spans="1:17" x14ac:dyDescent="0.2">
      <c r="A3382" s="1" t="s">
        <v>46</v>
      </c>
      <c r="B3382" s="7">
        <v>38008</v>
      </c>
      <c r="C3382" s="16" t="str">
        <f t="shared" si="216"/>
        <v>V</v>
      </c>
      <c r="F3382" s="5">
        <v>35.71</v>
      </c>
      <c r="G3382" s="3">
        <f t="shared" si="217"/>
        <v>10.884408000000001</v>
      </c>
      <c r="H3382" s="3"/>
      <c r="I3382" s="3"/>
      <c r="J3382" s="3"/>
      <c r="K3382" s="3">
        <v>433.73399999999998</v>
      </c>
      <c r="L3382" s="3">
        <f t="shared" si="214"/>
        <v>422.84959199999997</v>
      </c>
      <c r="M3382" s="3"/>
      <c r="N3382" s="3">
        <f t="shared" si="215"/>
        <v>10.511408000000017</v>
      </c>
    </row>
    <row r="3383" spans="1:17" x14ac:dyDescent="0.2">
      <c r="A3383" s="1" t="s">
        <v>46</v>
      </c>
      <c r="B3383" s="7">
        <v>38047</v>
      </c>
      <c r="C3383" s="16" t="str">
        <f t="shared" si="216"/>
        <v>V</v>
      </c>
      <c r="F3383" s="5">
        <v>35.75</v>
      </c>
      <c r="G3383" s="3">
        <f t="shared" si="217"/>
        <v>10.896600000000001</v>
      </c>
      <c r="H3383" s="3"/>
      <c r="I3383" s="3"/>
      <c r="J3383" s="3"/>
      <c r="K3383" s="3">
        <v>433.73399999999998</v>
      </c>
      <c r="L3383" s="3">
        <f t="shared" si="214"/>
        <v>422.8374</v>
      </c>
      <c r="M3383" s="3"/>
      <c r="N3383" s="3">
        <f t="shared" si="215"/>
        <v>10.523599999999988</v>
      </c>
    </row>
    <row r="3384" spans="1:17" x14ac:dyDescent="0.2">
      <c r="A3384" s="1" t="s">
        <v>46</v>
      </c>
      <c r="B3384" s="7">
        <v>38079</v>
      </c>
      <c r="C3384" s="16" t="str">
        <f t="shared" si="216"/>
        <v>V</v>
      </c>
      <c r="F3384" s="5">
        <v>35.75</v>
      </c>
      <c r="G3384" s="3">
        <f t="shared" si="217"/>
        <v>10.896600000000001</v>
      </c>
      <c r="H3384" s="3"/>
      <c r="I3384" s="3"/>
      <c r="J3384" s="3"/>
      <c r="K3384" s="3">
        <v>433.73399999999998</v>
      </c>
      <c r="L3384" s="3">
        <f t="shared" si="214"/>
        <v>422.8374</v>
      </c>
      <c r="M3384" s="3"/>
      <c r="N3384" s="3">
        <f t="shared" si="215"/>
        <v>10.523599999999988</v>
      </c>
    </row>
    <row r="3385" spans="1:17" x14ac:dyDescent="0.2">
      <c r="A3385" s="1" t="s">
        <v>46</v>
      </c>
      <c r="B3385" s="7">
        <v>38105</v>
      </c>
      <c r="C3385" s="16" t="s">
        <v>176</v>
      </c>
      <c r="F3385" s="5">
        <v>35.700000000000003</v>
      </c>
      <c r="G3385" s="3">
        <f t="shared" si="217"/>
        <v>10.881360000000001</v>
      </c>
      <c r="H3385" s="3"/>
      <c r="I3385" s="3"/>
      <c r="J3385" s="3" t="s">
        <v>68</v>
      </c>
      <c r="K3385" s="3">
        <v>433.73399999999998</v>
      </c>
      <c r="L3385" s="3">
        <f t="shared" si="214"/>
        <v>422.85263999999995</v>
      </c>
      <c r="M3385" s="3"/>
      <c r="N3385" s="3">
        <f t="shared" si="215"/>
        <v>10.508360000000039</v>
      </c>
    </row>
    <row r="3386" spans="1:17" x14ac:dyDescent="0.2">
      <c r="A3386" s="1" t="s">
        <v>46</v>
      </c>
      <c r="B3386" s="7">
        <v>38131</v>
      </c>
      <c r="C3386" s="16" t="s">
        <v>176</v>
      </c>
      <c r="F3386" s="5">
        <v>35.700000000000003</v>
      </c>
      <c r="G3386" s="3">
        <f t="shared" si="217"/>
        <v>10.881360000000001</v>
      </c>
      <c r="H3386" s="3"/>
      <c r="I3386" s="3"/>
      <c r="J3386" s="3" t="s">
        <v>69</v>
      </c>
      <c r="K3386" s="3">
        <v>433.73399999999998</v>
      </c>
      <c r="L3386" s="3">
        <f t="shared" si="214"/>
        <v>422.85263999999995</v>
      </c>
      <c r="M3386" s="3"/>
      <c r="N3386" s="3">
        <f t="shared" si="215"/>
        <v>10.508360000000039</v>
      </c>
    </row>
    <row r="3387" spans="1:17" x14ac:dyDescent="0.2">
      <c r="A3387" s="1" t="s">
        <v>46</v>
      </c>
      <c r="B3387" s="7">
        <v>38162</v>
      </c>
      <c r="C3387" s="16" t="s">
        <v>176</v>
      </c>
      <c r="F3387" s="5">
        <v>35.78</v>
      </c>
      <c r="G3387" s="3">
        <f t="shared" si="217"/>
        <v>10.905744</v>
      </c>
      <c r="H3387" s="3"/>
      <c r="I3387" s="3"/>
      <c r="J3387" s="3" t="s">
        <v>69</v>
      </c>
      <c r="K3387" s="3">
        <v>433.73399999999998</v>
      </c>
      <c r="L3387" s="3">
        <f t="shared" si="214"/>
        <v>422.82825599999995</v>
      </c>
      <c r="M3387" s="3"/>
      <c r="N3387" s="3">
        <f t="shared" si="215"/>
        <v>10.532744000000037</v>
      </c>
    </row>
    <row r="3388" spans="1:17" x14ac:dyDescent="0.2">
      <c r="A3388" s="1" t="s">
        <v>46</v>
      </c>
      <c r="B3388" s="7">
        <v>38191</v>
      </c>
      <c r="C3388" s="16" t="s">
        <v>176</v>
      </c>
      <c r="F3388" s="5">
        <v>35.880000000000003</v>
      </c>
      <c r="G3388" s="3">
        <f t="shared" si="217"/>
        <v>10.936224000000001</v>
      </c>
      <c r="H3388" s="3"/>
      <c r="I3388" s="3"/>
      <c r="J3388" s="3" t="s">
        <v>69</v>
      </c>
      <c r="K3388" s="3">
        <v>433.73399999999998</v>
      </c>
      <c r="L3388" s="3">
        <f t="shared" si="214"/>
        <v>422.797776</v>
      </c>
      <c r="M3388" s="3"/>
      <c r="N3388" s="3">
        <f t="shared" si="215"/>
        <v>10.563223999999991</v>
      </c>
    </row>
    <row r="3389" spans="1:17" x14ac:dyDescent="0.2">
      <c r="A3389" s="1" t="s">
        <v>46</v>
      </c>
      <c r="B3389" s="7">
        <v>38226</v>
      </c>
      <c r="C3389" s="16" t="s">
        <v>176</v>
      </c>
      <c r="F3389" s="5">
        <v>36.03</v>
      </c>
      <c r="G3389" s="3">
        <f t="shared" si="217"/>
        <v>10.981944</v>
      </c>
      <c r="H3389" s="3"/>
      <c r="I3389" s="3"/>
      <c r="J3389" s="3" t="s">
        <v>69</v>
      </c>
      <c r="K3389" s="3">
        <v>433.73399999999998</v>
      </c>
      <c r="L3389" s="3">
        <f t="shared" si="214"/>
        <v>422.75205599999998</v>
      </c>
      <c r="M3389" s="3"/>
      <c r="N3389" s="3">
        <f t="shared" si="215"/>
        <v>10.608944000000008</v>
      </c>
    </row>
    <row r="3390" spans="1:17" x14ac:dyDescent="0.2">
      <c r="A3390" s="1" t="s">
        <v>46</v>
      </c>
      <c r="B3390" s="7">
        <v>38254</v>
      </c>
      <c r="C3390" s="16" t="s">
        <v>176</v>
      </c>
      <c r="F3390" s="5">
        <v>36.03</v>
      </c>
      <c r="G3390" s="3">
        <f t="shared" si="217"/>
        <v>10.981944</v>
      </c>
      <c r="H3390" s="3"/>
      <c r="I3390" s="3"/>
      <c r="J3390" s="3" t="s">
        <v>69</v>
      </c>
      <c r="K3390" s="3">
        <v>433.73399999999998</v>
      </c>
      <c r="L3390" s="3">
        <f t="shared" si="214"/>
        <v>422.75205599999998</v>
      </c>
      <c r="M3390" s="3"/>
      <c r="N3390" s="3">
        <f t="shared" si="215"/>
        <v>10.608944000000008</v>
      </c>
    </row>
    <row r="3391" spans="1:17" x14ac:dyDescent="0.2">
      <c r="A3391" s="1" t="s">
        <v>46</v>
      </c>
      <c r="B3391" s="7">
        <v>38292</v>
      </c>
      <c r="C3391" s="16" t="s">
        <v>176</v>
      </c>
      <c r="F3391" s="5">
        <v>35.89</v>
      </c>
      <c r="G3391" s="3">
        <f t="shared" si="217"/>
        <v>10.939272000000001</v>
      </c>
      <c r="H3391" s="3"/>
      <c r="I3391" s="3"/>
      <c r="J3391" s="3" t="s">
        <v>69</v>
      </c>
      <c r="K3391" s="3">
        <v>433.73399999999998</v>
      </c>
      <c r="L3391" s="3">
        <f t="shared" si="214"/>
        <v>422.79472799999996</v>
      </c>
      <c r="M3391" s="3"/>
      <c r="N3391" s="3">
        <f t="shared" si="215"/>
        <v>10.566272000000026</v>
      </c>
    </row>
    <row r="3392" spans="1:17" x14ac:dyDescent="0.2">
      <c r="A3392" s="1" t="s">
        <v>46</v>
      </c>
      <c r="B3392" s="7">
        <v>38320</v>
      </c>
      <c r="C3392" s="16" t="s">
        <v>176</v>
      </c>
      <c r="F3392" s="5">
        <v>35.43</v>
      </c>
      <c r="G3392" s="3">
        <f t="shared" si="217"/>
        <v>10.799064000000001</v>
      </c>
      <c r="H3392" s="3"/>
      <c r="I3392" s="3"/>
      <c r="J3392" s="3" t="s">
        <v>69</v>
      </c>
      <c r="K3392" s="3">
        <v>433.73399999999998</v>
      </c>
      <c r="L3392" s="3">
        <f t="shared" si="214"/>
        <v>422.93493599999999</v>
      </c>
      <c r="M3392" s="3"/>
      <c r="N3392" s="3">
        <f t="shared" si="215"/>
        <v>10.426063999999997</v>
      </c>
      <c r="Q3392" t="s">
        <v>89</v>
      </c>
    </row>
    <row r="3393" spans="1:17" x14ac:dyDescent="0.2">
      <c r="A3393" s="1" t="s">
        <v>46</v>
      </c>
      <c r="B3393" s="7">
        <v>38341</v>
      </c>
      <c r="C3393" s="16" t="str">
        <f t="shared" si="216"/>
        <v>S</v>
      </c>
      <c r="D3393" t="s">
        <v>85</v>
      </c>
      <c r="G3393" s="3"/>
      <c r="H3393" s="3"/>
      <c r="I3393" s="3"/>
      <c r="J3393" s="3" t="s">
        <v>69</v>
      </c>
      <c r="K3393" s="3"/>
      <c r="L3393" s="3"/>
      <c r="M3393" s="3"/>
      <c r="N3393" s="3">
        <v>10.414999999999999</v>
      </c>
    </row>
    <row r="3394" spans="1:17" x14ac:dyDescent="0.2">
      <c r="A3394" s="1" t="s">
        <v>46</v>
      </c>
      <c r="B3394" s="7">
        <v>38377</v>
      </c>
      <c r="C3394" s="16" t="str">
        <f t="shared" si="216"/>
        <v>S</v>
      </c>
      <c r="D3394" t="s">
        <v>85</v>
      </c>
      <c r="G3394" s="3"/>
      <c r="H3394" s="3"/>
      <c r="I3394" s="3"/>
      <c r="J3394" s="3" t="s">
        <v>69</v>
      </c>
      <c r="K3394" s="3"/>
      <c r="L3394" s="3"/>
      <c r="M3394" s="3"/>
      <c r="N3394" s="3">
        <v>10.423999999999999</v>
      </c>
    </row>
    <row r="3395" spans="1:17" x14ac:dyDescent="0.2">
      <c r="A3395" s="1" t="s">
        <v>46</v>
      </c>
      <c r="B3395" s="7">
        <v>38413</v>
      </c>
      <c r="C3395" s="16" t="str">
        <f t="shared" si="216"/>
        <v>S</v>
      </c>
      <c r="D3395" t="s">
        <v>85</v>
      </c>
      <c r="G3395" s="3"/>
      <c r="H3395" s="3"/>
      <c r="I3395" s="3"/>
      <c r="J3395" s="3" t="s">
        <v>69</v>
      </c>
      <c r="K3395" s="3"/>
      <c r="L3395" s="3"/>
      <c r="M3395" s="3"/>
      <c r="N3395" s="3">
        <v>10.497</v>
      </c>
    </row>
    <row r="3396" spans="1:17" x14ac:dyDescent="0.2">
      <c r="A3396" s="1" t="s">
        <v>46</v>
      </c>
      <c r="B3396" s="7">
        <v>38440</v>
      </c>
      <c r="C3396" s="16" t="str">
        <f t="shared" si="216"/>
        <v>S</v>
      </c>
      <c r="D3396" t="s">
        <v>85</v>
      </c>
      <c r="G3396" s="3"/>
      <c r="H3396" s="3"/>
      <c r="I3396" s="3"/>
      <c r="J3396" s="3" t="s">
        <v>69</v>
      </c>
      <c r="K3396" s="3"/>
      <c r="L3396" s="3"/>
      <c r="M3396" s="3"/>
      <c r="N3396" s="3">
        <v>10.525</v>
      </c>
    </row>
    <row r="3397" spans="1:17" x14ac:dyDescent="0.2">
      <c r="A3397" s="1" t="s">
        <v>46</v>
      </c>
      <c r="B3397" s="7">
        <v>38102</v>
      </c>
      <c r="C3397" s="16" t="str">
        <f t="shared" si="216"/>
        <v>S</v>
      </c>
      <c r="D3397" t="s">
        <v>85</v>
      </c>
      <c r="G3397" s="3"/>
      <c r="H3397" s="3"/>
      <c r="I3397" s="3"/>
      <c r="J3397" s="3" t="s">
        <v>69</v>
      </c>
      <c r="K3397" s="3"/>
      <c r="L3397" s="3"/>
      <c r="M3397" s="3"/>
      <c r="N3397" s="3">
        <v>10.455</v>
      </c>
    </row>
    <row r="3398" spans="1:17" x14ac:dyDescent="0.2">
      <c r="A3398" s="1" t="s">
        <v>46</v>
      </c>
      <c r="B3398" s="7">
        <v>38496</v>
      </c>
      <c r="C3398" s="16" t="s">
        <v>177</v>
      </c>
      <c r="D3398" t="s">
        <v>85</v>
      </c>
      <c r="G3398" s="3"/>
      <c r="H3398" s="3"/>
      <c r="I3398" s="3"/>
      <c r="J3398" s="3" t="s">
        <v>79</v>
      </c>
      <c r="K3398" s="3"/>
      <c r="L3398" s="3"/>
      <c r="M3398" s="3"/>
      <c r="N3398" s="3">
        <v>10.433</v>
      </c>
    </row>
    <row r="3399" spans="1:17" x14ac:dyDescent="0.2">
      <c r="A3399" s="1" t="s">
        <v>46</v>
      </c>
      <c r="B3399" s="7">
        <v>38526</v>
      </c>
      <c r="C3399" s="16" t="str">
        <f t="shared" si="216"/>
        <v>S</v>
      </c>
      <c r="D3399" t="s">
        <v>85</v>
      </c>
      <c r="G3399" s="3"/>
      <c r="H3399" s="3"/>
      <c r="I3399" s="3"/>
      <c r="J3399" s="3" t="s">
        <v>69</v>
      </c>
      <c r="K3399" s="3"/>
      <c r="L3399" s="3"/>
      <c r="M3399" s="3"/>
      <c r="N3399" s="3">
        <v>10.223000000000001</v>
      </c>
    </row>
    <row r="3400" spans="1:17" x14ac:dyDescent="0.2">
      <c r="A3400" s="1" t="s">
        <v>46</v>
      </c>
      <c r="B3400" s="7">
        <v>38558</v>
      </c>
      <c r="C3400" s="16" t="str">
        <f t="shared" si="216"/>
        <v>S</v>
      </c>
      <c r="D3400" t="s">
        <v>85</v>
      </c>
      <c r="G3400" s="3"/>
      <c r="H3400" s="3"/>
      <c r="I3400" s="3"/>
      <c r="J3400" s="3" t="s">
        <v>69</v>
      </c>
      <c r="K3400" s="3"/>
      <c r="L3400" s="3"/>
      <c r="M3400" s="3"/>
      <c r="N3400" s="3">
        <v>10.211</v>
      </c>
    </row>
    <row r="3401" spans="1:17" x14ac:dyDescent="0.2">
      <c r="A3401" s="1" t="s">
        <v>46</v>
      </c>
      <c r="B3401" s="7">
        <v>38586</v>
      </c>
      <c r="C3401" s="16" t="str">
        <f t="shared" si="216"/>
        <v>S</v>
      </c>
      <c r="D3401" t="s">
        <v>85</v>
      </c>
      <c r="G3401" s="3"/>
      <c r="H3401" s="3"/>
      <c r="I3401" s="3"/>
      <c r="J3401" s="3" t="s">
        <v>69</v>
      </c>
      <c r="K3401" s="3"/>
      <c r="L3401" s="3"/>
      <c r="M3401" s="3"/>
      <c r="N3401" s="3">
        <v>10.29</v>
      </c>
    </row>
    <row r="3402" spans="1:17" x14ac:dyDescent="0.2">
      <c r="A3402" s="1" t="s">
        <v>46</v>
      </c>
      <c r="B3402" s="7">
        <v>38618</v>
      </c>
      <c r="C3402" s="16" t="str">
        <f t="shared" si="216"/>
        <v>S</v>
      </c>
      <c r="D3402" t="s">
        <v>85</v>
      </c>
      <c r="G3402" s="3"/>
      <c r="H3402" s="3"/>
      <c r="I3402" s="3"/>
      <c r="J3402" s="3" t="s">
        <v>69</v>
      </c>
      <c r="K3402" s="3"/>
      <c r="L3402" s="3"/>
      <c r="M3402" s="3"/>
      <c r="N3402" s="3">
        <v>10.356999999999999</v>
      </c>
    </row>
    <row r="3403" spans="1:17" x14ac:dyDescent="0.2">
      <c r="A3403" s="1" t="s">
        <v>46</v>
      </c>
      <c r="B3403" s="7">
        <v>38649</v>
      </c>
      <c r="C3403" s="16" t="str">
        <f t="shared" si="216"/>
        <v>S</v>
      </c>
      <c r="D3403" t="s">
        <v>85</v>
      </c>
      <c r="G3403" s="3"/>
      <c r="H3403" s="3"/>
      <c r="I3403" s="3"/>
      <c r="J3403" s="3" t="s">
        <v>69</v>
      </c>
      <c r="K3403" s="3"/>
      <c r="L3403" s="3"/>
      <c r="M3403" s="3"/>
      <c r="N3403" s="3">
        <v>10.394</v>
      </c>
    </row>
    <row r="3404" spans="1:17" x14ac:dyDescent="0.2">
      <c r="A3404" s="1" t="s">
        <v>46</v>
      </c>
      <c r="B3404" s="7">
        <v>38650</v>
      </c>
      <c r="C3404" s="16" t="str">
        <f t="shared" si="216"/>
        <v>S</v>
      </c>
      <c r="D3404" t="s">
        <v>88</v>
      </c>
      <c r="G3404" s="3"/>
      <c r="H3404" s="3"/>
      <c r="I3404" s="3"/>
      <c r="J3404" s="3"/>
      <c r="K3404" s="3">
        <v>433.66899999999998</v>
      </c>
      <c r="L3404" s="3"/>
      <c r="M3404" s="3"/>
      <c r="N3404" s="3"/>
      <c r="Q3404" t="s">
        <v>90</v>
      </c>
    </row>
    <row r="3405" spans="1:17" x14ac:dyDescent="0.2">
      <c r="A3405" s="1" t="s">
        <v>46</v>
      </c>
      <c r="B3405" s="7">
        <v>38677</v>
      </c>
      <c r="C3405" s="16" t="str">
        <f t="shared" si="216"/>
        <v>S</v>
      </c>
      <c r="D3405">
        <v>36.5</v>
      </c>
      <c r="E3405">
        <v>1.5</v>
      </c>
      <c r="F3405" s="5">
        <v>35</v>
      </c>
      <c r="G3405" s="3">
        <f t="shared" ref="G3405:G3454" si="218">F3405*0.3048</f>
        <v>10.668000000000001</v>
      </c>
      <c r="H3405" s="3"/>
      <c r="I3405" s="3"/>
      <c r="J3405" s="3" t="s">
        <v>69</v>
      </c>
      <c r="K3405" s="3">
        <v>433.66899999999998</v>
      </c>
      <c r="L3405" s="3">
        <f t="shared" ref="L3405:L3434" si="219">K3405-G3405</f>
        <v>423.00099999999998</v>
      </c>
      <c r="M3405" s="3"/>
      <c r="N3405" s="3">
        <f t="shared" ref="N3405:N3434" si="220">433.361-L3405</f>
        <v>10.360000000000014</v>
      </c>
    </row>
    <row r="3406" spans="1:17" x14ac:dyDescent="0.2">
      <c r="A3406" s="1" t="s">
        <v>46</v>
      </c>
      <c r="B3406" s="7">
        <v>38707</v>
      </c>
      <c r="C3406" s="16" t="str">
        <f t="shared" ref="C3406:C3475" si="221">IF(ISBLANK(D3406),"V","S")</f>
        <v>V</v>
      </c>
      <c r="F3406" s="5">
        <v>35.07</v>
      </c>
      <c r="G3406" s="3">
        <f t="shared" si="218"/>
        <v>10.689336000000001</v>
      </c>
      <c r="H3406" s="3"/>
      <c r="I3406" s="3"/>
      <c r="J3406" s="3" t="s">
        <v>79</v>
      </c>
      <c r="K3406" s="3">
        <v>433.66899999999998</v>
      </c>
      <c r="L3406" s="3">
        <f t="shared" si="219"/>
        <v>422.97966399999996</v>
      </c>
      <c r="M3406" s="3"/>
      <c r="N3406" s="3">
        <f t="shared" si="220"/>
        <v>10.381336000000033</v>
      </c>
    </row>
    <row r="3407" spans="1:17" x14ac:dyDescent="0.2">
      <c r="A3407" s="1" t="s">
        <v>46</v>
      </c>
      <c r="B3407" s="7">
        <v>38743</v>
      </c>
      <c r="C3407" s="16" t="str">
        <f t="shared" si="221"/>
        <v>S</v>
      </c>
      <c r="D3407">
        <v>36</v>
      </c>
      <c r="E3407">
        <v>0.84</v>
      </c>
      <c r="F3407" s="5">
        <v>35.159999999999997</v>
      </c>
      <c r="G3407" s="3">
        <f t="shared" si="218"/>
        <v>10.716768</v>
      </c>
      <c r="H3407" s="3"/>
      <c r="I3407" s="3"/>
      <c r="J3407" s="3" t="s">
        <v>69</v>
      </c>
      <c r="K3407" s="3">
        <v>433.66899999999998</v>
      </c>
      <c r="L3407" s="3">
        <f t="shared" si="219"/>
        <v>422.95223199999998</v>
      </c>
      <c r="M3407" s="3"/>
      <c r="N3407" s="3">
        <f t="shared" si="220"/>
        <v>10.408768000000009</v>
      </c>
    </row>
    <row r="3408" spans="1:17" x14ac:dyDescent="0.2">
      <c r="A3408" s="1" t="s">
        <v>46</v>
      </c>
      <c r="B3408" s="7">
        <v>38776</v>
      </c>
      <c r="C3408" s="16" t="str">
        <f t="shared" si="221"/>
        <v>S</v>
      </c>
      <c r="D3408" s="5">
        <v>36.5</v>
      </c>
      <c r="E3408" s="5">
        <v>1.24</v>
      </c>
      <c r="F3408" s="5">
        <v>35.26</v>
      </c>
      <c r="G3408" s="3">
        <f t="shared" si="218"/>
        <v>10.747248000000001</v>
      </c>
      <c r="H3408" s="3"/>
      <c r="I3408" s="3"/>
      <c r="J3408" s="3" t="s">
        <v>69</v>
      </c>
      <c r="K3408" s="3">
        <v>433.66899999999998</v>
      </c>
      <c r="L3408" s="3">
        <f t="shared" si="219"/>
        <v>422.92175199999997</v>
      </c>
      <c r="M3408" s="3"/>
      <c r="N3408" s="3">
        <f t="shared" si="220"/>
        <v>10.439248000000021</v>
      </c>
    </row>
    <row r="3409" spans="1:14" x14ac:dyDescent="0.2">
      <c r="A3409" s="1" t="s">
        <v>46</v>
      </c>
      <c r="B3409" s="7">
        <v>38803</v>
      </c>
      <c r="C3409" s="16" t="str">
        <f t="shared" si="221"/>
        <v>S</v>
      </c>
      <c r="D3409" s="5">
        <v>36.5</v>
      </c>
      <c r="E3409" s="5">
        <v>1.2</v>
      </c>
      <c r="F3409" s="5">
        <v>35.299999999999997</v>
      </c>
      <c r="G3409" s="3">
        <f t="shared" si="218"/>
        <v>10.75944</v>
      </c>
      <c r="H3409" s="3"/>
      <c r="I3409" s="3"/>
      <c r="J3409" s="3" t="s">
        <v>69</v>
      </c>
      <c r="K3409" s="3">
        <v>433.66899999999998</v>
      </c>
      <c r="L3409" s="3">
        <f t="shared" si="219"/>
        <v>422.90956</v>
      </c>
      <c r="M3409" s="3"/>
      <c r="N3409" s="3">
        <f t="shared" si="220"/>
        <v>10.451439999999991</v>
      </c>
    </row>
    <row r="3410" spans="1:14" x14ac:dyDescent="0.2">
      <c r="A3410" s="1" t="s">
        <v>46</v>
      </c>
      <c r="B3410" s="7">
        <v>38835</v>
      </c>
      <c r="C3410" s="16" t="str">
        <f t="shared" si="221"/>
        <v>S</v>
      </c>
      <c r="D3410" s="5">
        <v>36</v>
      </c>
      <c r="E3410" s="5">
        <v>1.21</v>
      </c>
      <c r="F3410" s="5">
        <v>34.89</v>
      </c>
      <c r="G3410" s="3">
        <f t="shared" si="218"/>
        <v>10.634472000000001</v>
      </c>
      <c r="H3410" s="3"/>
      <c r="I3410" s="3"/>
      <c r="J3410" s="3" t="s">
        <v>69</v>
      </c>
      <c r="K3410" s="3">
        <v>433.66899999999998</v>
      </c>
      <c r="L3410" s="3">
        <f t="shared" si="219"/>
        <v>423.03452799999997</v>
      </c>
      <c r="M3410" s="3"/>
      <c r="N3410" s="3">
        <f t="shared" si="220"/>
        <v>10.326472000000024</v>
      </c>
    </row>
    <row r="3411" spans="1:14" x14ac:dyDescent="0.2">
      <c r="A3411" s="1" t="s">
        <v>46</v>
      </c>
      <c r="B3411" s="7">
        <v>38856</v>
      </c>
      <c r="C3411" s="16" t="str">
        <f t="shared" si="221"/>
        <v>S</v>
      </c>
      <c r="D3411" s="5">
        <v>36</v>
      </c>
      <c r="E3411" s="5">
        <v>1.32</v>
      </c>
      <c r="F3411" s="5">
        <v>34.68</v>
      </c>
      <c r="G3411" s="3">
        <f t="shared" si="218"/>
        <v>10.570464000000001</v>
      </c>
      <c r="H3411" s="3"/>
      <c r="I3411" s="3"/>
      <c r="J3411" s="3" t="s">
        <v>69</v>
      </c>
      <c r="K3411" s="3">
        <v>433.66899999999998</v>
      </c>
      <c r="L3411" s="3">
        <f t="shared" si="219"/>
        <v>423.09853599999997</v>
      </c>
      <c r="M3411" s="3"/>
      <c r="N3411" s="3">
        <f t="shared" si="220"/>
        <v>10.262464000000023</v>
      </c>
    </row>
    <row r="3412" spans="1:14" x14ac:dyDescent="0.2">
      <c r="A3412" s="1" t="s">
        <v>46</v>
      </c>
      <c r="B3412" s="7">
        <v>38895</v>
      </c>
      <c r="C3412" s="16" t="str">
        <f t="shared" si="221"/>
        <v>S</v>
      </c>
      <c r="D3412" s="5">
        <v>36</v>
      </c>
      <c r="E3412" s="5">
        <v>1.25</v>
      </c>
      <c r="F3412" s="5">
        <v>34.75</v>
      </c>
      <c r="G3412" s="3">
        <f t="shared" si="218"/>
        <v>10.591800000000001</v>
      </c>
      <c r="H3412" s="3"/>
      <c r="I3412" s="3"/>
      <c r="J3412" s="3" t="s">
        <v>69</v>
      </c>
      <c r="K3412" s="3">
        <v>433.66899999999998</v>
      </c>
      <c r="L3412" s="3">
        <f t="shared" si="219"/>
        <v>423.0772</v>
      </c>
      <c r="M3412" s="3"/>
      <c r="N3412" s="3">
        <f t="shared" si="220"/>
        <v>10.283799999999985</v>
      </c>
    </row>
    <row r="3413" spans="1:14" x14ac:dyDescent="0.2">
      <c r="A3413" s="1" t="s">
        <v>46</v>
      </c>
      <c r="B3413" s="7">
        <v>38925</v>
      </c>
      <c r="C3413" s="16" t="str">
        <f t="shared" si="221"/>
        <v>S</v>
      </c>
      <c r="D3413" s="5">
        <v>36</v>
      </c>
      <c r="E3413" s="5">
        <v>0.96</v>
      </c>
      <c r="F3413" s="5">
        <v>35.04</v>
      </c>
      <c r="G3413" s="3">
        <f t="shared" si="218"/>
        <v>10.680192</v>
      </c>
      <c r="H3413" s="3"/>
      <c r="I3413" s="3"/>
      <c r="J3413" s="3" t="s">
        <v>69</v>
      </c>
      <c r="K3413" s="3">
        <v>433.66899999999998</v>
      </c>
      <c r="L3413" s="3">
        <f t="shared" si="219"/>
        <v>422.98880800000001</v>
      </c>
      <c r="M3413" s="3"/>
      <c r="N3413" s="3">
        <f t="shared" si="220"/>
        <v>10.372191999999984</v>
      </c>
    </row>
    <row r="3414" spans="1:14" x14ac:dyDescent="0.2">
      <c r="A3414" s="1" t="s">
        <v>46</v>
      </c>
      <c r="B3414" s="7">
        <v>38958</v>
      </c>
      <c r="C3414" s="16" t="str">
        <f t="shared" si="221"/>
        <v>S</v>
      </c>
      <c r="D3414" s="5">
        <v>36</v>
      </c>
      <c r="E3414" s="5">
        <v>0.65</v>
      </c>
      <c r="F3414" s="5">
        <v>35.35</v>
      </c>
      <c r="G3414" s="3">
        <f t="shared" si="218"/>
        <v>10.774680000000002</v>
      </c>
      <c r="H3414" s="3"/>
      <c r="I3414" s="3"/>
      <c r="J3414" s="3" t="s">
        <v>69</v>
      </c>
      <c r="K3414" s="3">
        <v>433.66899999999998</v>
      </c>
      <c r="L3414" s="3">
        <f t="shared" si="219"/>
        <v>422.89431999999999</v>
      </c>
      <c r="M3414" s="3"/>
      <c r="N3414" s="3">
        <f t="shared" si="220"/>
        <v>10.466679999999997</v>
      </c>
    </row>
    <row r="3415" spans="1:14" x14ac:dyDescent="0.2">
      <c r="A3415" s="1" t="s">
        <v>46</v>
      </c>
      <c r="B3415" s="7">
        <v>38986</v>
      </c>
      <c r="C3415" s="16" t="str">
        <f t="shared" si="221"/>
        <v>S</v>
      </c>
      <c r="D3415" s="5">
        <v>36.5</v>
      </c>
      <c r="E3415" s="5">
        <v>1</v>
      </c>
      <c r="F3415" s="5">
        <v>35.5</v>
      </c>
      <c r="G3415" s="3">
        <f t="shared" si="218"/>
        <v>10.820400000000001</v>
      </c>
      <c r="H3415" s="3"/>
      <c r="I3415" s="3"/>
      <c r="J3415" s="3" t="s">
        <v>69</v>
      </c>
      <c r="K3415" s="3">
        <v>433.66899999999998</v>
      </c>
      <c r="L3415" s="3">
        <f t="shared" si="219"/>
        <v>422.84859999999998</v>
      </c>
      <c r="M3415" s="3"/>
      <c r="N3415" s="3">
        <f t="shared" si="220"/>
        <v>10.512400000000014</v>
      </c>
    </row>
    <row r="3416" spans="1:14" x14ac:dyDescent="0.2">
      <c r="A3416" s="1" t="s">
        <v>46</v>
      </c>
      <c r="B3416" s="7">
        <v>39014</v>
      </c>
      <c r="C3416" s="16" t="s">
        <v>177</v>
      </c>
      <c r="D3416" s="5">
        <v>35.56</v>
      </c>
      <c r="E3416" s="5">
        <v>-0.03</v>
      </c>
      <c r="F3416" s="5">
        <v>35.53</v>
      </c>
      <c r="G3416" s="3">
        <f t="shared" si="218"/>
        <v>10.829544</v>
      </c>
      <c r="H3416" s="3"/>
      <c r="I3416" s="3"/>
      <c r="J3416" s="3" t="s">
        <v>80</v>
      </c>
      <c r="K3416" s="3">
        <v>433.66899999999998</v>
      </c>
      <c r="L3416" s="3">
        <f t="shared" si="219"/>
        <v>422.83945599999998</v>
      </c>
      <c r="M3416" s="3"/>
      <c r="N3416" s="3">
        <f t="shared" si="220"/>
        <v>10.521544000000006</v>
      </c>
    </row>
    <row r="3417" spans="1:14" x14ac:dyDescent="0.2">
      <c r="A3417" s="1" t="s">
        <v>46</v>
      </c>
      <c r="B3417" s="7">
        <v>39050</v>
      </c>
      <c r="C3417" s="16" t="s">
        <v>177</v>
      </c>
      <c r="D3417" s="5">
        <v>35.630000000000003</v>
      </c>
      <c r="E3417" s="5">
        <v>-0.03</v>
      </c>
      <c r="F3417" s="5">
        <v>35.6</v>
      </c>
      <c r="G3417" s="3">
        <f t="shared" si="218"/>
        <v>10.850880000000002</v>
      </c>
      <c r="H3417" s="3"/>
      <c r="I3417" s="3"/>
      <c r="J3417" s="3" t="s">
        <v>80</v>
      </c>
      <c r="K3417" s="3">
        <v>433.66899999999998</v>
      </c>
      <c r="L3417" s="3">
        <f t="shared" si="219"/>
        <v>422.81811999999996</v>
      </c>
      <c r="M3417" s="3"/>
      <c r="N3417" s="3">
        <f t="shared" si="220"/>
        <v>10.542880000000025</v>
      </c>
    </row>
    <row r="3418" spans="1:14" x14ac:dyDescent="0.2">
      <c r="A3418" s="1" t="s">
        <v>46</v>
      </c>
      <c r="B3418" s="7">
        <v>39077</v>
      </c>
      <c r="C3418" s="16" t="str">
        <f t="shared" si="221"/>
        <v>S</v>
      </c>
      <c r="D3418" s="5">
        <v>36.5</v>
      </c>
      <c r="E3418" s="5">
        <v>0.84</v>
      </c>
      <c r="F3418" s="5">
        <v>35.659999999999997</v>
      </c>
      <c r="G3418" s="3">
        <f t="shared" si="218"/>
        <v>10.869168</v>
      </c>
      <c r="H3418" s="3"/>
      <c r="I3418" s="3"/>
      <c r="J3418" s="3" t="s">
        <v>69</v>
      </c>
      <c r="K3418" s="3">
        <v>433.66899999999998</v>
      </c>
      <c r="L3418" s="3">
        <f t="shared" si="219"/>
        <v>422.79983199999998</v>
      </c>
      <c r="M3418" s="3"/>
      <c r="N3418" s="3">
        <f t="shared" si="220"/>
        <v>10.561168000000009</v>
      </c>
    </row>
    <row r="3419" spans="1:14" x14ac:dyDescent="0.2">
      <c r="A3419" s="1" t="s">
        <v>46</v>
      </c>
      <c r="B3419" s="7">
        <v>39114</v>
      </c>
      <c r="C3419" s="16" t="str">
        <f t="shared" si="221"/>
        <v>S</v>
      </c>
      <c r="D3419" s="5">
        <v>35.79</v>
      </c>
      <c r="E3419" s="5">
        <v>-0.03</v>
      </c>
      <c r="F3419" s="5">
        <v>35.76</v>
      </c>
      <c r="G3419" s="3">
        <f t="shared" si="218"/>
        <v>10.899647999999999</v>
      </c>
      <c r="H3419" s="3"/>
      <c r="I3419" s="3"/>
      <c r="J3419" s="3" t="s">
        <v>80</v>
      </c>
      <c r="K3419" s="3">
        <v>433.66899999999998</v>
      </c>
      <c r="L3419" s="3">
        <f t="shared" si="219"/>
        <v>422.76935199999997</v>
      </c>
      <c r="M3419" s="3"/>
      <c r="N3419" s="3">
        <f t="shared" si="220"/>
        <v>10.591648000000021</v>
      </c>
    </row>
    <row r="3420" spans="1:14" x14ac:dyDescent="0.2">
      <c r="A3420" s="1" t="s">
        <v>46</v>
      </c>
      <c r="B3420" s="7">
        <v>39136</v>
      </c>
      <c r="C3420" s="16" t="str">
        <f t="shared" si="221"/>
        <v>S</v>
      </c>
      <c r="D3420" s="5">
        <v>35.86</v>
      </c>
      <c r="E3420" s="5">
        <v>-0.03</v>
      </c>
      <c r="F3420" s="5">
        <v>35.83</v>
      </c>
      <c r="G3420" s="3">
        <f t="shared" si="218"/>
        <v>10.920984000000001</v>
      </c>
      <c r="H3420" s="3"/>
      <c r="I3420" s="3"/>
      <c r="J3420" s="3" t="s">
        <v>80</v>
      </c>
      <c r="K3420" s="3">
        <v>433.66899999999998</v>
      </c>
      <c r="L3420" s="3">
        <f t="shared" si="219"/>
        <v>422.74801600000001</v>
      </c>
      <c r="M3420" s="3"/>
      <c r="N3420" s="3">
        <f t="shared" si="220"/>
        <v>10.612983999999983</v>
      </c>
    </row>
    <row r="3421" spans="1:14" x14ac:dyDescent="0.2">
      <c r="A3421" s="1" t="s">
        <v>46</v>
      </c>
      <c r="B3421" s="7">
        <v>39167</v>
      </c>
      <c r="C3421" s="16" t="str">
        <f t="shared" si="221"/>
        <v>S</v>
      </c>
      <c r="D3421" s="5">
        <v>36.6</v>
      </c>
      <c r="E3421" s="5">
        <v>-0.76</v>
      </c>
      <c r="F3421" s="5">
        <v>35.840000000000003</v>
      </c>
      <c r="G3421" s="3">
        <f t="shared" si="218"/>
        <v>10.924032000000002</v>
      </c>
      <c r="H3421" s="3"/>
      <c r="I3421" s="3"/>
      <c r="J3421" s="3" t="s">
        <v>69</v>
      </c>
      <c r="K3421" s="3">
        <v>433.66899999999998</v>
      </c>
      <c r="L3421" s="3">
        <f t="shared" si="219"/>
        <v>422.74496799999997</v>
      </c>
      <c r="M3421" s="3"/>
      <c r="N3421" s="3">
        <f t="shared" si="220"/>
        <v>10.616032000000018</v>
      </c>
    </row>
    <row r="3422" spans="1:14" x14ac:dyDescent="0.2">
      <c r="A3422" s="1" t="s">
        <v>46</v>
      </c>
      <c r="B3422" s="7">
        <v>39198</v>
      </c>
      <c r="C3422" s="16" t="str">
        <f t="shared" si="221"/>
        <v>S</v>
      </c>
      <c r="D3422" s="5">
        <v>36.5</v>
      </c>
      <c r="E3422" s="5">
        <v>-0.91</v>
      </c>
      <c r="F3422" s="5">
        <v>35.590000000000003</v>
      </c>
      <c r="G3422" s="3">
        <f t="shared" si="218"/>
        <v>10.847832000000002</v>
      </c>
      <c r="H3422" s="3"/>
      <c r="I3422" s="3"/>
      <c r="J3422" s="3" t="s">
        <v>69</v>
      </c>
      <c r="K3422" s="3">
        <v>433.66899999999998</v>
      </c>
      <c r="L3422" s="3">
        <f t="shared" si="219"/>
        <v>422.821168</v>
      </c>
      <c r="M3422" s="3"/>
      <c r="N3422" s="3">
        <f t="shared" si="220"/>
        <v>10.53983199999999</v>
      </c>
    </row>
    <row r="3423" spans="1:14" x14ac:dyDescent="0.2">
      <c r="A3423" s="1" t="s">
        <v>46</v>
      </c>
      <c r="B3423" s="7">
        <v>39220</v>
      </c>
      <c r="C3423" s="16" t="str">
        <f t="shared" si="221"/>
        <v>V</v>
      </c>
      <c r="F3423" s="5">
        <v>35.409999999999997</v>
      </c>
      <c r="G3423" s="3">
        <f t="shared" si="218"/>
        <v>10.792968</v>
      </c>
      <c r="H3423" s="3"/>
      <c r="I3423" s="3"/>
      <c r="J3423" s="3" t="s">
        <v>69</v>
      </c>
      <c r="K3423" s="3">
        <v>433.66899999999998</v>
      </c>
      <c r="L3423" s="3">
        <f t="shared" si="219"/>
        <v>422.87603200000001</v>
      </c>
      <c r="M3423" s="3"/>
      <c r="N3423" s="3">
        <f t="shared" si="220"/>
        <v>10.484967999999981</v>
      </c>
    </row>
    <row r="3424" spans="1:14" x14ac:dyDescent="0.2">
      <c r="A3424" s="1" t="s">
        <v>46</v>
      </c>
      <c r="B3424" s="7">
        <v>39258</v>
      </c>
      <c r="C3424" s="16" t="str">
        <f t="shared" si="221"/>
        <v>V</v>
      </c>
      <c r="F3424" s="5">
        <v>35.26</v>
      </c>
      <c r="G3424" s="3">
        <f t="shared" si="218"/>
        <v>10.747248000000001</v>
      </c>
      <c r="H3424" s="3"/>
      <c r="I3424" s="3"/>
      <c r="J3424" s="3" t="s">
        <v>69</v>
      </c>
      <c r="K3424" s="3">
        <v>433.66899999999998</v>
      </c>
      <c r="L3424" s="3">
        <f t="shared" si="219"/>
        <v>422.92175199999997</v>
      </c>
      <c r="M3424" s="3"/>
      <c r="N3424" s="3">
        <f t="shared" si="220"/>
        <v>10.439248000000021</v>
      </c>
    </row>
    <row r="3425" spans="1:14" x14ac:dyDescent="0.2">
      <c r="A3425" s="1" t="s">
        <v>46</v>
      </c>
      <c r="B3425" s="7">
        <v>39317</v>
      </c>
      <c r="C3425" s="16" t="str">
        <f t="shared" si="221"/>
        <v>V</v>
      </c>
      <c r="F3425" s="5">
        <v>35.6</v>
      </c>
      <c r="G3425" s="3">
        <f t="shared" si="218"/>
        <v>10.850880000000002</v>
      </c>
      <c r="H3425" s="3"/>
      <c r="I3425" s="3"/>
      <c r="J3425" s="3" t="s">
        <v>69</v>
      </c>
      <c r="K3425" s="3">
        <v>433.66899999999998</v>
      </c>
      <c r="L3425" s="3">
        <f t="shared" si="219"/>
        <v>422.81811999999996</v>
      </c>
      <c r="M3425" s="3"/>
      <c r="N3425" s="3">
        <f t="shared" si="220"/>
        <v>10.542880000000025</v>
      </c>
    </row>
    <row r="3426" spans="1:14" x14ac:dyDescent="0.2">
      <c r="A3426" s="1" t="s">
        <v>46</v>
      </c>
      <c r="B3426" s="7">
        <v>39356</v>
      </c>
      <c r="C3426" s="16" t="str">
        <f t="shared" si="221"/>
        <v>V</v>
      </c>
      <c r="F3426" s="5">
        <v>35.67</v>
      </c>
      <c r="G3426" s="3">
        <f t="shared" si="218"/>
        <v>10.872216000000002</v>
      </c>
      <c r="H3426" s="3"/>
      <c r="I3426" s="3"/>
      <c r="J3426" s="3" t="s">
        <v>69</v>
      </c>
      <c r="K3426" s="3">
        <v>433.66899999999998</v>
      </c>
      <c r="L3426" s="3">
        <f t="shared" si="219"/>
        <v>422.796784</v>
      </c>
      <c r="M3426" s="3"/>
      <c r="N3426" s="3">
        <f t="shared" si="220"/>
        <v>10.564215999999988</v>
      </c>
    </row>
    <row r="3427" spans="1:14" x14ac:dyDescent="0.2">
      <c r="A3427" s="1" t="s">
        <v>46</v>
      </c>
      <c r="B3427" s="7">
        <v>39373</v>
      </c>
      <c r="C3427" s="16" t="str">
        <f t="shared" si="221"/>
        <v>V</v>
      </c>
      <c r="F3427" s="5">
        <v>35.57</v>
      </c>
      <c r="G3427" s="3">
        <f t="shared" si="218"/>
        <v>10.841736000000001</v>
      </c>
      <c r="H3427" s="3"/>
      <c r="I3427" s="3"/>
      <c r="J3427" s="3" t="s">
        <v>112</v>
      </c>
      <c r="K3427" s="3">
        <v>433.66899999999998</v>
      </c>
      <c r="L3427" s="3">
        <f t="shared" si="219"/>
        <v>422.82726399999996</v>
      </c>
      <c r="M3427" s="3"/>
      <c r="N3427" s="3">
        <f t="shared" si="220"/>
        <v>10.533736000000033</v>
      </c>
    </row>
    <row r="3428" spans="1:14" x14ac:dyDescent="0.2">
      <c r="A3428" s="1" t="s">
        <v>46</v>
      </c>
      <c r="B3428" s="7">
        <v>39413</v>
      </c>
      <c r="C3428" s="16" t="str">
        <f t="shared" si="221"/>
        <v>V</v>
      </c>
      <c r="F3428" s="5">
        <v>35.340000000000003</v>
      </c>
      <c r="G3428" s="3">
        <f t="shared" si="218"/>
        <v>10.771632000000002</v>
      </c>
      <c r="H3428" s="3"/>
      <c r="I3428" s="3"/>
      <c r="J3428" s="3" t="s">
        <v>112</v>
      </c>
      <c r="K3428" s="3">
        <v>433.66899999999998</v>
      </c>
      <c r="L3428" s="3">
        <f t="shared" si="219"/>
        <v>422.89736799999997</v>
      </c>
      <c r="M3428" s="3"/>
      <c r="N3428" s="3">
        <f t="shared" si="220"/>
        <v>10.463632000000018</v>
      </c>
    </row>
    <row r="3429" spans="1:14" x14ac:dyDescent="0.2">
      <c r="A3429" s="1" t="s">
        <v>46</v>
      </c>
      <c r="B3429" s="7">
        <v>39443</v>
      </c>
      <c r="C3429" s="16" t="str">
        <f t="shared" si="221"/>
        <v>V</v>
      </c>
      <c r="F3429" s="5">
        <v>35.369999999999997</v>
      </c>
      <c r="G3429" s="3">
        <f t="shared" si="218"/>
        <v>10.780775999999999</v>
      </c>
      <c r="H3429" s="3"/>
      <c r="I3429" s="3"/>
      <c r="J3429" s="3" t="s">
        <v>118</v>
      </c>
      <c r="K3429" s="3">
        <v>433.66899999999998</v>
      </c>
      <c r="L3429" s="3">
        <f t="shared" si="219"/>
        <v>422.88822399999998</v>
      </c>
      <c r="M3429" s="3"/>
      <c r="N3429" s="3">
        <f t="shared" si="220"/>
        <v>10.47277600000001</v>
      </c>
    </row>
    <row r="3430" spans="1:14" x14ac:dyDescent="0.2">
      <c r="A3430" s="1" t="s">
        <v>46</v>
      </c>
      <c r="B3430" s="7">
        <v>39472</v>
      </c>
      <c r="C3430" s="16" t="str">
        <f t="shared" si="221"/>
        <v>V</v>
      </c>
      <c r="F3430" s="5">
        <v>35.47</v>
      </c>
      <c r="G3430" s="3">
        <f t="shared" si="218"/>
        <v>10.811256</v>
      </c>
      <c r="H3430" s="3"/>
      <c r="I3430" s="3"/>
      <c r="J3430" s="3" t="s">
        <v>118</v>
      </c>
      <c r="K3430" s="3">
        <v>433.66899999999998</v>
      </c>
      <c r="L3430" s="3">
        <f t="shared" si="219"/>
        <v>422.85774399999997</v>
      </c>
      <c r="M3430" s="3"/>
      <c r="N3430" s="3">
        <f t="shared" si="220"/>
        <v>10.503256000000022</v>
      </c>
    </row>
    <row r="3431" spans="1:14" x14ac:dyDescent="0.2">
      <c r="A3431" s="1" t="s">
        <v>46</v>
      </c>
      <c r="B3431" s="7">
        <v>39507</v>
      </c>
      <c r="C3431" s="16" t="str">
        <f t="shared" si="221"/>
        <v>V</v>
      </c>
      <c r="F3431" s="5">
        <v>35.51</v>
      </c>
      <c r="G3431" s="3">
        <f t="shared" si="218"/>
        <v>10.823447999999999</v>
      </c>
      <c r="H3431" s="3"/>
      <c r="I3431" s="3"/>
      <c r="J3431" s="3" t="s">
        <v>80</v>
      </c>
      <c r="K3431" s="3">
        <v>433.66899999999998</v>
      </c>
      <c r="L3431" s="3">
        <f t="shared" si="219"/>
        <v>422.845552</v>
      </c>
      <c r="M3431" s="3"/>
      <c r="N3431" s="3">
        <f t="shared" si="220"/>
        <v>10.515447999999992</v>
      </c>
    </row>
    <row r="3432" spans="1:14" x14ac:dyDescent="0.2">
      <c r="A3432" s="1" t="s">
        <v>46</v>
      </c>
      <c r="B3432" s="7">
        <v>39536</v>
      </c>
      <c r="C3432" s="16" t="str">
        <f t="shared" si="221"/>
        <v>V</v>
      </c>
      <c r="F3432" s="5">
        <v>35.72</v>
      </c>
      <c r="G3432" s="3">
        <f t="shared" si="218"/>
        <v>10.887456</v>
      </c>
      <c r="H3432" s="3"/>
      <c r="I3432" s="3"/>
      <c r="J3432" s="3" t="s">
        <v>112</v>
      </c>
      <c r="K3432" s="3">
        <v>433.66899999999998</v>
      </c>
      <c r="L3432" s="3">
        <f t="shared" si="219"/>
        <v>422.781544</v>
      </c>
      <c r="M3432" s="3"/>
      <c r="N3432" s="3">
        <f t="shared" si="220"/>
        <v>10.579455999999993</v>
      </c>
    </row>
    <row r="3433" spans="1:14" x14ac:dyDescent="0.2">
      <c r="A3433" s="1" t="s">
        <v>46</v>
      </c>
      <c r="B3433" s="7">
        <v>39563</v>
      </c>
      <c r="C3433" s="16" t="str">
        <f t="shared" si="221"/>
        <v>V</v>
      </c>
      <c r="F3433" s="5">
        <v>35.56</v>
      </c>
      <c r="G3433" s="3">
        <f t="shared" si="218"/>
        <v>10.838688000000001</v>
      </c>
      <c r="H3433" s="3"/>
      <c r="I3433" s="3"/>
      <c r="J3433" s="3" t="s">
        <v>112</v>
      </c>
      <c r="K3433" s="3">
        <v>433.66899999999998</v>
      </c>
      <c r="L3433" s="3">
        <f t="shared" si="219"/>
        <v>422.83031199999999</v>
      </c>
      <c r="M3433" s="3"/>
      <c r="N3433" s="3">
        <f t="shared" si="220"/>
        <v>10.530687999999998</v>
      </c>
    </row>
    <row r="3434" spans="1:14" x14ac:dyDescent="0.2">
      <c r="A3434" s="1" t="s">
        <v>46</v>
      </c>
      <c r="B3434" s="7">
        <v>39580</v>
      </c>
      <c r="C3434" s="16" t="str">
        <f t="shared" si="221"/>
        <v>V</v>
      </c>
      <c r="F3434" s="5">
        <v>35.340000000000003</v>
      </c>
      <c r="G3434" s="3">
        <f t="shared" si="218"/>
        <v>10.771632000000002</v>
      </c>
      <c r="H3434" s="3"/>
      <c r="I3434" s="3"/>
      <c r="J3434" s="3" t="s">
        <v>118</v>
      </c>
      <c r="K3434" s="3">
        <v>433.66899999999998</v>
      </c>
      <c r="L3434" s="3">
        <f t="shared" si="219"/>
        <v>422.89736799999997</v>
      </c>
      <c r="M3434" s="3"/>
      <c r="N3434" s="3">
        <f t="shared" si="220"/>
        <v>10.463632000000018</v>
      </c>
    </row>
    <row r="3435" spans="1:14" x14ac:dyDescent="0.2">
      <c r="A3435" s="1" t="s">
        <v>46</v>
      </c>
      <c r="B3435" s="7">
        <v>39674</v>
      </c>
      <c r="C3435" s="16" t="str">
        <f t="shared" si="221"/>
        <v>V</v>
      </c>
      <c r="F3435" s="5">
        <v>34.979999999999997</v>
      </c>
      <c r="G3435" s="3">
        <f t="shared" si="218"/>
        <v>10.661904</v>
      </c>
      <c r="H3435" s="3"/>
      <c r="I3435" s="3"/>
      <c r="J3435" s="3" t="s">
        <v>80</v>
      </c>
      <c r="K3435" s="3">
        <v>433.66899999999998</v>
      </c>
      <c r="L3435" s="3">
        <f t="shared" ref="L3435:L3440" si="222">K3435-G3435</f>
        <v>423.00709599999999</v>
      </c>
      <c r="M3435" s="3"/>
      <c r="N3435" s="3">
        <f t="shared" ref="N3435:N3440" si="223">433.361-L3435</f>
        <v>10.353904</v>
      </c>
    </row>
    <row r="3436" spans="1:14" x14ac:dyDescent="0.2">
      <c r="A3436" s="1" t="s">
        <v>46</v>
      </c>
      <c r="B3436" s="7">
        <v>39725</v>
      </c>
      <c r="C3436" s="16" t="str">
        <f t="shared" si="221"/>
        <v>V</v>
      </c>
      <c r="F3436" s="5">
        <v>35.08</v>
      </c>
      <c r="G3436" s="3">
        <f t="shared" si="218"/>
        <v>10.692384000000001</v>
      </c>
      <c r="H3436" s="3"/>
      <c r="I3436" s="3"/>
      <c r="J3436" s="3" t="s">
        <v>145</v>
      </c>
      <c r="K3436" s="3">
        <v>433.66899999999998</v>
      </c>
      <c r="L3436" s="3">
        <f t="shared" si="222"/>
        <v>422.97661599999998</v>
      </c>
      <c r="M3436" s="3"/>
      <c r="N3436" s="3">
        <f t="shared" si="223"/>
        <v>10.384384000000011</v>
      </c>
    </row>
    <row r="3437" spans="1:14" x14ac:dyDescent="0.2">
      <c r="A3437" s="1" t="s">
        <v>46</v>
      </c>
      <c r="B3437" s="7">
        <v>39767</v>
      </c>
      <c r="C3437" s="16" t="str">
        <f t="shared" si="221"/>
        <v>V</v>
      </c>
      <c r="F3437" s="5">
        <v>34.729999999999997</v>
      </c>
      <c r="G3437" s="3">
        <f t="shared" si="218"/>
        <v>10.585704</v>
      </c>
      <c r="H3437" s="3"/>
      <c r="I3437" s="3"/>
      <c r="J3437" s="3" t="s">
        <v>118</v>
      </c>
      <c r="K3437" s="3">
        <v>433.66899999999998</v>
      </c>
      <c r="L3437" s="3">
        <f t="shared" si="222"/>
        <v>423.08329599999996</v>
      </c>
      <c r="M3437" s="3"/>
      <c r="N3437" s="3">
        <f t="shared" si="223"/>
        <v>10.277704000000028</v>
      </c>
    </row>
    <row r="3438" spans="1:14" x14ac:dyDescent="0.2">
      <c r="A3438" s="1" t="s">
        <v>46</v>
      </c>
      <c r="B3438" s="7">
        <v>39795</v>
      </c>
      <c r="C3438" s="16" t="str">
        <f t="shared" si="221"/>
        <v>V</v>
      </c>
      <c r="F3438" s="5">
        <v>34.58</v>
      </c>
      <c r="G3438" s="3">
        <f t="shared" si="218"/>
        <v>10.539984</v>
      </c>
      <c r="H3438" s="3"/>
      <c r="I3438" s="3"/>
      <c r="J3438" s="3" t="s">
        <v>118</v>
      </c>
      <c r="K3438" s="3">
        <v>433.66899999999998</v>
      </c>
      <c r="L3438" s="3">
        <f t="shared" si="222"/>
        <v>423.12901599999998</v>
      </c>
      <c r="M3438" s="3"/>
      <c r="N3438" s="3">
        <f t="shared" si="223"/>
        <v>10.231984000000011</v>
      </c>
    </row>
    <row r="3439" spans="1:14" x14ac:dyDescent="0.2">
      <c r="A3439" s="1" t="s">
        <v>46</v>
      </c>
      <c r="B3439" s="7">
        <v>39866</v>
      </c>
      <c r="C3439" s="16" t="str">
        <f t="shared" si="221"/>
        <v>V</v>
      </c>
      <c r="F3439" s="5">
        <v>34.79</v>
      </c>
      <c r="G3439" s="3">
        <f t="shared" si="218"/>
        <v>10.603992</v>
      </c>
      <c r="H3439" s="3"/>
      <c r="I3439" s="3"/>
      <c r="J3439" s="3" t="s">
        <v>148</v>
      </c>
      <c r="K3439" s="3">
        <v>433.66899999999998</v>
      </c>
      <c r="L3439" s="3">
        <f t="shared" si="222"/>
        <v>423.06500799999998</v>
      </c>
      <c r="M3439" s="3"/>
      <c r="N3439" s="3">
        <f t="shared" si="223"/>
        <v>10.295992000000012</v>
      </c>
    </row>
    <row r="3440" spans="1:14" x14ac:dyDescent="0.2">
      <c r="A3440" s="1" t="s">
        <v>46</v>
      </c>
      <c r="B3440" s="7">
        <v>39898</v>
      </c>
      <c r="C3440" s="16" t="str">
        <f t="shared" si="221"/>
        <v>V</v>
      </c>
      <c r="F3440" s="5">
        <v>34.56</v>
      </c>
      <c r="G3440" s="3">
        <f t="shared" si="218"/>
        <v>10.533888000000001</v>
      </c>
      <c r="H3440" s="3"/>
      <c r="I3440" s="3"/>
      <c r="J3440" s="3" t="s">
        <v>148</v>
      </c>
      <c r="K3440" s="3">
        <v>433.66899999999998</v>
      </c>
      <c r="L3440" s="3">
        <f t="shared" si="222"/>
        <v>423.13511199999999</v>
      </c>
      <c r="M3440" s="3"/>
      <c r="N3440" s="3">
        <f t="shared" si="223"/>
        <v>10.225887999999998</v>
      </c>
    </row>
    <row r="3441" spans="1:14" x14ac:dyDescent="0.2">
      <c r="A3441" s="1" t="s">
        <v>46</v>
      </c>
      <c r="B3441" s="7">
        <v>39928</v>
      </c>
      <c r="C3441" s="16" t="str">
        <f t="shared" si="221"/>
        <v>V</v>
      </c>
      <c r="F3441" s="5">
        <v>34.31</v>
      </c>
      <c r="G3441" s="3">
        <f t="shared" si="218"/>
        <v>10.457688000000001</v>
      </c>
      <c r="H3441" s="3"/>
      <c r="I3441" s="3"/>
      <c r="J3441" s="3" t="s">
        <v>148</v>
      </c>
      <c r="K3441" s="3">
        <v>433.66899999999998</v>
      </c>
      <c r="L3441" s="3">
        <f t="shared" ref="L3441:L3446" si="224">K3441-G3441</f>
        <v>423.21131199999996</v>
      </c>
      <c r="M3441" s="3"/>
      <c r="N3441" s="3">
        <f t="shared" ref="N3441:N3446" si="225">433.361-L3441</f>
        <v>10.149688000000026</v>
      </c>
    </row>
    <row r="3442" spans="1:14" x14ac:dyDescent="0.2">
      <c r="A3442" s="1" t="s">
        <v>46</v>
      </c>
      <c r="B3442" s="7">
        <v>39966</v>
      </c>
      <c r="C3442" s="16" t="str">
        <f t="shared" si="221"/>
        <v>V</v>
      </c>
      <c r="F3442" s="5">
        <v>34.01</v>
      </c>
      <c r="G3442" s="3">
        <f t="shared" si="218"/>
        <v>10.366248000000001</v>
      </c>
      <c r="H3442" s="3"/>
      <c r="I3442" s="3"/>
      <c r="J3442" s="3" t="s">
        <v>148</v>
      </c>
      <c r="K3442" s="3">
        <v>433.66899999999998</v>
      </c>
      <c r="L3442" s="3">
        <f t="shared" si="224"/>
        <v>423.302752</v>
      </c>
      <c r="M3442" s="3"/>
      <c r="N3442" s="3">
        <f t="shared" si="225"/>
        <v>10.058247999999992</v>
      </c>
    </row>
    <row r="3443" spans="1:14" x14ac:dyDescent="0.2">
      <c r="A3443" s="1" t="s">
        <v>46</v>
      </c>
      <c r="B3443" s="7">
        <v>40004</v>
      </c>
      <c r="C3443" s="16" t="str">
        <f t="shared" si="221"/>
        <v>V</v>
      </c>
      <c r="F3443" s="5">
        <v>34.04</v>
      </c>
      <c r="G3443" s="3">
        <f t="shared" si="218"/>
        <v>10.375392</v>
      </c>
      <c r="H3443" s="3"/>
      <c r="I3443" s="3"/>
      <c r="J3443" s="3" t="s">
        <v>157</v>
      </c>
      <c r="K3443" s="3">
        <v>433.66899999999998</v>
      </c>
      <c r="L3443" s="3">
        <f t="shared" si="224"/>
        <v>423.29360800000001</v>
      </c>
      <c r="M3443" s="3"/>
      <c r="N3443" s="3">
        <f t="shared" si="225"/>
        <v>10.067391999999984</v>
      </c>
    </row>
    <row r="3444" spans="1:14" x14ac:dyDescent="0.2">
      <c r="A3444" s="1" t="s">
        <v>46</v>
      </c>
      <c r="B3444" s="7">
        <v>40045</v>
      </c>
      <c r="C3444" s="16" t="str">
        <f t="shared" si="221"/>
        <v>V</v>
      </c>
      <c r="F3444" s="5">
        <v>34.43</v>
      </c>
      <c r="G3444" s="3">
        <f t="shared" si="218"/>
        <v>10.494264000000001</v>
      </c>
      <c r="H3444" s="3"/>
      <c r="I3444" s="3"/>
      <c r="J3444" s="3" t="s">
        <v>157</v>
      </c>
      <c r="K3444" s="3">
        <v>433.66899999999998</v>
      </c>
      <c r="L3444" s="3">
        <f t="shared" si="224"/>
        <v>423.174736</v>
      </c>
      <c r="M3444" s="3"/>
      <c r="N3444" s="3">
        <f t="shared" si="225"/>
        <v>10.186263999999994</v>
      </c>
    </row>
    <row r="3445" spans="1:14" x14ac:dyDescent="0.2">
      <c r="A3445" s="1" t="s">
        <v>46</v>
      </c>
      <c r="B3445" s="7">
        <v>40074</v>
      </c>
      <c r="C3445" s="16" t="str">
        <f t="shared" si="221"/>
        <v>V</v>
      </c>
      <c r="F3445" s="5">
        <v>34.69</v>
      </c>
      <c r="G3445" s="3">
        <f t="shared" si="218"/>
        <v>10.573511999999999</v>
      </c>
      <c r="H3445" s="3"/>
      <c r="I3445" s="3"/>
      <c r="J3445" s="3" t="s">
        <v>157</v>
      </c>
      <c r="K3445" s="3">
        <v>433.66899999999998</v>
      </c>
      <c r="L3445" s="3">
        <f t="shared" si="224"/>
        <v>423.09548799999999</v>
      </c>
      <c r="M3445" s="3"/>
      <c r="N3445" s="3">
        <f t="shared" si="225"/>
        <v>10.265512000000001</v>
      </c>
    </row>
    <row r="3446" spans="1:14" x14ac:dyDescent="0.2">
      <c r="A3446" s="1" t="s">
        <v>46</v>
      </c>
      <c r="B3446" s="7">
        <v>40102</v>
      </c>
      <c r="C3446" s="16" t="str">
        <f t="shared" si="221"/>
        <v>V</v>
      </c>
      <c r="F3446" s="5">
        <v>34.75</v>
      </c>
      <c r="G3446" s="3">
        <f t="shared" si="218"/>
        <v>10.591800000000001</v>
      </c>
      <c r="H3446" s="3"/>
      <c r="I3446" s="3"/>
      <c r="J3446" s="3" t="s">
        <v>148</v>
      </c>
      <c r="K3446" s="3">
        <v>433.66899999999998</v>
      </c>
      <c r="L3446" s="3">
        <f t="shared" si="224"/>
        <v>423.0772</v>
      </c>
      <c r="M3446" s="3"/>
      <c r="N3446" s="3">
        <f t="shared" si="225"/>
        <v>10.283799999999985</v>
      </c>
    </row>
    <row r="3447" spans="1:14" x14ac:dyDescent="0.2">
      <c r="A3447" s="1" t="s">
        <v>46</v>
      </c>
      <c r="B3447" s="7">
        <v>40128</v>
      </c>
      <c r="C3447" s="16" t="str">
        <f t="shared" si="221"/>
        <v>V</v>
      </c>
      <c r="F3447" s="5">
        <v>34.909999999999997</v>
      </c>
      <c r="G3447" s="3">
        <f t="shared" si="218"/>
        <v>10.640568</v>
      </c>
      <c r="H3447" s="3"/>
      <c r="I3447" s="3"/>
      <c r="J3447" s="3" t="s">
        <v>157</v>
      </c>
      <c r="K3447" s="3">
        <v>433.66899999999998</v>
      </c>
      <c r="L3447" s="3">
        <f>K3447-G3447</f>
        <v>423.02843200000001</v>
      </c>
      <c r="M3447" s="3"/>
      <c r="N3447" s="3">
        <f>433.361-L3447</f>
        <v>10.332567999999981</v>
      </c>
    </row>
    <row r="3448" spans="1:14" x14ac:dyDescent="0.2">
      <c r="A3448" s="1" t="s">
        <v>46</v>
      </c>
      <c r="B3448" s="7">
        <v>40162</v>
      </c>
      <c r="C3448" s="16" t="str">
        <f t="shared" si="221"/>
        <v>V</v>
      </c>
      <c r="F3448" s="5">
        <v>34.99</v>
      </c>
      <c r="G3448" s="3">
        <f t="shared" si="218"/>
        <v>10.664952000000001</v>
      </c>
      <c r="H3448" s="3"/>
      <c r="I3448" s="3"/>
      <c r="J3448" s="3" t="s">
        <v>148</v>
      </c>
      <c r="K3448" s="3">
        <v>433.66899999999998</v>
      </c>
      <c r="L3448" s="3">
        <f>K3448-G3448</f>
        <v>423.00404799999995</v>
      </c>
      <c r="M3448" s="3"/>
      <c r="N3448" s="3">
        <f>433.361-L3448</f>
        <v>10.356952000000035</v>
      </c>
    </row>
    <row r="3449" spans="1:14" x14ac:dyDescent="0.2">
      <c r="A3449" s="1" t="s">
        <v>46</v>
      </c>
      <c r="B3449" s="7">
        <v>40191</v>
      </c>
      <c r="C3449" s="16" t="s">
        <v>177</v>
      </c>
      <c r="F3449" s="5">
        <v>35.11</v>
      </c>
      <c r="G3449" s="3">
        <f t="shared" si="218"/>
        <v>10.701528</v>
      </c>
      <c r="H3449" s="3"/>
      <c r="I3449" s="3"/>
      <c r="J3449" s="3" t="s">
        <v>179</v>
      </c>
      <c r="K3449" s="3">
        <v>433.66899999999998</v>
      </c>
      <c r="L3449" s="3">
        <f t="shared" ref="L3449:L3454" si="226">K3449-G3449</f>
        <v>422.96747199999999</v>
      </c>
      <c r="M3449" s="3"/>
      <c r="N3449" s="3">
        <f t="shared" ref="N3449:N3454" si="227">433.361-L3449</f>
        <v>10.393528000000003</v>
      </c>
    </row>
    <row r="3450" spans="1:14" x14ac:dyDescent="0.2">
      <c r="A3450" s="1" t="s">
        <v>46</v>
      </c>
      <c r="B3450" s="7">
        <v>40222</v>
      </c>
      <c r="C3450" s="16" t="s">
        <v>177</v>
      </c>
      <c r="F3450" s="5">
        <v>35.229999999999997</v>
      </c>
      <c r="G3450" s="3">
        <f t="shared" si="218"/>
        <v>10.738104</v>
      </c>
      <c r="H3450" s="3"/>
      <c r="I3450" s="3"/>
      <c r="J3450" s="3" t="s">
        <v>179</v>
      </c>
      <c r="K3450" s="3">
        <v>433.66899999999998</v>
      </c>
      <c r="L3450" s="3">
        <f t="shared" si="226"/>
        <v>422.93089599999996</v>
      </c>
      <c r="M3450" s="3"/>
      <c r="N3450" s="3">
        <f t="shared" si="227"/>
        <v>10.430104000000028</v>
      </c>
    </row>
    <row r="3451" spans="1:14" x14ac:dyDescent="0.2">
      <c r="A3451" s="1" t="s">
        <v>46</v>
      </c>
      <c r="B3451" s="7">
        <v>40247</v>
      </c>
      <c r="C3451" s="16" t="s">
        <v>177</v>
      </c>
      <c r="F3451" s="5">
        <v>35.299999999999997</v>
      </c>
      <c r="G3451" s="3">
        <f t="shared" si="218"/>
        <v>10.75944</v>
      </c>
      <c r="H3451" s="3"/>
      <c r="I3451" s="3"/>
      <c r="J3451" s="3" t="s">
        <v>180</v>
      </c>
      <c r="K3451" s="3">
        <v>433.66899999999998</v>
      </c>
      <c r="L3451" s="3">
        <f t="shared" si="226"/>
        <v>422.90956</v>
      </c>
      <c r="M3451" s="3"/>
      <c r="N3451" s="3">
        <f t="shared" si="227"/>
        <v>10.451439999999991</v>
      </c>
    </row>
    <row r="3452" spans="1:14" x14ac:dyDescent="0.2">
      <c r="A3452" s="1" t="s">
        <v>46</v>
      </c>
      <c r="B3452" s="7">
        <v>40275</v>
      </c>
      <c r="C3452" s="16" t="s">
        <v>177</v>
      </c>
      <c r="F3452" s="5">
        <v>35.18</v>
      </c>
      <c r="G3452" s="3">
        <f t="shared" si="218"/>
        <v>10.722864000000001</v>
      </c>
      <c r="H3452" s="3"/>
      <c r="I3452" s="3"/>
      <c r="J3452" s="3" t="s">
        <v>157</v>
      </c>
      <c r="K3452" s="3">
        <v>433.66899999999998</v>
      </c>
      <c r="L3452" s="3">
        <f t="shared" si="226"/>
        <v>422.94613599999997</v>
      </c>
      <c r="M3452" s="3"/>
      <c r="N3452" s="3">
        <f t="shared" si="227"/>
        <v>10.414864000000023</v>
      </c>
    </row>
    <row r="3453" spans="1:14" x14ac:dyDescent="0.2">
      <c r="A3453" s="1" t="s">
        <v>46</v>
      </c>
      <c r="B3453" s="7">
        <v>40302</v>
      </c>
      <c r="C3453" s="16" t="s">
        <v>177</v>
      </c>
      <c r="F3453" s="5">
        <v>35.130000000000003</v>
      </c>
      <c r="G3453" s="3">
        <f t="shared" si="218"/>
        <v>10.707624000000001</v>
      </c>
      <c r="H3453" s="3"/>
      <c r="I3453" s="3"/>
      <c r="J3453" s="3" t="s">
        <v>157</v>
      </c>
      <c r="K3453" s="3">
        <v>433.66899999999998</v>
      </c>
      <c r="L3453" s="3">
        <f t="shared" si="226"/>
        <v>422.96137599999997</v>
      </c>
      <c r="M3453" s="3"/>
      <c r="N3453" s="3">
        <f t="shared" si="227"/>
        <v>10.399624000000017</v>
      </c>
    </row>
    <row r="3454" spans="1:14" x14ac:dyDescent="0.2">
      <c r="A3454" s="1" t="s">
        <v>46</v>
      </c>
      <c r="B3454" s="7">
        <v>40331</v>
      </c>
      <c r="C3454" s="16" t="s">
        <v>177</v>
      </c>
      <c r="F3454" s="5">
        <v>34.86</v>
      </c>
      <c r="G3454" s="3">
        <f t="shared" si="218"/>
        <v>10.625328</v>
      </c>
      <c r="H3454" s="3"/>
      <c r="I3454" s="3"/>
      <c r="J3454" s="3" t="s">
        <v>157</v>
      </c>
      <c r="K3454" s="3">
        <v>433.66899999999998</v>
      </c>
      <c r="L3454" s="3">
        <f t="shared" si="226"/>
        <v>423.04367199999996</v>
      </c>
      <c r="M3454" s="3"/>
      <c r="N3454" s="3">
        <f t="shared" si="227"/>
        <v>10.317328000000032</v>
      </c>
    </row>
    <row r="3455" spans="1:14" x14ac:dyDescent="0.2">
      <c r="C3455" s="16"/>
      <c r="G3455" s="3"/>
      <c r="H3455" s="3"/>
      <c r="I3455" s="3"/>
      <c r="J3455" s="3"/>
      <c r="K3455" s="3"/>
      <c r="L3455" s="3"/>
      <c r="M3455" s="3"/>
      <c r="N3455" s="3"/>
    </row>
    <row r="3456" spans="1:14" s="11" customFormat="1" x14ac:dyDescent="0.2">
      <c r="A3456" s="9">
        <v>956</v>
      </c>
      <c r="B3456" s="10">
        <v>32723</v>
      </c>
      <c r="C3456" s="16" t="str">
        <f t="shared" si="221"/>
        <v>V</v>
      </c>
      <c r="F3456" s="13">
        <v>23.058</v>
      </c>
      <c r="G3456" s="11">
        <v>7.0279999999999996</v>
      </c>
      <c r="H3456" s="13"/>
      <c r="L3456" s="11">
        <v>423.79300000000001</v>
      </c>
      <c r="N3456" s="11">
        <v>6.194</v>
      </c>
    </row>
    <row r="3457" spans="1:14" x14ac:dyDescent="0.2">
      <c r="A3457" s="1">
        <v>956</v>
      </c>
      <c r="B3457" s="7">
        <v>32800</v>
      </c>
      <c r="C3457" s="16" t="str">
        <f t="shared" si="221"/>
        <v>V</v>
      </c>
      <c r="F3457" s="5">
        <f>G3457*3.281</f>
        <v>23.259009000000002</v>
      </c>
      <c r="G3457">
        <v>7.0890000000000004</v>
      </c>
      <c r="L3457">
        <v>423.73200000000003</v>
      </c>
      <c r="N3457">
        <v>6.2549999999999999</v>
      </c>
    </row>
    <row r="3458" spans="1:14" x14ac:dyDescent="0.2">
      <c r="A3458" s="1">
        <v>956</v>
      </c>
      <c r="B3458" s="7">
        <v>32808</v>
      </c>
      <c r="C3458" s="16" t="str">
        <f t="shared" si="221"/>
        <v>V</v>
      </c>
      <c r="F3458" s="5">
        <f>G3458*3.281</f>
        <v>23.275414000000001</v>
      </c>
      <c r="G3458">
        <v>7.0940000000000003</v>
      </c>
      <c r="L3458">
        <v>423.72699999999998</v>
      </c>
      <c r="N3458">
        <v>6.26</v>
      </c>
    </row>
    <row r="3459" spans="1:14" x14ac:dyDescent="0.2">
      <c r="A3459" s="1">
        <v>956</v>
      </c>
      <c r="B3459" s="7">
        <v>33306</v>
      </c>
      <c r="C3459" s="16" t="str">
        <f t="shared" si="221"/>
        <v>V</v>
      </c>
      <c r="F3459" s="5">
        <f>G3459*3.281</f>
        <v>24.020201</v>
      </c>
      <c r="G3459">
        <v>7.3209999999999997</v>
      </c>
      <c r="L3459">
        <v>423.5</v>
      </c>
      <c r="N3459">
        <v>6.4870000000000001</v>
      </c>
    </row>
    <row r="3460" spans="1:14" x14ac:dyDescent="0.2">
      <c r="A3460" s="1">
        <v>956</v>
      </c>
      <c r="B3460" s="7">
        <v>33327</v>
      </c>
      <c r="C3460" s="16" t="str">
        <f t="shared" si="221"/>
        <v>V</v>
      </c>
      <c r="F3460" s="5">
        <f>G3460*3.281</f>
        <v>23.980829</v>
      </c>
      <c r="G3460">
        <v>7.3090000000000002</v>
      </c>
      <c r="L3460">
        <v>423.512</v>
      </c>
      <c r="N3460">
        <v>6.4749999999999996</v>
      </c>
    </row>
    <row r="3461" spans="1:14" x14ac:dyDescent="0.2">
      <c r="A3461" s="1">
        <v>956</v>
      </c>
      <c r="B3461" s="7">
        <v>33403</v>
      </c>
      <c r="C3461" s="16" t="str">
        <f t="shared" si="221"/>
        <v>S</v>
      </c>
      <c r="D3461" s="5">
        <v>25</v>
      </c>
      <c r="E3461">
        <v>1.57</v>
      </c>
      <c r="F3461" s="5">
        <v>23.43</v>
      </c>
      <c r="G3461">
        <v>7.1420000000000003</v>
      </c>
      <c r="L3461">
        <v>423.68</v>
      </c>
      <c r="N3461">
        <v>6.3079999999999998</v>
      </c>
    </row>
    <row r="3462" spans="1:14" x14ac:dyDescent="0.2">
      <c r="A3462" s="1">
        <v>956</v>
      </c>
      <c r="B3462" s="7">
        <v>33679</v>
      </c>
      <c r="C3462" s="16" t="str">
        <f t="shared" si="221"/>
        <v>V</v>
      </c>
      <c r="D3462" s="5"/>
      <c r="F3462" s="5">
        <f>G3462*3.281</f>
        <v>23.780688000000001</v>
      </c>
      <c r="G3462">
        <v>7.2480000000000002</v>
      </c>
      <c r="L3462">
        <v>423.57</v>
      </c>
      <c r="N3462">
        <v>6.41</v>
      </c>
    </row>
    <row r="3463" spans="1:14" x14ac:dyDescent="0.2">
      <c r="A3463" s="1">
        <v>956</v>
      </c>
      <c r="B3463" s="7">
        <v>33771</v>
      </c>
      <c r="C3463" s="16" t="str">
        <f t="shared" si="221"/>
        <v>V</v>
      </c>
      <c r="D3463" s="5"/>
      <c r="F3463" s="5">
        <f>G3463*3.281</f>
        <v>23.491960000000002</v>
      </c>
      <c r="G3463">
        <v>7.16</v>
      </c>
      <c r="L3463">
        <v>423.66</v>
      </c>
      <c r="N3463">
        <v>6.33</v>
      </c>
    </row>
    <row r="3464" spans="1:14" x14ac:dyDescent="0.2">
      <c r="A3464" s="1">
        <v>956</v>
      </c>
      <c r="B3464" s="7">
        <v>35325</v>
      </c>
      <c r="C3464" s="16" t="str">
        <f t="shared" si="221"/>
        <v>V</v>
      </c>
      <c r="D3464" s="5"/>
      <c r="F3464" s="5">
        <f>G3464*3.281</f>
        <v>22.761110687999999</v>
      </c>
      <c r="G3464" s="3">
        <v>6.9372479999999994</v>
      </c>
    </row>
    <row r="3465" spans="1:14" x14ac:dyDescent="0.2">
      <c r="C3465" s="16"/>
      <c r="D3465" s="5"/>
      <c r="G3465" s="3"/>
    </row>
    <row r="3466" spans="1:14" s="11" customFormat="1" x14ac:dyDescent="0.2">
      <c r="A3466" s="9" t="s">
        <v>47</v>
      </c>
      <c r="B3466" s="10">
        <v>33306</v>
      </c>
      <c r="C3466" s="16" t="str">
        <f t="shared" si="221"/>
        <v>V</v>
      </c>
      <c r="D3466" s="13"/>
      <c r="F3466" s="13">
        <f>G3466*3.281</f>
        <v>16.552645000000002</v>
      </c>
      <c r="G3466" s="11">
        <v>5.0449999999999999</v>
      </c>
      <c r="H3466" s="13"/>
      <c r="K3466" s="11">
        <v>428.72199999999998</v>
      </c>
      <c r="L3466" s="11">
        <f>K3466-G3466</f>
        <v>423.67699999999996</v>
      </c>
      <c r="N3466" s="11">
        <v>4.3090000000000002</v>
      </c>
    </row>
    <row r="3467" spans="1:14" x14ac:dyDescent="0.2">
      <c r="A3467" s="1" t="s">
        <v>47</v>
      </c>
      <c r="B3467" s="7">
        <v>33403</v>
      </c>
      <c r="C3467" s="16" t="str">
        <f t="shared" si="221"/>
        <v>S</v>
      </c>
      <c r="D3467" s="5">
        <v>20</v>
      </c>
      <c r="E3467">
        <v>4.7699999999999996</v>
      </c>
      <c r="F3467" s="5">
        <v>15.23</v>
      </c>
      <c r="G3467">
        <v>4.6420000000000003</v>
      </c>
      <c r="K3467">
        <v>428.72199999999998</v>
      </c>
      <c r="L3467">
        <f>K3467-G3467</f>
        <v>424.08</v>
      </c>
      <c r="N3467">
        <v>3.9060000000000001</v>
      </c>
    </row>
    <row r="3468" spans="1:14" x14ac:dyDescent="0.2">
      <c r="A3468" s="1" t="s">
        <v>47</v>
      </c>
      <c r="B3468" s="7">
        <v>33679</v>
      </c>
      <c r="C3468" s="16" t="str">
        <f t="shared" si="221"/>
        <v>V</v>
      </c>
      <c r="F3468" s="5">
        <f>G3468*3.281</f>
        <v>16.309851000000002</v>
      </c>
      <c r="G3468">
        <v>4.9710000000000001</v>
      </c>
      <c r="K3468">
        <v>428.72199999999998</v>
      </c>
      <c r="L3468">
        <f>K3468-G3468</f>
        <v>423.75099999999998</v>
      </c>
      <c r="N3468">
        <v>4.24</v>
      </c>
    </row>
    <row r="3469" spans="1:14" x14ac:dyDescent="0.2">
      <c r="A3469" s="1" t="s">
        <v>47</v>
      </c>
      <c r="B3469" s="7">
        <v>33771</v>
      </c>
      <c r="C3469" s="16" t="str">
        <f t="shared" si="221"/>
        <v>V</v>
      </c>
      <c r="F3469" s="5">
        <f>G3469*3.281</f>
        <v>16.277041000000001</v>
      </c>
      <c r="G3469">
        <v>4.9610000000000003</v>
      </c>
      <c r="K3469">
        <v>428.72199999999998</v>
      </c>
      <c r="L3469">
        <f>K3469-G3469</f>
        <v>423.76099999999997</v>
      </c>
      <c r="N3469">
        <v>4.2300000000000004</v>
      </c>
    </row>
    <row r="3470" spans="1:14" x14ac:dyDescent="0.2">
      <c r="A3470" s="1" t="s">
        <v>47</v>
      </c>
      <c r="B3470" s="7">
        <v>35325</v>
      </c>
      <c r="C3470" s="16" t="str">
        <f t="shared" si="221"/>
        <v>V</v>
      </c>
      <c r="F3470" s="5">
        <f>G3470*3.281</f>
        <v>15.341956000000001</v>
      </c>
      <c r="G3470">
        <v>4.6760000000000002</v>
      </c>
      <c r="K3470">
        <v>428.72199999999998</v>
      </c>
      <c r="L3470">
        <f t="shared" ref="L3470:L3488" si="228">K3470-G3470</f>
        <v>424.04599999999999</v>
      </c>
    </row>
    <row r="3471" spans="1:14" x14ac:dyDescent="0.2">
      <c r="A3471" s="1" t="s">
        <v>47</v>
      </c>
      <c r="B3471" s="7">
        <v>35419</v>
      </c>
      <c r="C3471" s="16" t="str">
        <f t="shared" si="221"/>
        <v>V</v>
      </c>
      <c r="F3471" s="5">
        <f t="shared" ref="F3471:F3488" si="229">G3471*3.281</f>
        <v>16.257355</v>
      </c>
      <c r="G3471">
        <v>4.9550000000000001</v>
      </c>
      <c r="K3471">
        <v>428.72199999999998</v>
      </c>
      <c r="L3471">
        <f t="shared" si="228"/>
        <v>423.767</v>
      </c>
    </row>
    <row r="3472" spans="1:14" x14ac:dyDescent="0.2">
      <c r="A3472" s="1" t="s">
        <v>47</v>
      </c>
      <c r="B3472" s="7">
        <v>35487</v>
      </c>
      <c r="C3472" s="16" t="str">
        <f t="shared" si="221"/>
        <v>V</v>
      </c>
      <c r="F3472" s="5">
        <f t="shared" si="229"/>
        <v>16.457495999999999</v>
      </c>
      <c r="G3472">
        <v>5.016</v>
      </c>
      <c r="K3472">
        <v>428.72199999999998</v>
      </c>
      <c r="L3472">
        <f t="shared" si="228"/>
        <v>423.70599999999996</v>
      </c>
    </row>
    <row r="3473" spans="1:12" x14ac:dyDescent="0.2">
      <c r="A3473" s="1" t="s">
        <v>47</v>
      </c>
      <c r="B3473" s="7">
        <v>35551</v>
      </c>
      <c r="C3473" s="16" t="str">
        <f t="shared" si="221"/>
        <v>V</v>
      </c>
      <c r="F3473" s="5">
        <f t="shared" si="229"/>
        <v>14.833401</v>
      </c>
      <c r="G3473">
        <v>4.5209999999999999</v>
      </c>
      <c r="K3473">
        <v>428.72199999999998</v>
      </c>
      <c r="L3473">
        <f t="shared" si="228"/>
        <v>424.20099999999996</v>
      </c>
    </row>
    <row r="3474" spans="1:12" x14ac:dyDescent="0.2">
      <c r="A3474" s="1" t="s">
        <v>47</v>
      </c>
      <c r="B3474" s="7">
        <v>35586</v>
      </c>
      <c r="C3474" s="16" t="str">
        <f t="shared" si="221"/>
        <v>V</v>
      </c>
      <c r="F3474" s="5">
        <f t="shared" si="229"/>
        <v>14.771062000000001</v>
      </c>
      <c r="G3474">
        <v>4.5019999999999998</v>
      </c>
      <c r="K3474">
        <v>428.72199999999998</v>
      </c>
      <c r="L3474">
        <f t="shared" si="228"/>
        <v>424.21999999999997</v>
      </c>
    </row>
    <row r="3475" spans="1:12" x14ac:dyDescent="0.2">
      <c r="A3475" s="1" t="s">
        <v>47</v>
      </c>
      <c r="B3475" s="7">
        <v>35625</v>
      </c>
      <c r="C3475" s="16" t="str">
        <f t="shared" si="221"/>
        <v>V</v>
      </c>
      <c r="F3475" s="5">
        <f t="shared" si="229"/>
        <v>14.390466000000002</v>
      </c>
      <c r="G3475">
        <v>4.3860000000000001</v>
      </c>
      <c r="K3475">
        <v>428.72199999999998</v>
      </c>
      <c r="L3475">
        <f t="shared" si="228"/>
        <v>424.33599999999996</v>
      </c>
    </row>
    <row r="3476" spans="1:12" x14ac:dyDescent="0.2">
      <c r="A3476" s="1" t="s">
        <v>47</v>
      </c>
      <c r="B3476" s="7">
        <v>35693</v>
      </c>
      <c r="C3476" s="16" t="str">
        <f t="shared" ref="C3476:C3539" si="230">IF(ISBLANK(D3476),"V","S")</f>
        <v>V</v>
      </c>
      <c r="F3476" s="5">
        <f t="shared" si="229"/>
        <v>15.253369000000001</v>
      </c>
      <c r="G3476">
        <v>4.649</v>
      </c>
      <c r="K3476">
        <v>428.72199999999998</v>
      </c>
      <c r="L3476">
        <f t="shared" si="228"/>
        <v>424.07299999999998</v>
      </c>
    </row>
    <row r="3477" spans="1:12" x14ac:dyDescent="0.2">
      <c r="A3477" s="1" t="s">
        <v>47</v>
      </c>
      <c r="B3477" s="7">
        <v>35731</v>
      </c>
      <c r="C3477" s="16" t="str">
        <f t="shared" si="230"/>
        <v>V</v>
      </c>
      <c r="F3477" s="5">
        <f t="shared" si="229"/>
        <v>15.538816000000001</v>
      </c>
      <c r="G3477">
        <v>4.7359999999999998</v>
      </c>
      <c r="K3477">
        <v>428.72199999999998</v>
      </c>
      <c r="L3477">
        <f t="shared" si="228"/>
        <v>423.98599999999999</v>
      </c>
    </row>
    <row r="3478" spans="1:12" x14ac:dyDescent="0.2">
      <c r="A3478" s="1" t="s">
        <v>47</v>
      </c>
      <c r="B3478" s="7">
        <v>35754</v>
      </c>
      <c r="C3478" s="16" t="str">
        <f t="shared" si="230"/>
        <v>V</v>
      </c>
      <c r="F3478" s="5">
        <f t="shared" si="229"/>
        <v>15.670056000000001</v>
      </c>
      <c r="G3478">
        <v>4.7759999999999998</v>
      </c>
      <c r="K3478">
        <v>428.72199999999998</v>
      </c>
      <c r="L3478">
        <f t="shared" si="228"/>
        <v>423.94599999999997</v>
      </c>
    </row>
    <row r="3479" spans="1:12" x14ac:dyDescent="0.2">
      <c r="A3479" s="1" t="s">
        <v>47</v>
      </c>
      <c r="B3479" s="7">
        <v>35776</v>
      </c>
      <c r="C3479" s="16" t="str">
        <f t="shared" si="230"/>
        <v>V</v>
      </c>
      <c r="F3479" s="5">
        <f t="shared" si="229"/>
        <v>15.259931</v>
      </c>
      <c r="G3479">
        <v>4.6509999999999998</v>
      </c>
      <c r="K3479">
        <v>428.72199999999998</v>
      </c>
      <c r="L3479">
        <f t="shared" si="228"/>
        <v>424.07099999999997</v>
      </c>
    </row>
    <row r="3480" spans="1:12" x14ac:dyDescent="0.2">
      <c r="A3480" s="1" t="s">
        <v>47</v>
      </c>
      <c r="B3480" s="7">
        <v>35817</v>
      </c>
      <c r="C3480" s="16" t="str">
        <f t="shared" si="230"/>
        <v>V</v>
      </c>
      <c r="F3480" s="5">
        <f t="shared" si="229"/>
        <v>15.929255000000001</v>
      </c>
      <c r="G3480">
        <v>4.8550000000000004</v>
      </c>
      <c r="K3480">
        <v>428.72199999999998</v>
      </c>
      <c r="L3480">
        <f t="shared" si="228"/>
        <v>423.86699999999996</v>
      </c>
    </row>
    <row r="3481" spans="1:12" x14ac:dyDescent="0.2">
      <c r="A3481" s="1" t="s">
        <v>47</v>
      </c>
      <c r="B3481" s="7">
        <v>35845</v>
      </c>
      <c r="C3481" s="16" t="str">
        <f t="shared" si="230"/>
        <v>V</v>
      </c>
      <c r="F3481" s="5">
        <f t="shared" si="229"/>
        <v>16.027685000000002</v>
      </c>
      <c r="G3481">
        <v>4.8849999999999998</v>
      </c>
      <c r="K3481">
        <v>428.72199999999998</v>
      </c>
      <c r="L3481">
        <f t="shared" si="228"/>
        <v>423.83699999999999</v>
      </c>
    </row>
    <row r="3482" spans="1:12" x14ac:dyDescent="0.2">
      <c r="A3482" s="1" t="s">
        <v>47</v>
      </c>
      <c r="B3482" s="7">
        <v>35871</v>
      </c>
      <c r="C3482" s="16" t="str">
        <f t="shared" si="230"/>
        <v>V</v>
      </c>
      <c r="F3482" s="5">
        <f t="shared" si="229"/>
        <v>15.965346</v>
      </c>
      <c r="G3482">
        <v>4.8659999999999997</v>
      </c>
      <c r="K3482">
        <v>428.72199999999998</v>
      </c>
      <c r="L3482">
        <f t="shared" si="228"/>
        <v>423.85599999999999</v>
      </c>
    </row>
    <row r="3483" spans="1:12" x14ac:dyDescent="0.2">
      <c r="A3483" s="1" t="s">
        <v>47</v>
      </c>
      <c r="B3483" s="7">
        <v>35900</v>
      </c>
      <c r="C3483" s="16" t="str">
        <f t="shared" si="230"/>
        <v>V</v>
      </c>
      <c r="F3483" s="5">
        <f t="shared" si="229"/>
        <v>15.942379000000001</v>
      </c>
      <c r="G3483">
        <v>4.859</v>
      </c>
      <c r="K3483">
        <v>428.72199999999998</v>
      </c>
      <c r="L3483">
        <f t="shared" si="228"/>
        <v>423.863</v>
      </c>
    </row>
    <row r="3484" spans="1:12" x14ac:dyDescent="0.2">
      <c r="A3484" s="1" t="s">
        <v>47</v>
      </c>
      <c r="B3484" s="7">
        <v>36160</v>
      </c>
      <c r="C3484" s="16" t="str">
        <f t="shared" si="230"/>
        <v>V</v>
      </c>
      <c r="F3484" s="5">
        <f t="shared" si="229"/>
        <v>15.909569000000001</v>
      </c>
      <c r="G3484">
        <v>4.8490000000000002</v>
      </c>
      <c r="K3484">
        <v>428.72199999999998</v>
      </c>
      <c r="L3484">
        <f t="shared" si="228"/>
        <v>423.87299999999999</v>
      </c>
    </row>
    <row r="3485" spans="1:12" x14ac:dyDescent="0.2">
      <c r="A3485" s="1" t="s">
        <v>47</v>
      </c>
      <c r="B3485" s="7">
        <v>36185</v>
      </c>
      <c r="C3485" s="16" t="str">
        <f t="shared" si="230"/>
        <v>V</v>
      </c>
      <c r="F3485" s="5">
        <f t="shared" si="229"/>
        <v>15.988313000000002</v>
      </c>
      <c r="G3485">
        <v>4.8730000000000002</v>
      </c>
      <c r="K3485">
        <v>428.72199999999998</v>
      </c>
      <c r="L3485">
        <f t="shared" si="228"/>
        <v>423.84899999999999</v>
      </c>
    </row>
    <row r="3486" spans="1:12" x14ac:dyDescent="0.2">
      <c r="A3486" s="1" t="s">
        <v>47</v>
      </c>
      <c r="B3486" s="7">
        <v>36216</v>
      </c>
      <c r="C3486" s="16" t="str">
        <f t="shared" si="230"/>
        <v>V</v>
      </c>
      <c r="F3486" s="5">
        <f t="shared" si="229"/>
        <v>16.060495</v>
      </c>
      <c r="G3486">
        <v>4.8949999999999996</v>
      </c>
      <c r="K3486">
        <v>428.72199999999998</v>
      </c>
      <c r="L3486">
        <f t="shared" si="228"/>
        <v>423.827</v>
      </c>
    </row>
    <row r="3487" spans="1:12" x14ac:dyDescent="0.2">
      <c r="A3487" s="1" t="s">
        <v>47</v>
      </c>
      <c r="B3487" s="7">
        <v>36235</v>
      </c>
      <c r="C3487" s="16" t="str">
        <f t="shared" si="230"/>
        <v>V</v>
      </c>
      <c r="F3487" s="5">
        <f t="shared" si="229"/>
        <v>16.086742999999998</v>
      </c>
      <c r="G3487">
        <v>4.9029999999999996</v>
      </c>
      <c r="K3487">
        <v>428.72199999999998</v>
      </c>
      <c r="L3487">
        <f t="shared" si="228"/>
        <v>423.81899999999996</v>
      </c>
    </row>
    <row r="3488" spans="1:12" x14ac:dyDescent="0.2">
      <c r="A3488" s="1" t="s">
        <v>47</v>
      </c>
      <c r="B3488" s="7">
        <v>36277</v>
      </c>
      <c r="C3488" s="16" t="str">
        <f t="shared" si="230"/>
        <v>V</v>
      </c>
      <c r="F3488" s="5">
        <f t="shared" si="229"/>
        <v>15.194311000000001</v>
      </c>
      <c r="G3488">
        <v>4.6310000000000002</v>
      </c>
      <c r="K3488">
        <v>428.72199999999998</v>
      </c>
      <c r="L3488">
        <f t="shared" si="228"/>
        <v>424.09100000000001</v>
      </c>
    </row>
    <row r="3489" spans="1:17" x14ac:dyDescent="0.2">
      <c r="C3489" s="16"/>
    </row>
    <row r="3490" spans="1:17" s="11" customFormat="1" x14ac:dyDescent="0.2">
      <c r="A3490" s="9" t="s">
        <v>48</v>
      </c>
      <c r="B3490" s="10">
        <v>33306</v>
      </c>
      <c r="C3490" s="16" t="str">
        <f t="shared" si="230"/>
        <v>V</v>
      </c>
      <c r="F3490" s="13">
        <f>G3490*3.281</f>
        <v>16.815125000000002</v>
      </c>
      <c r="G3490" s="11">
        <v>5.125</v>
      </c>
      <c r="H3490" s="13"/>
      <c r="K3490" s="11">
        <v>428.76</v>
      </c>
      <c r="L3490" s="11">
        <f>K3490-G3490</f>
        <v>423.63499999999999</v>
      </c>
      <c r="N3490" s="11">
        <v>4.3040000000000003</v>
      </c>
    </row>
    <row r="3491" spans="1:17" x14ac:dyDescent="0.2">
      <c r="A3491" s="1" t="s">
        <v>48</v>
      </c>
      <c r="B3491" s="7">
        <v>33403</v>
      </c>
      <c r="C3491" s="16" t="str">
        <f t="shared" si="230"/>
        <v>S</v>
      </c>
      <c r="D3491" s="5">
        <v>19</v>
      </c>
      <c r="E3491">
        <v>2.81</v>
      </c>
      <c r="F3491" s="5">
        <v>16.190000000000001</v>
      </c>
      <c r="G3491">
        <v>4.9349999999999996</v>
      </c>
      <c r="K3491">
        <v>428.76</v>
      </c>
      <c r="L3491">
        <f>K3491-G3491</f>
        <v>423.82499999999999</v>
      </c>
      <c r="N3491">
        <v>4.1139999999999999</v>
      </c>
    </row>
    <row r="3492" spans="1:17" x14ac:dyDescent="0.2">
      <c r="A3492" s="1" t="s">
        <v>48</v>
      </c>
      <c r="B3492" s="7">
        <v>33679</v>
      </c>
      <c r="C3492" s="16" t="str">
        <f t="shared" si="230"/>
        <v>V</v>
      </c>
      <c r="F3492" s="5">
        <f t="shared" ref="F3492:F3508" si="231">G3492*3.281</f>
        <v>16.569050000000001</v>
      </c>
      <c r="G3492">
        <v>5.05</v>
      </c>
      <c r="K3492">
        <v>428.76</v>
      </c>
      <c r="L3492">
        <f t="shared" ref="L3492:L3500" si="232">K3492-G3492</f>
        <v>423.71</v>
      </c>
      <c r="N3492">
        <v>4.2300000000000004</v>
      </c>
    </row>
    <row r="3493" spans="1:17" x14ac:dyDescent="0.2">
      <c r="A3493" s="1" t="s">
        <v>48</v>
      </c>
      <c r="B3493" s="7">
        <v>33771</v>
      </c>
      <c r="C3493" s="16" t="str">
        <f t="shared" si="230"/>
        <v>V</v>
      </c>
      <c r="F3493" s="5">
        <f t="shared" si="231"/>
        <v>16.014561</v>
      </c>
      <c r="G3493">
        <v>4.8810000000000002</v>
      </c>
      <c r="K3493">
        <v>428.76</v>
      </c>
      <c r="L3493">
        <f t="shared" si="232"/>
        <v>423.87900000000002</v>
      </c>
      <c r="N3493">
        <v>4.0599999999999996</v>
      </c>
    </row>
    <row r="3494" spans="1:17" x14ac:dyDescent="0.2">
      <c r="A3494" s="1" t="s">
        <v>48</v>
      </c>
      <c r="B3494" s="7">
        <v>34010</v>
      </c>
      <c r="C3494" s="16" t="str">
        <f t="shared" si="230"/>
        <v>V</v>
      </c>
      <c r="F3494" s="5">
        <f t="shared" si="231"/>
        <v>16.188454</v>
      </c>
      <c r="G3494">
        <v>4.9340000000000002</v>
      </c>
      <c r="K3494">
        <v>428.76</v>
      </c>
      <c r="L3494">
        <f t="shared" si="232"/>
        <v>423.82599999999996</v>
      </c>
      <c r="N3494">
        <v>4.1130000000000004</v>
      </c>
    </row>
    <row r="3495" spans="1:17" x14ac:dyDescent="0.2">
      <c r="A3495" s="1" t="s">
        <v>48</v>
      </c>
      <c r="B3495" s="7">
        <v>34033</v>
      </c>
      <c r="C3495" s="16" t="str">
        <f t="shared" si="230"/>
        <v>V</v>
      </c>
      <c r="F3495" s="5">
        <f t="shared" si="231"/>
        <v>16.240950000000002</v>
      </c>
      <c r="G3495">
        <v>4.95</v>
      </c>
      <c r="K3495">
        <v>428.76</v>
      </c>
      <c r="L3495">
        <f t="shared" si="232"/>
        <v>423.81</v>
      </c>
      <c r="N3495">
        <v>4.1289999999999996</v>
      </c>
    </row>
    <row r="3496" spans="1:17" x14ac:dyDescent="0.2">
      <c r="A3496" s="1" t="s">
        <v>48</v>
      </c>
      <c r="B3496" s="7">
        <v>34075</v>
      </c>
      <c r="C3496" s="16" t="str">
        <f t="shared" si="230"/>
        <v>V</v>
      </c>
      <c r="F3496" s="5">
        <f t="shared" si="231"/>
        <v>19.348057000000001</v>
      </c>
      <c r="G3496">
        <v>5.8970000000000002</v>
      </c>
      <c r="J3496" t="s">
        <v>207</v>
      </c>
      <c r="K3496">
        <v>428.76</v>
      </c>
      <c r="L3496">
        <f t="shared" si="232"/>
        <v>422.863</v>
      </c>
      <c r="N3496">
        <v>5.0759999999999996</v>
      </c>
    </row>
    <row r="3497" spans="1:17" x14ac:dyDescent="0.2">
      <c r="A3497" s="1" t="s">
        <v>48</v>
      </c>
      <c r="B3497" s="7">
        <v>34110</v>
      </c>
      <c r="C3497" s="16" t="str">
        <f t="shared" si="230"/>
        <v>V</v>
      </c>
      <c r="F3497" s="5">
        <f t="shared" si="231"/>
        <v>15.843949</v>
      </c>
      <c r="G3497">
        <v>4.8289999999999997</v>
      </c>
      <c r="K3497">
        <v>428.76</v>
      </c>
      <c r="L3497">
        <f t="shared" si="232"/>
        <v>423.93099999999998</v>
      </c>
      <c r="N3497">
        <v>4.008</v>
      </c>
    </row>
    <row r="3498" spans="1:17" x14ac:dyDescent="0.2">
      <c r="A3498" s="1" t="s">
        <v>48</v>
      </c>
      <c r="B3498" s="7">
        <v>34117</v>
      </c>
      <c r="C3498" s="16" t="str">
        <f t="shared" si="230"/>
        <v>V</v>
      </c>
      <c r="F3498" s="5">
        <f t="shared" si="231"/>
        <v>15.837387</v>
      </c>
      <c r="G3498">
        <v>4.827</v>
      </c>
      <c r="K3498">
        <v>428.76</v>
      </c>
      <c r="L3498">
        <f t="shared" si="232"/>
        <v>423.93299999999999</v>
      </c>
      <c r="N3498">
        <v>4.0060000000000002</v>
      </c>
    </row>
    <row r="3499" spans="1:17" x14ac:dyDescent="0.2">
      <c r="A3499" s="1" t="s">
        <v>48</v>
      </c>
      <c r="B3499" s="7">
        <v>34129</v>
      </c>
      <c r="C3499" s="16" t="str">
        <f t="shared" si="230"/>
        <v>V</v>
      </c>
      <c r="F3499" s="5">
        <f t="shared" si="231"/>
        <v>15.830825000000001</v>
      </c>
      <c r="G3499">
        <v>4.8250000000000002</v>
      </c>
      <c r="K3499">
        <v>428.76</v>
      </c>
      <c r="L3499">
        <f t="shared" si="232"/>
        <v>423.935</v>
      </c>
      <c r="N3499">
        <v>4.0039999999999996</v>
      </c>
    </row>
    <row r="3500" spans="1:17" x14ac:dyDescent="0.2">
      <c r="A3500" s="1" t="s">
        <v>48</v>
      </c>
      <c r="B3500" s="7">
        <v>35325</v>
      </c>
      <c r="C3500" s="16" t="str">
        <f t="shared" si="230"/>
        <v>V</v>
      </c>
      <c r="F3500" s="5">
        <f t="shared" si="231"/>
        <v>15.591312</v>
      </c>
      <c r="G3500">
        <v>4.7519999999999998</v>
      </c>
      <c r="K3500">
        <v>428.76</v>
      </c>
      <c r="L3500">
        <f t="shared" si="232"/>
        <v>424.00799999999998</v>
      </c>
    </row>
    <row r="3501" spans="1:17" x14ac:dyDescent="0.2">
      <c r="A3501" s="1" t="s">
        <v>48</v>
      </c>
      <c r="B3501" s="7">
        <v>36299</v>
      </c>
      <c r="C3501" s="16" t="str">
        <f t="shared" si="230"/>
        <v>V</v>
      </c>
      <c r="F3501" s="5">
        <f t="shared" si="231"/>
        <v>14.899021000000001</v>
      </c>
      <c r="G3501">
        <v>4.5410000000000004</v>
      </c>
      <c r="K3501">
        <v>428.76</v>
      </c>
      <c r="L3501">
        <f>K3501-G3501</f>
        <v>424.21899999999999</v>
      </c>
      <c r="N3501">
        <v>3.7210000000000001</v>
      </c>
      <c r="Q3501" t="s">
        <v>51</v>
      </c>
    </row>
    <row r="3502" spans="1:17" x14ac:dyDescent="0.2">
      <c r="A3502" s="1" t="s">
        <v>48</v>
      </c>
      <c r="B3502" s="7">
        <v>36328</v>
      </c>
      <c r="C3502" s="16" t="str">
        <f t="shared" si="230"/>
        <v>V</v>
      </c>
      <c r="F3502" s="5">
        <f t="shared" si="231"/>
        <v>14.462648000000002</v>
      </c>
      <c r="G3502">
        <v>4.4080000000000004</v>
      </c>
      <c r="K3502">
        <v>428.76</v>
      </c>
      <c r="L3502">
        <f t="shared" ref="L3502:L3565" si="233">K3502-G3502</f>
        <v>424.35199999999998</v>
      </c>
      <c r="N3502">
        <v>3.5880000000000001</v>
      </c>
    </row>
    <row r="3503" spans="1:17" x14ac:dyDescent="0.2">
      <c r="A3503" s="1" t="s">
        <v>48</v>
      </c>
      <c r="B3503" s="7">
        <v>36371</v>
      </c>
      <c r="C3503" s="16" t="str">
        <f t="shared" si="230"/>
        <v>V</v>
      </c>
      <c r="F3503" s="5">
        <f t="shared" si="231"/>
        <v>14.190325000000001</v>
      </c>
      <c r="G3503">
        <v>4.3250000000000002</v>
      </c>
      <c r="K3503">
        <v>428.76</v>
      </c>
      <c r="L3503">
        <f t="shared" si="233"/>
        <v>424.435</v>
      </c>
      <c r="N3503">
        <v>3.5049999999999999</v>
      </c>
    </row>
    <row r="3504" spans="1:17" x14ac:dyDescent="0.2">
      <c r="A3504" s="1" t="s">
        <v>48</v>
      </c>
      <c r="B3504" s="7">
        <v>36399</v>
      </c>
      <c r="C3504" s="16" t="str">
        <f t="shared" si="230"/>
        <v>V</v>
      </c>
      <c r="F3504" s="5">
        <f t="shared" si="231"/>
        <v>14.275631000000001</v>
      </c>
      <c r="G3504">
        <v>4.351</v>
      </c>
      <c r="K3504">
        <v>428.76</v>
      </c>
      <c r="L3504">
        <f t="shared" si="233"/>
        <v>424.40899999999999</v>
      </c>
      <c r="N3504">
        <v>3.5310000000000001</v>
      </c>
    </row>
    <row r="3505" spans="1:14" x14ac:dyDescent="0.2">
      <c r="A3505" s="1" t="s">
        <v>48</v>
      </c>
      <c r="B3505" s="7">
        <v>36427</v>
      </c>
      <c r="C3505" s="16" t="str">
        <f t="shared" si="230"/>
        <v>V</v>
      </c>
      <c r="F3505" s="5">
        <f t="shared" si="231"/>
        <v>14.298598</v>
      </c>
      <c r="G3505">
        <v>4.3579999999999997</v>
      </c>
      <c r="K3505">
        <v>428.76</v>
      </c>
      <c r="L3505">
        <f t="shared" si="233"/>
        <v>424.40199999999999</v>
      </c>
      <c r="N3505">
        <v>3.5379999999999998</v>
      </c>
    </row>
    <row r="3506" spans="1:14" x14ac:dyDescent="0.2">
      <c r="A3506" s="1" t="s">
        <v>48</v>
      </c>
      <c r="B3506" s="7">
        <v>36458</v>
      </c>
      <c r="C3506" s="16" t="str">
        <f t="shared" si="230"/>
        <v>V</v>
      </c>
      <c r="F3506" s="5">
        <f t="shared" si="231"/>
        <v>14.603731</v>
      </c>
      <c r="G3506">
        <v>4.4509999999999996</v>
      </c>
      <c r="K3506">
        <v>428.76</v>
      </c>
      <c r="L3506">
        <f t="shared" si="233"/>
        <v>424.30899999999997</v>
      </c>
      <c r="N3506">
        <f t="shared" ref="N3506:N3570" si="234">G3506-(G3505-N3505)</f>
        <v>3.6309999999999998</v>
      </c>
    </row>
    <row r="3507" spans="1:14" x14ac:dyDescent="0.2">
      <c r="A3507" s="1" t="s">
        <v>48</v>
      </c>
      <c r="B3507" s="7">
        <v>36486</v>
      </c>
      <c r="C3507" s="16" t="str">
        <f t="shared" si="230"/>
        <v>V</v>
      </c>
      <c r="F3507" s="5">
        <f t="shared" si="231"/>
        <v>14.866211</v>
      </c>
      <c r="G3507">
        <v>4.5309999999999997</v>
      </c>
      <c r="K3507">
        <v>428.76</v>
      </c>
      <c r="L3507">
        <f t="shared" si="233"/>
        <v>424.22899999999998</v>
      </c>
      <c r="N3507">
        <f t="shared" si="234"/>
        <v>3.7109999999999999</v>
      </c>
    </row>
    <row r="3508" spans="1:14" x14ac:dyDescent="0.2">
      <c r="A3508" s="1" t="s">
        <v>48</v>
      </c>
      <c r="B3508" s="7">
        <v>36521</v>
      </c>
      <c r="C3508" s="16" t="str">
        <f t="shared" si="230"/>
        <v>V</v>
      </c>
      <c r="F3508" s="5">
        <f t="shared" si="231"/>
        <v>15.102442999999999</v>
      </c>
      <c r="G3508">
        <v>4.6029999999999998</v>
      </c>
      <c r="K3508">
        <v>428.76</v>
      </c>
      <c r="L3508">
        <f t="shared" si="233"/>
        <v>424.15699999999998</v>
      </c>
      <c r="N3508">
        <f t="shared" si="234"/>
        <v>3.7829999999999999</v>
      </c>
    </row>
    <row r="3509" spans="1:14" x14ac:dyDescent="0.2">
      <c r="A3509" s="1" t="s">
        <v>48</v>
      </c>
      <c r="B3509" s="7">
        <v>36553</v>
      </c>
      <c r="C3509" s="16" t="str">
        <f t="shared" si="230"/>
        <v>V</v>
      </c>
      <c r="F3509" s="5">
        <v>14.87</v>
      </c>
      <c r="G3509" s="3">
        <f t="shared" ref="G3509:G3515" si="235">F3509/3.281</f>
        <v>4.5321548308442541</v>
      </c>
      <c r="K3509">
        <v>428.76</v>
      </c>
      <c r="L3509">
        <f t="shared" si="233"/>
        <v>424.22784516915573</v>
      </c>
      <c r="N3509" s="3">
        <f t="shared" si="234"/>
        <v>3.7121548308442542</v>
      </c>
    </row>
    <row r="3510" spans="1:14" x14ac:dyDescent="0.2">
      <c r="A3510" s="1" t="s">
        <v>48</v>
      </c>
      <c r="B3510" s="7">
        <v>36587</v>
      </c>
      <c r="C3510" s="16" t="str">
        <f t="shared" si="230"/>
        <v>V</v>
      </c>
      <c r="F3510" s="5">
        <v>15.39</v>
      </c>
      <c r="G3510" s="3">
        <f t="shared" si="235"/>
        <v>4.6906430966168848</v>
      </c>
      <c r="K3510">
        <v>428.76</v>
      </c>
      <c r="L3510">
        <f t="shared" si="233"/>
        <v>424.0693569033831</v>
      </c>
      <c r="N3510" s="3">
        <f t="shared" si="234"/>
        <v>3.870643096616885</v>
      </c>
    </row>
    <row r="3511" spans="1:14" x14ac:dyDescent="0.2">
      <c r="A3511" s="1" t="s">
        <v>48</v>
      </c>
      <c r="B3511" s="7">
        <v>36612</v>
      </c>
      <c r="C3511" s="16" t="str">
        <f t="shared" si="230"/>
        <v>V</v>
      </c>
      <c r="F3511" s="5">
        <v>15.52</v>
      </c>
      <c r="G3511" s="3">
        <f t="shared" si="235"/>
        <v>4.7302651630600421</v>
      </c>
      <c r="K3511">
        <v>428.76</v>
      </c>
      <c r="L3511">
        <f t="shared" si="233"/>
        <v>424.02973483693995</v>
      </c>
      <c r="N3511" s="3">
        <f t="shared" si="234"/>
        <v>3.9102651630600422</v>
      </c>
    </row>
    <row r="3512" spans="1:14" x14ac:dyDescent="0.2">
      <c r="A3512" s="1" t="s">
        <v>48</v>
      </c>
      <c r="B3512" s="7">
        <v>36640</v>
      </c>
      <c r="C3512" s="16" t="str">
        <f t="shared" si="230"/>
        <v>V</v>
      </c>
      <c r="F3512" s="5">
        <v>15.38</v>
      </c>
      <c r="G3512" s="3">
        <f t="shared" si="235"/>
        <v>4.6875952453520267</v>
      </c>
      <c r="K3512">
        <v>428.76</v>
      </c>
      <c r="L3512">
        <f t="shared" si="233"/>
        <v>424.07240475464795</v>
      </c>
      <c r="N3512" s="3">
        <f t="shared" si="234"/>
        <v>3.8675952453520268</v>
      </c>
    </row>
    <row r="3513" spans="1:14" x14ac:dyDescent="0.2">
      <c r="A3513" s="1" t="s">
        <v>48</v>
      </c>
      <c r="B3513" s="7">
        <v>36669</v>
      </c>
      <c r="C3513" s="16" t="str">
        <f t="shared" si="230"/>
        <v>V</v>
      </c>
      <c r="F3513" s="5">
        <v>15.53</v>
      </c>
      <c r="G3513" s="3">
        <f t="shared" si="235"/>
        <v>4.7333130143249003</v>
      </c>
      <c r="K3513">
        <v>428.76</v>
      </c>
      <c r="L3513">
        <f t="shared" si="233"/>
        <v>424.0266869856751</v>
      </c>
      <c r="N3513" s="3">
        <f t="shared" si="234"/>
        <v>3.9133130143249004</v>
      </c>
    </row>
    <row r="3514" spans="1:14" x14ac:dyDescent="0.2">
      <c r="A3514" s="1" t="s">
        <v>48</v>
      </c>
      <c r="B3514" s="7">
        <v>36706</v>
      </c>
      <c r="C3514" s="16" t="str">
        <f t="shared" si="230"/>
        <v>V</v>
      </c>
      <c r="F3514" s="5">
        <v>15.33</v>
      </c>
      <c r="G3514" s="3">
        <f t="shared" si="235"/>
        <v>4.6723559890277349</v>
      </c>
      <c r="K3514">
        <v>428.76</v>
      </c>
      <c r="L3514">
        <f t="shared" si="233"/>
        <v>424.08764401097227</v>
      </c>
      <c r="N3514" s="3">
        <f t="shared" si="234"/>
        <v>3.852355989027735</v>
      </c>
    </row>
    <row r="3515" spans="1:14" x14ac:dyDescent="0.2">
      <c r="A3515" s="1" t="s">
        <v>48</v>
      </c>
      <c r="B3515" s="7">
        <v>36732</v>
      </c>
      <c r="C3515" s="16" t="str">
        <f t="shared" si="230"/>
        <v>V</v>
      </c>
      <c r="F3515" s="5">
        <v>15.11</v>
      </c>
      <c r="G3515" s="3">
        <f t="shared" si="235"/>
        <v>4.6053032612008531</v>
      </c>
      <c r="K3515">
        <v>428.76</v>
      </c>
      <c r="L3515">
        <f t="shared" si="233"/>
        <v>424.15469673879915</v>
      </c>
      <c r="N3515" s="3">
        <f t="shared" si="234"/>
        <v>3.7853032612008533</v>
      </c>
    </row>
    <row r="3516" spans="1:14" x14ac:dyDescent="0.2">
      <c r="A3516" s="1" t="s">
        <v>48</v>
      </c>
      <c r="B3516" s="7">
        <v>36760</v>
      </c>
      <c r="C3516" s="16" t="str">
        <f t="shared" si="230"/>
        <v>V</v>
      </c>
      <c r="F3516" s="5">
        <v>15.49</v>
      </c>
      <c r="G3516" s="3">
        <v>4.72</v>
      </c>
      <c r="K3516">
        <v>428.76</v>
      </c>
      <c r="L3516">
        <f t="shared" si="233"/>
        <v>424.03999999999996</v>
      </c>
      <c r="N3516" s="3">
        <f t="shared" si="234"/>
        <v>3.9</v>
      </c>
    </row>
    <row r="3517" spans="1:14" x14ac:dyDescent="0.2">
      <c r="A3517" s="1" t="s">
        <v>48</v>
      </c>
      <c r="B3517" s="7">
        <v>36787</v>
      </c>
      <c r="C3517" s="16" t="str">
        <f t="shared" si="230"/>
        <v>V</v>
      </c>
      <c r="F3517" s="5">
        <v>15.51</v>
      </c>
      <c r="G3517" s="3">
        <v>4.7270000000000003</v>
      </c>
      <c r="K3517">
        <v>428.76</v>
      </c>
      <c r="L3517">
        <f t="shared" si="233"/>
        <v>424.03300000000002</v>
      </c>
      <c r="N3517" s="3">
        <f t="shared" si="234"/>
        <v>3.9070000000000005</v>
      </c>
    </row>
    <row r="3518" spans="1:14" x14ac:dyDescent="0.2">
      <c r="A3518" s="1" t="s">
        <v>48</v>
      </c>
      <c r="B3518" s="7">
        <v>36816</v>
      </c>
      <c r="C3518" s="16" t="str">
        <f t="shared" si="230"/>
        <v>V</v>
      </c>
      <c r="F3518" s="5">
        <f>G3518*3.2808</f>
        <v>15.432883199999999</v>
      </c>
      <c r="G3518" s="3">
        <v>4.7039999999999997</v>
      </c>
      <c r="K3518">
        <v>428.76</v>
      </c>
      <c r="L3518">
        <f t="shared" si="233"/>
        <v>424.05599999999998</v>
      </c>
      <c r="N3518" s="3">
        <f t="shared" si="234"/>
        <v>3.8839999999999999</v>
      </c>
    </row>
    <row r="3519" spans="1:14" x14ac:dyDescent="0.2">
      <c r="A3519" s="1" t="s">
        <v>48</v>
      </c>
      <c r="B3519" s="7">
        <v>36822</v>
      </c>
      <c r="C3519" s="16" t="str">
        <f t="shared" si="230"/>
        <v>V</v>
      </c>
      <c r="F3519" s="5">
        <v>15.44</v>
      </c>
      <c r="G3519" s="3">
        <v>4.7060000000000004</v>
      </c>
      <c r="K3519">
        <v>428.76</v>
      </c>
      <c r="L3519">
        <f t="shared" si="233"/>
        <v>424.05399999999997</v>
      </c>
      <c r="N3519" s="3">
        <f t="shared" si="234"/>
        <v>3.8860000000000006</v>
      </c>
    </row>
    <row r="3520" spans="1:14" x14ac:dyDescent="0.2">
      <c r="A3520" s="1" t="s">
        <v>48</v>
      </c>
      <c r="B3520" s="7">
        <v>36859</v>
      </c>
      <c r="C3520" s="16" t="str">
        <f t="shared" si="230"/>
        <v>V</v>
      </c>
      <c r="F3520" s="5">
        <v>14.94</v>
      </c>
      <c r="G3520" s="3">
        <v>4.5540000000000003</v>
      </c>
      <c r="K3520">
        <v>428.76</v>
      </c>
      <c r="L3520">
        <f t="shared" si="233"/>
        <v>424.20600000000002</v>
      </c>
      <c r="N3520" s="3">
        <f t="shared" si="234"/>
        <v>3.7340000000000004</v>
      </c>
    </row>
    <row r="3521" spans="1:14" x14ac:dyDescent="0.2">
      <c r="A3521" s="1" t="s">
        <v>48</v>
      </c>
      <c r="B3521" s="7">
        <v>36888</v>
      </c>
      <c r="C3521" s="16" t="str">
        <f t="shared" si="230"/>
        <v>V</v>
      </c>
      <c r="F3521" s="5">
        <v>15.1</v>
      </c>
      <c r="G3521" s="3">
        <v>4.6020000000000003</v>
      </c>
      <c r="K3521">
        <v>428.76</v>
      </c>
      <c r="L3521">
        <f t="shared" si="233"/>
        <v>424.15800000000002</v>
      </c>
      <c r="N3521" s="3">
        <f t="shared" si="234"/>
        <v>3.7820000000000005</v>
      </c>
    </row>
    <row r="3522" spans="1:14" x14ac:dyDescent="0.2">
      <c r="A3522" s="1" t="s">
        <v>48</v>
      </c>
      <c r="B3522" s="7">
        <v>36914</v>
      </c>
      <c r="C3522" s="16" t="str">
        <f t="shared" si="230"/>
        <v>V</v>
      </c>
      <c r="F3522" s="5">
        <v>15.24</v>
      </c>
      <c r="G3522" s="3">
        <v>4.6449999999999996</v>
      </c>
      <c r="K3522">
        <v>428.76</v>
      </c>
      <c r="L3522">
        <f t="shared" si="233"/>
        <v>424.11500000000001</v>
      </c>
      <c r="N3522" s="3">
        <f t="shared" si="234"/>
        <v>3.8249999999999997</v>
      </c>
    </row>
    <row r="3523" spans="1:14" x14ac:dyDescent="0.2">
      <c r="A3523" s="1" t="s">
        <v>48</v>
      </c>
      <c r="B3523" s="7">
        <v>36941</v>
      </c>
      <c r="C3523" s="16" t="str">
        <f t="shared" si="230"/>
        <v>V</v>
      </c>
      <c r="F3523" s="5">
        <v>15.38</v>
      </c>
      <c r="G3523" s="3">
        <v>4.6879999999999997</v>
      </c>
      <c r="K3523">
        <v>428.76</v>
      </c>
      <c r="L3523">
        <f t="shared" si="233"/>
        <v>424.072</v>
      </c>
      <c r="N3523" s="3">
        <f t="shared" si="234"/>
        <v>3.8679999999999999</v>
      </c>
    </row>
    <row r="3524" spans="1:14" x14ac:dyDescent="0.2">
      <c r="A3524" s="1" t="s">
        <v>48</v>
      </c>
      <c r="B3524" s="7">
        <v>36965</v>
      </c>
      <c r="C3524" s="16" t="str">
        <f t="shared" si="230"/>
        <v>V</v>
      </c>
      <c r="F3524" s="5">
        <v>15.48</v>
      </c>
      <c r="G3524" s="3">
        <v>4.718</v>
      </c>
      <c r="K3524">
        <v>428.76</v>
      </c>
      <c r="L3524">
        <f t="shared" si="233"/>
        <v>424.04199999999997</v>
      </c>
      <c r="N3524" s="3">
        <f t="shared" si="234"/>
        <v>3.8980000000000001</v>
      </c>
    </row>
    <row r="3525" spans="1:14" x14ac:dyDescent="0.2">
      <c r="A3525" s="1" t="s">
        <v>48</v>
      </c>
      <c r="B3525" s="7">
        <v>37011</v>
      </c>
      <c r="C3525" s="16" t="str">
        <f t="shared" si="230"/>
        <v>V</v>
      </c>
      <c r="F3525" s="5">
        <v>14.89</v>
      </c>
      <c r="G3525" s="3">
        <v>4.5380000000000003</v>
      </c>
      <c r="K3525">
        <v>428.76</v>
      </c>
      <c r="L3525">
        <f t="shared" si="233"/>
        <v>424.22199999999998</v>
      </c>
      <c r="N3525" s="3">
        <f t="shared" si="234"/>
        <v>3.7180000000000004</v>
      </c>
    </row>
    <row r="3526" spans="1:14" x14ac:dyDescent="0.2">
      <c r="A3526" s="1" t="s">
        <v>48</v>
      </c>
      <c r="B3526" s="7">
        <v>37041</v>
      </c>
      <c r="C3526" s="16" t="str">
        <f t="shared" si="230"/>
        <v>V</v>
      </c>
      <c r="F3526" s="5">
        <v>13.94</v>
      </c>
      <c r="G3526" s="3">
        <v>4.2489999999999997</v>
      </c>
      <c r="K3526">
        <v>428.76</v>
      </c>
      <c r="L3526">
        <f t="shared" si="233"/>
        <v>424.51099999999997</v>
      </c>
      <c r="N3526" s="3">
        <f t="shared" si="234"/>
        <v>3.4289999999999998</v>
      </c>
    </row>
    <row r="3527" spans="1:14" x14ac:dyDescent="0.2">
      <c r="A3527" s="1" t="s">
        <v>48</v>
      </c>
      <c r="B3527" s="7">
        <v>37063</v>
      </c>
      <c r="C3527" s="16" t="str">
        <f t="shared" si="230"/>
        <v>V</v>
      </c>
      <c r="F3527" s="5">
        <v>13.85</v>
      </c>
      <c r="G3527" s="3">
        <v>4.2210000000000001</v>
      </c>
      <c r="K3527">
        <v>428.76</v>
      </c>
      <c r="L3527">
        <f t="shared" si="233"/>
        <v>424.53899999999999</v>
      </c>
      <c r="N3527" s="3">
        <f t="shared" si="234"/>
        <v>3.4010000000000002</v>
      </c>
    </row>
    <row r="3528" spans="1:14" x14ac:dyDescent="0.2">
      <c r="A3528" s="1" t="s">
        <v>48</v>
      </c>
      <c r="B3528" s="7">
        <v>37102</v>
      </c>
      <c r="C3528" s="16" t="str">
        <f t="shared" si="230"/>
        <v>V</v>
      </c>
      <c r="F3528" s="5">
        <v>14.31</v>
      </c>
      <c r="G3528" s="3">
        <v>4.3620000000000001</v>
      </c>
      <c r="K3528">
        <v>428.76</v>
      </c>
      <c r="L3528">
        <f t="shared" si="233"/>
        <v>424.39799999999997</v>
      </c>
      <c r="N3528" s="3">
        <f t="shared" si="234"/>
        <v>3.5420000000000003</v>
      </c>
    </row>
    <row r="3529" spans="1:14" x14ac:dyDescent="0.2">
      <c r="A3529" s="1" t="s">
        <v>48</v>
      </c>
      <c r="B3529" s="7">
        <v>37130</v>
      </c>
      <c r="C3529" s="16" t="str">
        <f t="shared" si="230"/>
        <v>V</v>
      </c>
      <c r="F3529" s="5">
        <v>14.6</v>
      </c>
      <c r="G3529" s="3">
        <v>4.45</v>
      </c>
      <c r="K3529">
        <v>428.76</v>
      </c>
      <c r="L3529">
        <f t="shared" si="233"/>
        <v>424.31</v>
      </c>
      <c r="N3529" s="3">
        <f t="shared" si="234"/>
        <v>3.6300000000000003</v>
      </c>
    </row>
    <row r="3530" spans="1:14" x14ac:dyDescent="0.2">
      <c r="A3530" s="1" t="s">
        <v>48</v>
      </c>
      <c r="B3530" s="7">
        <v>37159</v>
      </c>
      <c r="C3530" s="16" t="str">
        <f t="shared" si="230"/>
        <v>V</v>
      </c>
      <c r="F3530" s="5">
        <v>14.82</v>
      </c>
      <c r="G3530" s="3">
        <v>4.5170000000000003</v>
      </c>
      <c r="K3530">
        <v>428.76</v>
      </c>
      <c r="L3530">
        <f t="shared" si="233"/>
        <v>424.24299999999999</v>
      </c>
      <c r="N3530" s="3">
        <f t="shared" si="234"/>
        <v>3.6970000000000005</v>
      </c>
    </row>
    <row r="3531" spans="1:14" x14ac:dyDescent="0.2">
      <c r="A3531" s="1" t="s">
        <v>48</v>
      </c>
      <c r="B3531" s="7">
        <v>37193</v>
      </c>
      <c r="C3531" s="16" t="str">
        <f t="shared" si="230"/>
        <v>V</v>
      </c>
      <c r="F3531" s="5">
        <v>14.95</v>
      </c>
      <c r="G3531" s="3">
        <v>4.5570000000000004</v>
      </c>
      <c r="K3531">
        <v>428.76</v>
      </c>
      <c r="L3531">
        <f t="shared" si="233"/>
        <v>424.20299999999997</v>
      </c>
      <c r="N3531" s="3">
        <f t="shared" si="234"/>
        <v>3.7370000000000005</v>
      </c>
    </row>
    <row r="3532" spans="1:14" x14ac:dyDescent="0.2">
      <c r="A3532" s="1" t="s">
        <v>48</v>
      </c>
      <c r="B3532" s="7">
        <v>37223</v>
      </c>
      <c r="C3532" s="16" t="str">
        <f t="shared" si="230"/>
        <v>V</v>
      </c>
      <c r="F3532" s="5">
        <v>15.09</v>
      </c>
      <c r="G3532" s="3">
        <v>4.5990000000000002</v>
      </c>
      <c r="K3532">
        <v>428.76</v>
      </c>
      <c r="L3532">
        <f t="shared" si="233"/>
        <v>424.161</v>
      </c>
      <c r="N3532" s="3">
        <f t="shared" si="234"/>
        <v>3.7790000000000004</v>
      </c>
    </row>
    <row r="3533" spans="1:14" x14ac:dyDescent="0.2">
      <c r="A3533" s="1" t="s">
        <v>48</v>
      </c>
      <c r="B3533" s="7">
        <v>37244</v>
      </c>
      <c r="C3533" s="16" t="str">
        <f t="shared" si="230"/>
        <v>V</v>
      </c>
      <c r="F3533" s="5">
        <v>15.19</v>
      </c>
      <c r="G3533" s="3">
        <v>4.63</v>
      </c>
      <c r="K3533">
        <v>428.76</v>
      </c>
      <c r="L3533">
        <f t="shared" si="233"/>
        <v>424.13</v>
      </c>
      <c r="N3533" s="3">
        <f t="shared" si="234"/>
        <v>3.81</v>
      </c>
    </row>
    <row r="3534" spans="1:14" x14ac:dyDescent="0.2">
      <c r="A3534" s="1" t="s">
        <v>48</v>
      </c>
      <c r="B3534" s="7">
        <v>37281</v>
      </c>
      <c r="C3534" s="16" t="str">
        <f t="shared" si="230"/>
        <v>V</v>
      </c>
      <c r="F3534" s="5">
        <v>15.36</v>
      </c>
      <c r="G3534" s="3">
        <v>4.6820000000000004</v>
      </c>
      <c r="K3534">
        <v>428.76</v>
      </c>
      <c r="L3534">
        <f t="shared" si="233"/>
        <v>424.07799999999997</v>
      </c>
      <c r="N3534" s="3">
        <f t="shared" si="234"/>
        <v>3.8620000000000005</v>
      </c>
    </row>
    <row r="3535" spans="1:14" x14ac:dyDescent="0.2">
      <c r="A3535" s="1" t="s">
        <v>48</v>
      </c>
      <c r="B3535" s="7">
        <v>37314</v>
      </c>
      <c r="C3535" s="16" t="str">
        <f t="shared" si="230"/>
        <v>V</v>
      </c>
      <c r="F3535" s="5">
        <v>15.51</v>
      </c>
      <c r="G3535" s="3">
        <v>4.7270000000000003</v>
      </c>
      <c r="K3535">
        <v>428.76</v>
      </c>
      <c r="L3535">
        <f t="shared" si="233"/>
        <v>424.03300000000002</v>
      </c>
      <c r="N3535" s="3">
        <f t="shared" si="234"/>
        <v>3.9070000000000005</v>
      </c>
    </row>
    <row r="3536" spans="1:14" x14ac:dyDescent="0.2">
      <c r="A3536" s="1" t="s">
        <v>48</v>
      </c>
      <c r="B3536" s="7">
        <v>37337</v>
      </c>
      <c r="C3536" s="16" t="str">
        <f t="shared" si="230"/>
        <v>V</v>
      </c>
      <c r="F3536" s="5">
        <v>15.57</v>
      </c>
      <c r="G3536" s="3">
        <v>4.7460000000000004</v>
      </c>
      <c r="K3536">
        <v>428.76</v>
      </c>
      <c r="L3536">
        <f t="shared" si="233"/>
        <v>424.01400000000001</v>
      </c>
      <c r="N3536" s="3">
        <f t="shared" si="234"/>
        <v>3.9260000000000006</v>
      </c>
    </row>
    <row r="3537" spans="1:14" x14ac:dyDescent="0.2">
      <c r="A3537" s="1" t="s">
        <v>48</v>
      </c>
      <c r="B3537" s="7">
        <v>37375</v>
      </c>
      <c r="C3537" s="16" t="str">
        <f t="shared" si="230"/>
        <v>V</v>
      </c>
      <c r="F3537" s="5">
        <v>15.44</v>
      </c>
      <c r="G3537" s="3">
        <v>4.7060000000000004</v>
      </c>
      <c r="K3537">
        <v>428.76</v>
      </c>
      <c r="L3537">
        <f t="shared" si="233"/>
        <v>424.05399999999997</v>
      </c>
      <c r="N3537" s="3">
        <f t="shared" si="234"/>
        <v>3.8860000000000006</v>
      </c>
    </row>
    <row r="3538" spans="1:14" x14ac:dyDescent="0.2">
      <c r="A3538" s="1" t="s">
        <v>48</v>
      </c>
      <c r="B3538" s="7">
        <v>37398</v>
      </c>
      <c r="C3538" s="16" t="str">
        <f t="shared" si="230"/>
        <v>V</v>
      </c>
      <c r="F3538" s="5">
        <v>15.35</v>
      </c>
      <c r="G3538" s="3">
        <v>4.6790000000000003</v>
      </c>
      <c r="K3538">
        <v>428.76</v>
      </c>
      <c r="L3538">
        <f t="shared" si="233"/>
        <v>424.08100000000002</v>
      </c>
      <c r="N3538" s="3">
        <f t="shared" si="234"/>
        <v>3.8590000000000004</v>
      </c>
    </row>
    <row r="3539" spans="1:14" x14ac:dyDescent="0.2">
      <c r="A3539" s="1" t="s">
        <v>48</v>
      </c>
      <c r="B3539" s="7">
        <v>37433</v>
      </c>
      <c r="C3539" s="16" t="str">
        <f t="shared" si="230"/>
        <v>V</v>
      </c>
      <c r="F3539" s="5">
        <v>14.87</v>
      </c>
      <c r="G3539" s="3">
        <v>4.532</v>
      </c>
      <c r="K3539">
        <v>428.76</v>
      </c>
      <c r="L3539">
        <f t="shared" si="233"/>
        <v>424.22800000000001</v>
      </c>
      <c r="N3539" s="3">
        <f t="shared" si="234"/>
        <v>3.7120000000000002</v>
      </c>
    </row>
    <row r="3540" spans="1:14" x14ac:dyDescent="0.2">
      <c r="A3540" s="1" t="s">
        <v>48</v>
      </c>
      <c r="B3540" s="7">
        <v>37469</v>
      </c>
      <c r="C3540" s="16" t="str">
        <f t="shared" ref="C3540:C3560" si="236">IF(ISBLANK(D3540),"V","S")</f>
        <v>V</v>
      </c>
      <c r="F3540" s="5">
        <v>14.55</v>
      </c>
      <c r="G3540" s="3">
        <v>4.4349999999999996</v>
      </c>
      <c r="K3540">
        <v>428.76</v>
      </c>
      <c r="L3540">
        <f t="shared" si="233"/>
        <v>424.32499999999999</v>
      </c>
      <c r="N3540" s="3">
        <f t="shared" si="234"/>
        <v>3.6149999999999998</v>
      </c>
    </row>
    <row r="3541" spans="1:14" x14ac:dyDescent="0.2">
      <c r="A3541" s="1" t="s">
        <v>48</v>
      </c>
      <c r="B3541" s="7">
        <v>37494</v>
      </c>
      <c r="C3541" s="16" t="str">
        <f t="shared" si="236"/>
        <v>V</v>
      </c>
      <c r="F3541" s="5">
        <v>15.19</v>
      </c>
      <c r="G3541" s="3">
        <v>4.63</v>
      </c>
      <c r="K3541">
        <v>428.76</v>
      </c>
      <c r="L3541">
        <f t="shared" si="233"/>
        <v>424.13</v>
      </c>
      <c r="N3541" s="3">
        <f t="shared" si="234"/>
        <v>3.81</v>
      </c>
    </row>
    <row r="3542" spans="1:14" x14ac:dyDescent="0.2">
      <c r="A3542" s="1" t="s">
        <v>48</v>
      </c>
      <c r="B3542" s="7">
        <v>37524</v>
      </c>
      <c r="C3542" s="16" t="str">
        <f t="shared" si="236"/>
        <v>V</v>
      </c>
      <c r="F3542" s="5">
        <v>15.31</v>
      </c>
      <c r="G3542" s="3">
        <f t="shared" ref="G3542:G3630" si="237">F3542*0.3048</f>
        <v>4.6664880000000002</v>
      </c>
      <c r="K3542">
        <v>428.76</v>
      </c>
      <c r="L3542">
        <f t="shared" si="233"/>
        <v>424.09351199999998</v>
      </c>
      <c r="N3542" s="3">
        <f t="shared" si="234"/>
        <v>3.8464880000000004</v>
      </c>
    </row>
    <row r="3543" spans="1:14" x14ac:dyDescent="0.2">
      <c r="A3543" s="1" t="s">
        <v>48</v>
      </c>
      <c r="B3543" s="7">
        <v>37546</v>
      </c>
      <c r="C3543" s="16" t="str">
        <f t="shared" si="236"/>
        <v>V</v>
      </c>
      <c r="F3543" s="5">
        <v>15.35</v>
      </c>
      <c r="G3543" s="3">
        <f t="shared" si="237"/>
        <v>4.6786799999999999</v>
      </c>
      <c r="K3543">
        <v>428.76</v>
      </c>
      <c r="L3543">
        <f t="shared" si="233"/>
        <v>424.08132000000001</v>
      </c>
      <c r="N3543" s="3">
        <f t="shared" si="234"/>
        <v>3.8586800000000001</v>
      </c>
    </row>
    <row r="3544" spans="1:14" x14ac:dyDescent="0.2">
      <c r="A3544" s="1" t="s">
        <v>48</v>
      </c>
      <c r="B3544" s="7">
        <v>37581</v>
      </c>
      <c r="C3544" s="16" t="str">
        <f t="shared" si="236"/>
        <v>V</v>
      </c>
      <c r="F3544" s="5">
        <v>15.44</v>
      </c>
      <c r="G3544" s="3">
        <f t="shared" si="237"/>
        <v>4.7061120000000001</v>
      </c>
      <c r="K3544">
        <v>428.76</v>
      </c>
      <c r="L3544">
        <f t="shared" si="233"/>
        <v>424.05388799999997</v>
      </c>
      <c r="N3544" s="3">
        <f t="shared" si="234"/>
        <v>3.8861120000000002</v>
      </c>
    </row>
    <row r="3545" spans="1:14" x14ac:dyDescent="0.2">
      <c r="A3545" s="1" t="s">
        <v>48</v>
      </c>
      <c r="B3545" s="7">
        <v>37610</v>
      </c>
      <c r="C3545" s="16" t="str">
        <f t="shared" si="236"/>
        <v>V</v>
      </c>
      <c r="F3545" s="5">
        <v>15.53</v>
      </c>
      <c r="G3545" s="3">
        <f t="shared" si="237"/>
        <v>4.7335440000000002</v>
      </c>
      <c r="K3545">
        <v>428.76</v>
      </c>
      <c r="L3545">
        <f t="shared" si="233"/>
        <v>424.026456</v>
      </c>
      <c r="N3545" s="3">
        <f t="shared" si="234"/>
        <v>3.9135440000000004</v>
      </c>
    </row>
    <row r="3546" spans="1:14" x14ac:dyDescent="0.2">
      <c r="A3546" s="1" t="s">
        <v>48</v>
      </c>
      <c r="B3546" s="7">
        <v>37651</v>
      </c>
      <c r="C3546" s="16" t="str">
        <f t="shared" si="236"/>
        <v>V</v>
      </c>
      <c r="F3546" s="5">
        <v>15.68</v>
      </c>
      <c r="G3546" s="3">
        <f t="shared" si="237"/>
        <v>4.7792640000000004</v>
      </c>
      <c r="K3546">
        <v>428.76</v>
      </c>
      <c r="L3546">
        <f t="shared" si="233"/>
        <v>423.98073599999998</v>
      </c>
      <c r="N3546" s="3">
        <f t="shared" si="234"/>
        <v>3.9592640000000006</v>
      </c>
    </row>
    <row r="3547" spans="1:14" x14ac:dyDescent="0.2">
      <c r="A3547" s="1" t="s">
        <v>48</v>
      </c>
      <c r="B3547" s="7">
        <v>37679</v>
      </c>
      <c r="C3547" s="16" t="str">
        <f t="shared" si="236"/>
        <v>V</v>
      </c>
      <c r="F3547" s="5">
        <v>15.79</v>
      </c>
      <c r="G3547" s="3">
        <f t="shared" si="237"/>
        <v>4.812792</v>
      </c>
      <c r="K3547">
        <v>428.76</v>
      </c>
      <c r="L3547">
        <f t="shared" si="233"/>
        <v>423.94720799999999</v>
      </c>
      <c r="N3547" s="3">
        <f t="shared" si="234"/>
        <v>3.9927920000000001</v>
      </c>
    </row>
    <row r="3548" spans="1:14" x14ac:dyDescent="0.2">
      <c r="A3548" s="1" t="s">
        <v>48</v>
      </c>
      <c r="B3548" s="7">
        <v>37706</v>
      </c>
      <c r="C3548" s="16" t="str">
        <f t="shared" si="236"/>
        <v>V</v>
      </c>
      <c r="F3548" s="5">
        <v>15.83</v>
      </c>
      <c r="G3548" s="3">
        <f t="shared" si="237"/>
        <v>4.8249840000000006</v>
      </c>
      <c r="K3548">
        <v>428.76</v>
      </c>
      <c r="L3548">
        <f t="shared" si="233"/>
        <v>423.93501600000002</v>
      </c>
      <c r="N3548" s="3">
        <f t="shared" si="234"/>
        <v>4.0049840000000003</v>
      </c>
    </row>
    <row r="3549" spans="1:14" x14ac:dyDescent="0.2">
      <c r="A3549" s="1" t="s">
        <v>48</v>
      </c>
      <c r="B3549" s="7">
        <v>37739</v>
      </c>
      <c r="C3549" s="16" t="str">
        <f t="shared" si="236"/>
        <v>V</v>
      </c>
      <c r="F3549" s="5">
        <v>15.81</v>
      </c>
      <c r="G3549" s="3">
        <f t="shared" si="237"/>
        <v>4.8188880000000003</v>
      </c>
      <c r="K3549">
        <v>428.76</v>
      </c>
      <c r="L3549">
        <f t="shared" si="233"/>
        <v>423.94111199999998</v>
      </c>
      <c r="N3549" s="3">
        <f t="shared" si="234"/>
        <v>3.998888</v>
      </c>
    </row>
    <row r="3550" spans="1:14" x14ac:dyDescent="0.2">
      <c r="A3550" s="1" t="s">
        <v>48</v>
      </c>
      <c r="B3550" s="7">
        <v>37761</v>
      </c>
      <c r="C3550" s="16" t="str">
        <f t="shared" si="236"/>
        <v>V</v>
      </c>
      <c r="F3550" s="5">
        <v>15.77</v>
      </c>
      <c r="G3550" s="3">
        <f t="shared" si="237"/>
        <v>4.8066960000000005</v>
      </c>
      <c r="K3550">
        <v>428.76</v>
      </c>
      <c r="L3550">
        <f t="shared" si="233"/>
        <v>423.953304</v>
      </c>
      <c r="N3550" s="3">
        <f t="shared" si="234"/>
        <v>3.9866960000000002</v>
      </c>
    </row>
    <row r="3551" spans="1:14" x14ac:dyDescent="0.2">
      <c r="A3551" s="1" t="s">
        <v>48</v>
      </c>
      <c r="B3551" s="7">
        <v>37802</v>
      </c>
      <c r="C3551" s="16" t="str">
        <f t="shared" si="236"/>
        <v>V</v>
      </c>
      <c r="F3551" s="5">
        <v>15.68</v>
      </c>
      <c r="G3551" s="3">
        <f t="shared" si="237"/>
        <v>4.7792640000000004</v>
      </c>
      <c r="K3551">
        <v>428.76</v>
      </c>
      <c r="L3551">
        <f t="shared" si="233"/>
        <v>423.98073599999998</v>
      </c>
      <c r="N3551" s="3">
        <f t="shared" si="234"/>
        <v>3.9592640000000001</v>
      </c>
    </row>
    <row r="3552" spans="1:14" x14ac:dyDescent="0.2">
      <c r="A3552" s="1" t="s">
        <v>48</v>
      </c>
      <c r="B3552" s="7">
        <v>37832</v>
      </c>
      <c r="C3552" s="16" t="str">
        <f t="shared" si="236"/>
        <v>V</v>
      </c>
      <c r="F3552" s="5">
        <v>15.7</v>
      </c>
      <c r="G3552" s="3">
        <f t="shared" si="237"/>
        <v>4.7853599999999998</v>
      </c>
      <c r="K3552">
        <v>428.76</v>
      </c>
      <c r="L3552">
        <f t="shared" si="233"/>
        <v>423.97463999999997</v>
      </c>
      <c r="N3552" s="3">
        <f t="shared" si="234"/>
        <v>3.9653599999999996</v>
      </c>
    </row>
    <row r="3553" spans="1:14" x14ac:dyDescent="0.2">
      <c r="A3553" s="1" t="s">
        <v>48</v>
      </c>
      <c r="B3553" s="7">
        <v>37860</v>
      </c>
      <c r="C3553" s="16" t="str">
        <f t="shared" si="236"/>
        <v>V</v>
      </c>
      <c r="F3553" s="5">
        <v>15.88</v>
      </c>
      <c r="G3553" s="3">
        <f t="shared" si="237"/>
        <v>4.8402240000000001</v>
      </c>
      <c r="K3553">
        <v>428.76</v>
      </c>
      <c r="L3553">
        <f t="shared" si="233"/>
        <v>423.91977600000001</v>
      </c>
      <c r="N3553" s="3">
        <f t="shared" si="234"/>
        <v>4.0202239999999998</v>
      </c>
    </row>
    <row r="3554" spans="1:14" x14ac:dyDescent="0.2">
      <c r="A3554" s="1" t="s">
        <v>48</v>
      </c>
      <c r="B3554" s="7">
        <v>37888</v>
      </c>
      <c r="C3554" s="16" t="str">
        <f t="shared" si="236"/>
        <v>V</v>
      </c>
      <c r="F3554" s="5">
        <v>15.97</v>
      </c>
      <c r="G3554" s="3">
        <f t="shared" si="237"/>
        <v>4.8676560000000002</v>
      </c>
      <c r="K3554">
        <v>428.76</v>
      </c>
      <c r="L3554">
        <f t="shared" si="233"/>
        <v>423.89234399999998</v>
      </c>
      <c r="N3554" s="3">
        <f t="shared" si="234"/>
        <v>4.0476559999999999</v>
      </c>
    </row>
    <row r="3555" spans="1:14" x14ac:dyDescent="0.2">
      <c r="A3555" s="1" t="s">
        <v>48</v>
      </c>
      <c r="B3555" s="7">
        <v>37924</v>
      </c>
      <c r="C3555" s="16" t="str">
        <f t="shared" si="236"/>
        <v>V</v>
      </c>
      <c r="F3555" s="5">
        <v>15.98</v>
      </c>
      <c r="G3555" s="3">
        <f t="shared" si="237"/>
        <v>4.8707040000000008</v>
      </c>
      <c r="K3555">
        <v>428.76</v>
      </c>
      <c r="L3555">
        <f t="shared" si="233"/>
        <v>423.889296</v>
      </c>
      <c r="N3555" s="3">
        <f t="shared" si="234"/>
        <v>4.0507040000000005</v>
      </c>
    </row>
    <row r="3556" spans="1:14" x14ac:dyDescent="0.2">
      <c r="A3556" s="1" t="s">
        <v>48</v>
      </c>
      <c r="B3556" s="7">
        <v>37951</v>
      </c>
      <c r="C3556" s="16" t="str">
        <f t="shared" si="236"/>
        <v>V</v>
      </c>
      <c r="F3556" s="5">
        <v>15.97</v>
      </c>
      <c r="G3556" s="3">
        <f t="shared" si="237"/>
        <v>4.8676560000000002</v>
      </c>
      <c r="K3556">
        <v>428.76</v>
      </c>
      <c r="L3556">
        <f t="shared" si="233"/>
        <v>423.89234399999998</v>
      </c>
      <c r="N3556" s="3">
        <f t="shared" si="234"/>
        <v>4.0476559999999999</v>
      </c>
    </row>
    <row r="3557" spans="1:14" x14ac:dyDescent="0.2">
      <c r="A3557" s="1" t="s">
        <v>48</v>
      </c>
      <c r="B3557" s="7">
        <v>37978</v>
      </c>
      <c r="C3557" s="16" t="str">
        <f t="shared" si="236"/>
        <v>V</v>
      </c>
      <c r="F3557" s="5">
        <v>15.97</v>
      </c>
      <c r="G3557" s="3">
        <f t="shared" si="237"/>
        <v>4.8676560000000002</v>
      </c>
      <c r="K3557">
        <v>428.76</v>
      </c>
      <c r="L3557">
        <f t="shared" si="233"/>
        <v>423.89234399999998</v>
      </c>
      <c r="N3557" s="3">
        <f t="shared" si="234"/>
        <v>4.0476559999999999</v>
      </c>
    </row>
    <row r="3558" spans="1:14" x14ac:dyDescent="0.2">
      <c r="A3558" s="1" t="s">
        <v>48</v>
      </c>
      <c r="B3558" s="7">
        <v>38008</v>
      </c>
      <c r="C3558" s="16" t="str">
        <f t="shared" si="236"/>
        <v>V</v>
      </c>
      <c r="F3558" s="5">
        <v>16.05</v>
      </c>
      <c r="G3558" s="3">
        <f t="shared" si="237"/>
        <v>4.8920400000000006</v>
      </c>
      <c r="K3558">
        <v>428.76</v>
      </c>
      <c r="L3558">
        <f t="shared" si="233"/>
        <v>423.86795999999998</v>
      </c>
      <c r="N3558" s="3">
        <f t="shared" si="234"/>
        <v>4.0720400000000003</v>
      </c>
    </row>
    <row r="3559" spans="1:14" x14ac:dyDescent="0.2">
      <c r="A3559" s="1" t="s">
        <v>48</v>
      </c>
      <c r="B3559" s="7">
        <v>38047</v>
      </c>
      <c r="C3559" s="16" t="str">
        <f t="shared" si="236"/>
        <v>V</v>
      </c>
      <c r="F3559" s="5">
        <v>16.12</v>
      </c>
      <c r="G3559" s="3">
        <f t="shared" si="237"/>
        <v>4.9133760000000004</v>
      </c>
      <c r="K3559">
        <v>428.76</v>
      </c>
      <c r="L3559">
        <f t="shared" si="233"/>
        <v>423.84662399999996</v>
      </c>
      <c r="N3559" s="3">
        <f t="shared" si="234"/>
        <v>4.0933760000000001</v>
      </c>
    </row>
    <row r="3560" spans="1:14" x14ac:dyDescent="0.2">
      <c r="A3560" s="1" t="s">
        <v>48</v>
      </c>
      <c r="B3560" s="7">
        <v>38079</v>
      </c>
      <c r="C3560" s="16" t="str">
        <f t="shared" si="236"/>
        <v>V</v>
      </c>
      <c r="F3560" s="5">
        <v>16.04</v>
      </c>
      <c r="G3560" s="3">
        <f t="shared" si="237"/>
        <v>4.888992</v>
      </c>
      <c r="K3560">
        <v>428.76</v>
      </c>
      <c r="L3560">
        <f t="shared" si="233"/>
        <v>423.87100800000002</v>
      </c>
      <c r="N3560" s="3">
        <f t="shared" si="234"/>
        <v>4.0689919999999997</v>
      </c>
    </row>
    <row r="3561" spans="1:14" x14ac:dyDescent="0.2">
      <c r="A3561" s="1" t="s">
        <v>48</v>
      </c>
      <c r="B3561" s="7">
        <v>38105</v>
      </c>
      <c r="C3561" s="16" t="s">
        <v>176</v>
      </c>
      <c r="F3561" s="5">
        <v>16.09</v>
      </c>
      <c r="G3561" s="3">
        <f t="shared" si="237"/>
        <v>4.9042320000000004</v>
      </c>
      <c r="J3561" t="s">
        <v>65</v>
      </c>
      <c r="K3561">
        <v>428.76</v>
      </c>
      <c r="L3561">
        <f t="shared" si="233"/>
        <v>423.85576800000001</v>
      </c>
      <c r="N3561" s="3">
        <f t="shared" si="234"/>
        <v>4.0842320000000001</v>
      </c>
    </row>
    <row r="3562" spans="1:14" x14ac:dyDescent="0.2">
      <c r="A3562" s="1" t="s">
        <v>48</v>
      </c>
      <c r="B3562" s="7">
        <v>38131</v>
      </c>
      <c r="C3562" s="16" t="s">
        <v>176</v>
      </c>
      <c r="F3562" s="5">
        <v>16.09</v>
      </c>
      <c r="G3562" s="3">
        <f t="shared" si="237"/>
        <v>4.9042320000000004</v>
      </c>
      <c r="J3562" t="s">
        <v>69</v>
      </c>
      <c r="K3562">
        <v>428.76</v>
      </c>
      <c r="L3562">
        <f t="shared" si="233"/>
        <v>423.85576800000001</v>
      </c>
      <c r="N3562" s="3">
        <f t="shared" si="234"/>
        <v>4.0842320000000001</v>
      </c>
    </row>
    <row r="3563" spans="1:14" x14ac:dyDescent="0.2">
      <c r="A3563" s="1" t="s">
        <v>48</v>
      </c>
      <c r="B3563" s="7">
        <v>38162</v>
      </c>
      <c r="C3563" s="16" t="s">
        <v>176</v>
      </c>
      <c r="F3563" s="5">
        <v>16.13</v>
      </c>
      <c r="G3563" s="3">
        <f t="shared" si="237"/>
        <v>4.9164240000000001</v>
      </c>
      <c r="J3563" t="s">
        <v>69</v>
      </c>
      <c r="K3563">
        <v>428.76</v>
      </c>
      <c r="L3563">
        <f t="shared" si="233"/>
        <v>423.84357599999998</v>
      </c>
      <c r="N3563" s="3">
        <f t="shared" si="234"/>
        <v>4.0964239999999998</v>
      </c>
    </row>
    <row r="3564" spans="1:14" x14ac:dyDescent="0.2">
      <c r="A3564" s="1" t="s">
        <v>48</v>
      </c>
      <c r="B3564" s="7">
        <v>38191</v>
      </c>
      <c r="C3564" s="16" t="s">
        <v>176</v>
      </c>
      <c r="F3564" s="5">
        <v>16.239999999999998</v>
      </c>
      <c r="G3564" s="3">
        <f t="shared" si="237"/>
        <v>4.9499519999999997</v>
      </c>
      <c r="J3564" t="s">
        <v>69</v>
      </c>
      <c r="K3564">
        <v>428.76</v>
      </c>
      <c r="L3564">
        <f t="shared" si="233"/>
        <v>423.81004799999999</v>
      </c>
      <c r="N3564" s="3">
        <f t="shared" si="234"/>
        <v>4.1299519999999994</v>
      </c>
    </row>
    <row r="3565" spans="1:14" x14ac:dyDescent="0.2">
      <c r="A3565" s="1" t="s">
        <v>48</v>
      </c>
      <c r="B3565" s="7">
        <v>38226</v>
      </c>
      <c r="C3565" s="16" t="s">
        <v>176</v>
      </c>
      <c r="F3565" s="5">
        <v>16.47</v>
      </c>
      <c r="G3565" s="3">
        <f t="shared" si="237"/>
        <v>5.0200560000000003</v>
      </c>
      <c r="J3565" t="s">
        <v>69</v>
      </c>
      <c r="K3565">
        <v>428.76</v>
      </c>
      <c r="L3565">
        <f t="shared" si="233"/>
        <v>423.73994399999998</v>
      </c>
      <c r="N3565" s="3">
        <f t="shared" si="234"/>
        <v>4.200056</v>
      </c>
    </row>
    <row r="3566" spans="1:14" x14ac:dyDescent="0.2">
      <c r="A3566" s="1" t="s">
        <v>48</v>
      </c>
      <c r="B3566" s="7">
        <v>38250</v>
      </c>
      <c r="C3566" s="16" t="s">
        <v>176</v>
      </c>
      <c r="F3566" s="5">
        <v>16.39</v>
      </c>
      <c r="G3566" s="3">
        <f t="shared" si="237"/>
        <v>4.9956720000000008</v>
      </c>
      <c r="J3566" t="s">
        <v>69</v>
      </c>
      <c r="K3566">
        <v>428.76</v>
      </c>
      <c r="L3566">
        <f t="shared" ref="L3566:L3609" si="238">K3566-G3566</f>
        <v>423.76432799999998</v>
      </c>
      <c r="N3566" s="3">
        <f t="shared" si="234"/>
        <v>4.1756720000000005</v>
      </c>
    </row>
    <row r="3567" spans="1:14" x14ac:dyDescent="0.2">
      <c r="A3567" s="1" t="s">
        <v>48</v>
      </c>
      <c r="B3567" s="7">
        <v>38292</v>
      </c>
      <c r="C3567" s="16" t="s">
        <v>176</v>
      </c>
      <c r="F3567" s="5">
        <v>16.079999999999998</v>
      </c>
      <c r="G3567" s="3">
        <f t="shared" si="237"/>
        <v>4.9011839999999998</v>
      </c>
      <c r="J3567" t="s">
        <v>69</v>
      </c>
      <c r="K3567">
        <v>428.76</v>
      </c>
      <c r="L3567">
        <f t="shared" si="238"/>
        <v>423.85881599999999</v>
      </c>
      <c r="N3567" s="3">
        <f t="shared" si="234"/>
        <v>4.0811839999999995</v>
      </c>
    </row>
    <row r="3568" spans="1:14" x14ac:dyDescent="0.2">
      <c r="A3568" s="1" t="s">
        <v>48</v>
      </c>
      <c r="B3568" s="7">
        <v>38320</v>
      </c>
      <c r="C3568" s="16" t="s">
        <v>176</v>
      </c>
      <c r="F3568" s="5">
        <v>15.67</v>
      </c>
      <c r="G3568" s="3">
        <f t="shared" si="237"/>
        <v>4.7762159999999998</v>
      </c>
      <c r="J3568" t="s">
        <v>69</v>
      </c>
      <c r="K3568">
        <v>428.76</v>
      </c>
      <c r="L3568">
        <f t="shared" si="238"/>
        <v>423.98378400000001</v>
      </c>
      <c r="N3568" s="3">
        <f t="shared" si="234"/>
        <v>3.9562159999999995</v>
      </c>
    </row>
    <row r="3569" spans="1:14" x14ac:dyDescent="0.2">
      <c r="A3569" s="1" t="s">
        <v>48</v>
      </c>
      <c r="B3569" s="7">
        <v>38341</v>
      </c>
      <c r="C3569" s="16" t="s">
        <v>176</v>
      </c>
      <c r="F3569" s="5">
        <v>15.71</v>
      </c>
      <c r="G3569" s="3">
        <f t="shared" si="237"/>
        <v>4.7884080000000004</v>
      </c>
      <c r="J3569" t="s">
        <v>69</v>
      </c>
      <c r="K3569">
        <v>428.76</v>
      </c>
      <c r="L3569">
        <f t="shared" si="238"/>
        <v>423.97159199999999</v>
      </c>
      <c r="N3569" s="3">
        <f t="shared" si="234"/>
        <v>3.9684080000000002</v>
      </c>
    </row>
    <row r="3570" spans="1:14" x14ac:dyDescent="0.2">
      <c r="A3570" s="1" t="s">
        <v>48</v>
      </c>
      <c r="B3570" s="7">
        <v>38377</v>
      </c>
      <c r="C3570" s="16" t="s">
        <v>176</v>
      </c>
      <c r="F3570" s="5">
        <v>15.9</v>
      </c>
      <c r="G3570" s="3">
        <f t="shared" si="237"/>
        <v>4.8463200000000004</v>
      </c>
      <c r="J3570" t="s">
        <v>69</v>
      </c>
      <c r="K3570">
        <v>428.76</v>
      </c>
      <c r="L3570">
        <f t="shared" si="238"/>
        <v>423.91368</v>
      </c>
      <c r="N3570" s="3">
        <f t="shared" si="234"/>
        <v>4.0263200000000001</v>
      </c>
    </row>
    <row r="3571" spans="1:14" x14ac:dyDescent="0.2">
      <c r="A3571" s="1" t="s">
        <v>48</v>
      </c>
      <c r="B3571" s="7">
        <v>38413</v>
      </c>
      <c r="C3571" s="16" t="s">
        <v>176</v>
      </c>
      <c r="F3571" s="5">
        <v>16.04</v>
      </c>
      <c r="G3571" s="3">
        <f t="shared" si="237"/>
        <v>4.888992</v>
      </c>
      <c r="J3571" t="s">
        <v>69</v>
      </c>
      <c r="K3571">
        <v>428.76</v>
      </c>
      <c r="L3571">
        <f t="shared" si="238"/>
        <v>423.87100800000002</v>
      </c>
      <c r="N3571" s="3">
        <f t="shared" ref="N3571:N3605" si="239">G3571-(G3570-N3570)</f>
        <v>4.0689919999999997</v>
      </c>
    </row>
    <row r="3572" spans="1:14" x14ac:dyDescent="0.2">
      <c r="A3572" s="1" t="s">
        <v>48</v>
      </c>
      <c r="B3572" s="7">
        <v>38440</v>
      </c>
      <c r="C3572" s="16" t="s">
        <v>176</v>
      </c>
      <c r="F3572" s="5">
        <v>15.87</v>
      </c>
      <c r="G3572" s="3">
        <f t="shared" si="237"/>
        <v>4.8371760000000004</v>
      </c>
      <c r="J3572" t="s">
        <v>69</v>
      </c>
      <c r="K3572">
        <v>428.76</v>
      </c>
      <c r="L3572">
        <f t="shared" si="238"/>
        <v>423.92282399999999</v>
      </c>
      <c r="N3572" s="3">
        <f t="shared" si="239"/>
        <v>4.0171760000000001</v>
      </c>
    </row>
    <row r="3573" spans="1:14" x14ac:dyDescent="0.2">
      <c r="A3573" s="1" t="s">
        <v>48</v>
      </c>
      <c r="B3573" s="7">
        <v>38467</v>
      </c>
      <c r="C3573" s="16" t="s">
        <v>176</v>
      </c>
      <c r="F3573" s="5">
        <v>15.88</v>
      </c>
      <c r="G3573" s="3">
        <f t="shared" si="237"/>
        <v>4.8402240000000001</v>
      </c>
      <c r="J3573" t="s">
        <v>69</v>
      </c>
      <c r="K3573">
        <v>428.76</v>
      </c>
      <c r="L3573">
        <f t="shared" si="238"/>
        <v>423.91977600000001</v>
      </c>
      <c r="N3573" s="3">
        <f t="shared" si="239"/>
        <v>4.0202239999999998</v>
      </c>
    </row>
    <row r="3574" spans="1:14" x14ac:dyDescent="0.2">
      <c r="A3574" s="1" t="s">
        <v>48</v>
      </c>
      <c r="B3574" s="7">
        <v>38496</v>
      </c>
      <c r="C3574" s="16" t="s">
        <v>176</v>
      </c>
      <c r="F3574" s="5">
        <v>15.79</v>
      </c>
      <c r="G3574" s="3">
        <f t="shared" si="237"/>
        <v>4.812792</v>
      </c>
      <c r="J3574" t="s">
        <v>69</v>
      </c>
      <c r="K3574">
        <v>428.76</v>
      </c>
      <c r="L3574">
        <f t="shared" si="238"/>
        <v>423.94720799999999</v>
      </c>
      <c r="N3574" s="3">
        <f t="shared" si="239"/>
        <v>3.9927919999999997</v>
      </c>
    </row>
    <row r="3575" spans="1:14" x14ac:dyDescent="0.2">
      <c r="A3575" s="1" t="s">
        <v>48</v>
      </c>
      <c r="B3575" s="7">
        <v>38526</v>
      </c>
      <c r="C3575" s="16" t="s">
        <v>176</v>
      </c>
      <c r="F3575" s="5">
        <v>15.01</v>
      </c>
      <c r="G3575" s="3">
        <f t="shared" si="237"/>
        <v>4.5750479999999998</v>
      </c>
      <c r="J3575" t="s">
        <v>69</v>
      </c>
      <c r="K3575">
        <v>428.76</v>
      </c>
      <c r="L3575">
        <f t="shared" si="238"/>
        <v>424.18495200000001</v>
      </c>
      <c r="N3575" s="3">
        <f t="shared" si="239"/>
        <v>3.7550479999999995</v>
      </c>
    </row>
    <row r="3576" spans="1:14" x14ac:dyDescent="0.2">
      <c r="A3576" s="1" t="s">
        <v>48</v>
      </c>
      <c r="B3576" s="7">
        <v>38558</v>
      </c>
      <c r="C3576" s="16" t="str">
        <f>IF(ISBLANK(D3576),"V","S")</f>
        <v>V</v>
      </c>
      <c r="F3576" s="5">
        <v>15.12</v>
      </c>
      <c r="G3576" s="3">
        <f t="shared" si="237"/>
        <v>4.6085760000000002</v>
      </c>
      <c r="J3576" t="s">
        <v>80</v>
      </c>
      <c r="K3576">
        <v>428.76</v>
      </c>
      <c r="L3576">
        <f t="shared" si="238"/>
        <v>424.15142399999996</v>
      </c>
      <c r="N3576" s="3">
        <f t="shared" si="239"/>
        <v>3.7885759999999999</v>
      </c>
    </row>
    <row r="3577" spans="1:14" x14ac:dyDescent="0.2">
      <c r="A3577" s="1" t="s">
        <v>48</v>
      </c>
      <c r="B3577" s="7">
        <v>38586</v>
      </c>
      <c r="C3577" s="16" t="s">
        <v>176</v>
      </c>
      <c r="F3577" s="5">
        <v>15.43</v>
      </c>
      <c r="G3577" s="3">
        <f t="shared" si="237"/>
        <v>4.7030640000000004</v>
      </c>
      <c r="J3577" t="s">
        <v>69</v>
      </c>
      <c r="K3577">
        <v>428.76</v>
      </c>
      <c r="L3577">
        <f t="shared" si="238"/>
        <v>424.05693600000001</v>
      </c>
      <c r="N3577" s="3">
        <f t="shared" si="239"/>
        <v>3.8830640000000001</v>
      </c>
    </row>
    <row r="3578" spans="1:14" x14ac:dyDescent="0.2">
      <c r="A3578" s="1" t="s">
        <v>48</v>
      </c>
      <c r="B3578" s="7">
        <v>38618</v>
      </c>
      <c r="C3578" s="16" t="s">
        <v>176</v>
      </c>
      <c r="F3578" s="5">
        <v>15.65</v>
      </c>
      <c r="G3578" s="3">
        <f t="shared" si="237"/>
        <v>4.7701200000000004</v>
      </c>
      <c r="J3578" t="s">
        <v>69</v>
      </c>
      <c r="K3578">
        <v>428.76</v>
      </c>
      <c r="L3578">
        <f t="shared" si="238"/>
        <v>423.98987999999997</v>
      </c>
      <c r="N3578" s="3">
        <f t="shared" si="239"/>
        <v>3.9501200000000001</v>
      </c>
    </row>
    <row r="3579" spans="1:14" x14ac:dyDescent="0.2">
      <c r="A3579" s="1" t="s">
        <v>48</v>
      </c>
      <c r="B3579" s="7">
        <v>38649</v>
      </c>
      <c r="C3579" s="16" t="s">
        <v>176</v>
      </c>
      <c r="F3579" s="5">
        <v>15.75</v>
      </c>
      <c r="G3579" s="3">
        <f t="shared" si="237"/>
        <v>4.8006000000000002</v>
      </c>
      <c r="J3579" t="s">
        <v>69</v>
      </c>
      <c r="K3579">
        <v>428.76</v>
      </c>
      <c r="L3579">
        <f t="shared" si="238"/>
        <v>423.95940000000002</v>
      </c>
      <c r="N3579" s="3">
        <f t="shared" si="239"/>
        <v>3.9805999999999999</v>
      </c>
    </row>
    <row r="3580" spans="1:14" x14ac:dyDescent="0.2">
      <c r="A3580" s="1" t="s">
        <v>48</v>
      </c>
      <c r="B3580" s="7">
        <v>38677</v>
      </c>
      <c r="C3580" s="16" t="s">
        <v>176</v>
      </c>
      <c r="F3580" s="5">
        <v>15.8</v>
      </c>
      <c r="G3580" s="3">
        <f t="shared" si="237"/>
        <v>4.8158400000000006</v>
      </c>
      <c r="J3580" t="s">
        <v>69</v>
      </c>
      <c r="K3580">
        <v>428.76</v>
      </c>
      <c r="L3580">
        <f t="shared" si="238"/>
        <v>423.94416000000001</v>
      </c>
      <c r="N3580" s="3">
        <f t="shared" si="239"/>
        <v>3.9958400000000003</v>
      </c>
    </row>
    <row r="3581" spans="1:14" x14ac:dyDescent="0.2">
      <c r="A3581" s="1" t="s">
        <v>48</v>
      </c>
      <c r="B3581" s="7">
        <v>38707</v>
      </c>
      <c r="C3581" s="16" t="str">
        <f>IF(ISBLANK(D3581),"V","S")</f>
        <v>V</v>
      </c>
      <c r="F3581" s="5">
        <v>15.87</v>
      </c>
      <c r="G3581" s="3">
        <f t="shared" si="237"/>
        <v>4.8371760000000004</v>
      </c>
      <c r="J3581" t="s">
        <v>79</v>
      </c>
      <c r="K3581">
        <v>428.76</v>
      </c>
      <c r="L3581">
        <f t="shared" si="238"/>
        <v>423.92282399999999</v>
      </c>
      <c r="N3581" s="3">
        <f t="shared" si="239"/>
        <v>4.0171760000000001</v>
      </c>
    </row>
    <row r="3582" spans="1:14" x14ac:dyDescent="0.2">
      <c r="A3582" s="1" t="s">
        <v>48</v>
      </c>
      <c r="B3582" s="7">
        <v>38743</v>
      </c>
      <c r="C3582" s="16" t="s">
        <v>176</v>
      </c>
      <c r="F3582" s="5">
        <v>15.96</v>
      </c>
      <c r="G3582" s="3">
        <f t="shared" si="237"/>
        <v>4.8646080000000005</v>
      </c>
      <c r="J3582" t="s">
        <v>69</v>
      </c>
      <c r="K3582">
        <v>428.76</v>
      </c>
      <c r="L3582">
        <f t="shared" si="238"/>
        <v>423.89539200000002</v>
      </c>
      <c r="N3582" s="3">
        <f t="shared" si="239"/>
        <v>4.0446080000000002</v>
      </c>
    </row>
    <row r="3583" spans="1:14" x14ac:dyDescent="0.2">
      <c r="A3583" s="1" t="s">
        <v>48</v>
      </c>
      <c r="B3583" s="7">
        <v>38776</v>
      </c>
      <c r="C3583" s="16" t="s">
        <v>176</v>
      </c>
      <c r="F3583" s="5">
        <v>16.079999999999998</v>
      </c>
      <c r="G3583" s="3">
        <f t="shared" si="237"/>
        <v>4.9011839999999998</v>
      </c>
      <c r="J3583" t="s">
        <v>69</v>
      </c>
      <c r="K3583">
        <v>428.76</v>
      </c>
      <c r="L3583">
        <f t="shared" si="238"/>
        <v>423.85881599999999</v>
      </c>
      <c r="N3583" s="3">
        <f t="shared" si="239"/>
        <v>4.0811839999999995</v>
      </c>
    </row>
    <row r="3584" spans="1:14" x14ac:dyDescent="0.2">
      <c r="A3584" s="1" t="s">
        <v>48</v>
      </c>
      <c r="B3584" s="7">
        <v>38803</v>
      </c>
      <c r="C3584" s="16" t="s">
        <v>176</v>
      </c>
      <c r="F3584" s="5">
        <v>16.11</v>
      </c>
      <c r="G3584" s="3">
        <f t="shared" si="237"/>
        <v>4.9103279999999998</v>
      </c>
      <c r="J3584" t="s">
        <v>69</v>
      </c>
      <c r="K3584">
        <v>428.76</v>
      </c>
      <c r="L3584">
        <f t="shared" si="238"/>
        <v>423.849672</v>
      </c>
      <c r="N3584" s="3">
        <f t="shared" si="239"/>
        <v>4.0903279999999995</v>
      </c>
    </row>
    <row r="3585" spans="1:14" x14ac:dyDescent="0.2">
      <c r="A3585" s="1" t="s">
        <v>48</v>
      </c>
      <c r="B3585" s="7">
        <v>38835</v>
      </c>
      <c r="C3585" s="16" t="s">
        <v>176</v>
      </c>
      <c r="F3585" s="5">
        <v>15.59</v>
      </c>
      <c r="G3585" s="3">
        <f t="shared" si="237"/>
        <v>4.7518320000000003</v>
      </c>
      <c r="J3585" t="s">
        <v>69</v>
      </c>
      <c r="K3585">
        <v>428.76</v>
      </c>
      <c r="L3585">
        <f t="shared" si="238"/>
        <v>424.00816800000001</v>
      </c>
      <c r="N3585" s="3">
        <f t="shared" si="239"/>
        <v>3.931832</v>
      </c>
    </row>
    <row r="3586" spans="1:14" x14ac:dyDescent="0.2">
      <c r="A3586" s="1" t="s">
        <v>48</v>
      </c>
      <c r="B3586" s="7">
        <v>38856</v>
      </c>
      <c r="C3586" s="16" t="s">
        <v>176</v>
      </c>
      <c r="F3586" s="5">
        <v>15.45</v>
      </c>
      <c r="G3586" s="3">
        <f t="shared" si="237"/>
        <v>4.7091599999999998</v>
      </c>
      <c r="J3586" t="s">
        <v>69</v>
      </c>
      <c r="K3586">
        <v>428.76</v>
      </c>
      <c r="L3586">
        <f t="shared" si="238"/>
        <v>424.05083999999999</v>
      </c>
      <c r="N3586" s="3">
        <f t="shared" si="239"/>
        <v>3.8891599999999995</v>
      </c>
    </row>
    <row r="3587" spans="1:14" x14ac:dyDescent="0.2">
      <c r="A3587" s="1" t="s">
        <v>48</v>
      </c>
      <c r="B3587" s="7">
        <v>38895</v>
      </c>
      <c r="C3587" s="16" t="s">
        <v>176</v>
      </c>
      <c r="F3587" s="5">
        <v>15.54</v>
      </c>
      <c r="G3587" s="3">
        <f t="shared" si="237"/>
        <v>4.7365919999999999</v>
      </c>
      <c r="J3587" t="s">
        <v>69</v>
      </c>
      <c r="K3587">
        <v>428.76</v>
      </c>
      <c r="L3587">
        <f t="shared" si="238"/>
        <v>424.02340800000002</v>
      </c>
      <c r="N3587" s="3">
        <f t="shared" si="239"/>
        <v>3.9165919999999996</v>
      </c>
    </row>
    <row r="3588" spans="1:14" x14ac:dyDescent="0.2">
      <c r="A3588" s="1" t="s">
        <v>48</v>
      </c>
      <c r="B3588" s="7">
        <v>38925</v>
      </c>
      <c r="C3588" s="16" t="s">
        <v>176</v>
      </c>
      <c r="F3588" s="5">
        <v>15.81</v>
      </c>
      <c r="G3588" s="3">
        <f t="shared" si="237"/>
        <v>4.8188880000000003</v>
      </c>
      <c r="J3588" t="s">
        <v>69</v>
      </c>
      <c r="K3588">
        <v>428.76</v>
      </c>
      <c r="L3588">
        <f t="shared" si="238"/>
        <v>423.94111199999998</v>
      </c>
      <c r="N3588" s="3">
        <f t="shared" si="239"/>
        <v>3.998888</v>
      </c>
    </row>
    <row r="3589" spans="1:14" x14ac:dyDescent="0.2">
      <c r="A3589" s="1" t="s">
        <v>48</v>
      </c>
      <c r="B3589" s="7">
        <v>38958</v>
      </c>
      <c r="C3589" s="16" t="s">
        <v>176</v>
      </c>
      <c r="F3589" s="5">
        <v>16.079999999999998</v>
      </c>
      <c r="G3589" s="3">
        <f t="shared" si="237"/>
        <v>4.9011839999999998</v>
      </c>
      <c r="J3589" t="s">
        <v>69</v>
      </c>
      <c r="K3589">
        <v>428.76</v>
      </c>
      <c r="L3589">
        <f t="shared" si="238"/>
        <v>423.85881599999999</v>
      </c>
      <c r="N3589" s="3">
        <f t="shared" si="239"/>
        <v>4.0811839999999995</v>
      </c>
    </row>
    <row r="3590" spans="1:14" x14ac:dyDescent="0.2">
      <c r="A3590" s="1" t="s">
        <v>48</v>
      </c>
      <c r="B3590" s="7">
        <v>38986</v>
      </c>
      <c r="C3590" s="16" t="s">
        <v>176</v>
      </c>
      <c r="F3590" s="5">
        <v>16.170000000000002</v>
      </c>
      <c r="G3590" s="3">
        <f t="shared" si="237"/>
        <v>4.9286160000000008</v>
      </c>
      <c r="J3590" t="s">
        <v>69</v>
      </c>
      <c r="K3590">
        <v>428.76</v>
      </c>
      <c r="L3590">
        <f t="shared" si="238"/>
        <v>423.83138400000001</v>
      </c>
      <c r="N3590" s="3">
        <f t="shared" si="239"/>
        <v>4.1086160000000005</v>
      </c>
    </row>
    <row r="3591" spans="1:14" x14ac:dyDescent="0.2">
      <c r="A3591" s="1" t="s">
        <v>48</v>
      </c>
      <c r="B3591" s="7">
        <v>39014</v>
      </c>
      <c r="C3591" s="16" t="str">
        <f>IF(ISBLANK(D3591),"V","S")</f>
        <v>V</v>
      </c>
      <c r="F3591" s="5">
        <v>16.18</v>
      </c>
      <c r="G3591" s="3">
        <f t="shared" si="237"/>
        <v>4.9316640000000005</v>
      </c>
      <c r="J3591" t="s">
        <v>80</v>
      </c>
      <c r="K3591">
        <v>428.76</v>
      </c>
      <c r="L3591">
        <f t="shared" si="238"/>
        <v>423.82833599999998</v>
      </c>
      <c r="N3591" s="3">
        <f t="shared" si="239"/>
        <v>4.1116640000000002</v>
      </c>
    </row>
    <row r="3592" spans="1:14" x14ac:dyDescent="0.2">
      <c r="A3592" s="1" t="s">
        <v>48</v>
      </c>
      <c r="B3592" s="7">
        <v>39050</v>
      </c>
      <c r="C3592" s="16" t="str">
        <f>IF(ISBLANK(D3592),"V","S")</f>
        <v>V</v>
      </c>
      <c r="F3592" s="5">
        <v>16.239999999999998</v>
      </c>
      <c r="G3592" s="3">
        <f t="shared" si="237"/>
        <v>4.9499519999999997</v>
      </c>
      <c r="J3592" t="s">
        <v>80</v>
      </c>
      <c r="K3592">
        <v>428.76</v>
      </c>
      <c r="L3592">
        <f t="shared" si="238"/>
        <v>423.81004799999999</v>
      </c>
      <c r="N3592" s="3">
        <f t="shared" si="239"/>
        <v>4.1299519999999994</v>
      </c>
    </row>
    <row r="3593" spans="1:14" x14ac:dyDescent="0.2">
      <c r="A3593" s="1" t="s">
        <v>48</v>
      </c>
      <c r="B3593" s="7">
        <v>39077</v>
      </c>
      <c r="C3593" s="16" t="s">
        <v>176</v>
      </c>
      <c r="F3593" s="5">
        <v>16.32</v>
      </c>
      <c r="G3593" s="3">
        <f t="shared" si="237"/>
        <v>4.9743360000000001</v>
      </c>
      <c r="J3593" t="s">
        <v>69</v>
      </c>
      <c r="K3593">
        <v>428.76</v>
      </c>
      <c r="L3593">
        <f t="shared" si="238"/>
        <v>423.785664</v>
      </c>
      <c r="N3593" s="3">
        <f t="shared" si="239"/>
        <v>4.1543359999999998</v>
      </c>
    </row>
    <row r="3594" spans="1:14" x14ac:dyDescent="0.2">
      <c r="A3594" s="1" t="s">
        <v>48</v>
      </c>
      <c r="B3594" s="7">
        <v>39114</v>
      </c>
      <c r="C3594" s="16" t="str">
        <f>IF(ISBLANK(D3594),"V","S")</f>
        <v>V</v>
      </c>
      <c r="F3594" s="5">
        <v>16.420000000000002</v>
      </c>
      <c r="G3594" s="3">
        <f t="shared" si="237"/>
        <v>5.0048160000000008</v>
      </c>
      <c r="J3594" t="s">
        <v>80</v>
      </c>
      <c r="K3594">
        <v>428.76</v>
      </c>
      <c r="L3594">
        <f t="shared" si="238"/>
        <v>423.75518399999999</v>
      </c>
      <c r="N3594" s="3">
        <f t="shared" si="239"/>
        <v>4.1848160000000005</v>
      </c>
    </row>
    <row r="3595" spans="1:14" x14ac:dyDescent="0.2">
      <c r="A3595" s="1" t="s">
        <v>48</v>
      </c>
      <c r="B3595" s="7">
        <v>39136</v>
      </c>
      <c r="C3595" s="16" t="str">
        <f>IF(ISBLANK(D3595),"V","S")</f>
        <v>V</v>
      </c>
      <c r="F3595" s="5">
        <v>16.5</v>
      </c>
      <c r="G3595" s="3">
        <f t="shared" si="237"/>
        <v>5.0292000000000003</v>
      </c>
      <c r="J3595" t="s">
        <v>80</v>
      </c>
      <c r="K3595">
        <v>428.76</v>
      </c>
      <c r="L3595">
        <f t="shared" si="238"/>
        <v>423.73079999999999</v>
      </c>
      <c r="N3595" s="3">
        <f t="shared" si="239"/>
        <v>4.2092000000000001</v>
      </c>
    </row>
    <row r="3596" spans="1:14" x14ac:dyDescent="0.2">
      <c r="A3596" s="1" t="s">
        <v>48</v>
      </c>
      <c r="B3596" s="7">
        <v>39167</v>
      </c>
      <c r="C3596" s="16" t="s">
        <v>176</v>
      </c>
      <c r="F3596" s="5">
        <v>16.34</v>
      </c>
      <c r="G3596" s="3">
        <f t="shared" si="237"/>
        <v>4.9804320000000004</v>
      </c>
      <c r="J3596" t="s">
        <v>69</v>
      </c>
      <c r="K3596">
        <v>428.76</v>
      </c>
      <c r="L3596">
        <f t="shared" si="238"/>
        <v>423.77956799999998</v>
      </c>
      <c r="N3596" s="3">
        <f t="shared" si="239"/>
        <v>4.1604320000000001</v>
      </c>
    </row>
    <row r="3597" spans="1:14" x14ac:dyDescent="0.2">
      <c r="A3597" s="1" t="s">
        <v>48</v>
      </c>
      <c r="B3597" s="7">
        <v>39198</v>
      </c>
      <c r="C3597" s="16" t="s">
        <v>176</v>
      </c>
      <c r="F3597" s="5">
        <v>16.23</v>
      </c>
      <c r="G3597" s="3">
        <f t="shared" si="237"/>
        <v>4.946904</v>
      </c>
      <c r="J3597" t="s">
        <v>69</v>
      </c>
      <c r="K3597">
        <v>428.76</v>
      </c>
      <c r="L3597">
        <f t="shared" si="238"/>
        <v>423.81309599999997</v>
      </c>
      <c r="N3597" s="3">
        <f t="shared" si="239"/>
        <v>4.1269039999999997</v>
      </c>
    </row>
    <row r="3598" spans="1:14" x14ac:dyDescent="0.2">
      <c r="A3598" s="1" t="s">
        <v>48</v>
      </c>
      <c r="B3598" s="7">
        <v>39220</v>
      </c>
      <c r="C3598" s="16" t="s">
        <v>176</v>
      </c>
      <c r="F3598" s="5">
        <v>16.05</v>
      </c>
      <c r="G3598" s="3">
        <f t="shared" si="237"/>
        <v>4.8920400000000006</v>
      </c>
      <c r="J3598" t="s">
        <v>69</v>
      </c>
      <c r="K3598">
        <v>428.76</v>
      </c>
      <c r="L3598">
        <f t="shared" si="238"/>
        <v>423.86795999999998</v>
      </c>
      <c r="N3598" s="3">
        <f t="shared" si="239"/>
        <v>4.0720400000000003</v>
      </c>
    </row>
    <row r="3599" spans="1:14" x14ac:dyDescent="0.2">
      <c r="A3599" s="1" t="s">
        <v>48</v>
      </c>
      <c r="B3599" s="7">
        <v>39258</v>
      </c>
      <c r="C3599" s="16" t="s">
        <v>176</v>
      </c>
      <c r="F3599" s="5">
        <v>15.91</v>
      </c>
      <c r="G3599" s="3">
        <f t="shared" si="237"/>
        <v>4.8493680000000001</v>
      </c>
      <c r="J3599" t="s">
        <v>69</v>
      </c>
      <c r="K3599">
        <v>428.76</v>
      </c>
      <c r="L3599">
        <f t="shared" si="238"/>
        <v>423.91063199999996</v>
      </c>
      <c r="N3599" s="3">
        <f t="shared" si="239"/>
        <v>4.0293679999999998</v>
      </c>
    </row>
    <row r="3600" spans="1:14" x14ac:dyDescent="0.2">
      <c r="A3600" s="1" t="s">
        <v>48</v>
      </c>
      <c r="B3600" s="7">
        <v>39317</v>
      </c>
      <c r="C3600" s="16" t="s">
        <v>176</v>
      </c>
      <c r="F3600" s="5">
        <v>16.239999999999998</v>
      </c>
      <c r="G3600" s="3">
        <f t="shared" si="237"/>
        <v>4.9499519999999997</v>
      </c>
      <c r="J3600" t="s">
        <v>69</v>
      </c>
      <c r="K3600">
        <v>428.76</v>
      </c>
      <c r="L3600">
        <f t="shared" si="238"/>
        <v>423.81004799999999</v>
      </c>
      <c r="N3600" s="3">
        <f t="shared" si="239"/>
        <v>4.1299519999999994</v>
      </c>
    </row>
    <row r="3601" spans="1:14" x14ac:dyDescent="0.2">
      <c r="A3601" s="1" t="s">
        <v>48</v>
      </c>
      <c r="B3601" s="7">
        <v>39356</v>
      </c>
      <c r="C3601" s="16" t="s">
        <v>176</v>
      </c>
      <c r="F3601" s="5">
        <v>16.3</v>
      </c>
      <c r="G3601" s="3">
        <f t="shared" si="237"/>
        <v>4.9682400000000007</v>
      </c>
      <c r="J3601" t="s">
        <v>69</v>
      </c>
      <c r="K3601">
        <v>428.76</v>
      </c>
      <c r="L3601">
        <f t="shared" si="238"/>
        <v>423.79176000000001</v>
      </c>
      <c r="N3601" s="3">
        <f t="shared" si="239"/>
        <v>4.1482400000000004</v>
      </c>
    </row>
    <row r="3602" spans="1:14" x14ac:dyDescent="0.2">
      <c r="A3602" s="1" t="s">
        <v>48</v>
      </c>
      <c r="B3602" s="7">
        <v>39373</v>
      </c>
      <c r="C3602" s="16" t="str">
        <f>IF(ISBLANK(D3602),"V","S")</f>
        <v>V</v>
      </c>
      <c r="F3602" s="5">
        <v>16.190000000000001</v>
      </c>
      <c r="G3602" s="3">
        <f t="shared" si="237"/>
        <v>4.9347120000000002</v>
      </c>
      <c r="J3602" t="s">
        <v>112</v>
      </c>
      <c r="K3602">
        <v>428.76</v>
      </c>
      <c r="L3602">
        <f t="shared" si="238"/>
        <v>423.825288</v>
      </c>
      <c r="N3602" s="3">
        <f t="shared" si="239"/>
        <v>4.1147119999999999</v>
      </c>
    </row>
    <row r="3603" spans="1:14" x14ac:dyDescent="0.2">
      <c r="A3603" s="1" t="s">
        <v>48</v>
      </c>
      <c r="B3603" s="7">
        <v>39413</v>
      </c>
      <c r="C3603" s="16" t="s">
        <v>176</v>
      </c>
      <c r="F3603" s="5">
        <v>16.02</v>
      </c>
      <c r="G3603" s="3">
        <f t="shared" si="237"/>
        <v>4.8828959999999997</v>
      </c>
      <c r="J3603" t="s">
        <v>69</v>
      </c>
      <c r="K3603">
        <v>428.76</v>
      </c>
      <c r="L3603">
        <f t="shared" si="238"/>
        <v>423.87710399999997</v>
      </c>
      <c r="N3603" s="3">
        <f t="shared" si="239"/>
        <v>4.0628959999999994</v>
      </c>
    </row>
    <row r="3604" spans="1:14" x14ac:dyDescent="0.2">
      <c r="A3604" s="1" t="s">
        <v>48</v>
      </c>
      <c r="B3604" s="7">
        <v>39443</v>
      </c>
      <c r="C3604" s="16" t="str">
        <f t="shared" ref="C3604:C3640" si="240">IF(ISBLANK(D3604),"V","S")</f>
        <v>V</v>
      </c>
      <c r="F3604" s="5">
        <v>16.079999999999998</v>
      </c>
      <c r="G3604" s="3">
        <f t="shared" si="237"/>
        <v>4.9011839999999998</v>
      </c>
      <c r="J3604" t="s">
        <v>118</v>
      </c>
      <c r="K3604">
        <v>428.76</v>
      </c>
      <c r="L3604">
        <f t="shared" si="238"/>
        <v>423.85881599999999</v>
      </c>
      <c r="N3604" s="3">
        <f t="shared" si="239"/>
        <v>4.0811839999999995</v>
      </c>
    </row>
    <row r="3605" spans="1:14" x14ac:dyDescent="0.2">
      <c r="A3605" s="1" t="s">
        <v>48</v>
      </c>
      <c r="B3605" s="7">
        <v>39472</v>
      </c>
      <c r="C3605" s="16" t="str">
        <f t="shared" si="240"/>
        <v>V</v>
      </c>
      <c r="F3605" s="5">
        <v>16.2</v>
      </c>
      <c r="G3605" s="3">
        <f t="shared" si="237"/>
        <v>4.9377599999999999</v>
      </c>
      <c r="J3605" t="s">
        <v>118</v>
      </c>
      <c r="K3605">
        <v>428.76</v>
      </c>
      <c r="L3605">
        <f t="shared" si="238"/>
        <v>423.82223999999997</v>
      </c>
      <c r="N3605" s="3">
        <f t="shared" si="239"/>
        <v>4.1177599999999996</v>
      </c>
    </row>
    <row r="3606" spans="1:14" x14ac:dyDescent="0.2">
      <c r="A3606" s="1" t="s">
        <v>48</v>
      </c>
      <c r="B3606" s="7">
        <v>39507</v>
      </c>
      <c r="C3606" s="16" t="str">
        <f t="shared" si="240"/>
        <v>V</v>
      </c>
      <c r="F3606" s="5">
        <v>16.34</v>
      </c>
      <c r="G3606" s="3">
        <f t="shared" si="237"/>
        <v>4.9804320000000004</v>
      </c>
      <c r="J3606" t="s">
        <v>80</v>
      </c>
      <c r="K3606">
        <v>428.76</v>
      </c>
      <c r="L3606">
        <f t="shared" si="238"/>
        <v>423.77956799999998</v>
      </c>
      <c r="N3606" s="3">
        <f t="shared" ref="N3606:N3613" si="241">G3606-(G3605-N3605)</f>
        <v>4.1604320000000001</v>
      </c>
    </row>
    <row r="3607" spans="1:14" x14ac:dyDescent="0.2">
      <c r="A3607" s="1" t="s">
        <v>48</v>
      </c>
      <c r="B3607" s="7">
        <v>39536</v>
      </c>
      <c r="C3607" s="16" t="str">
        <f t="shared" si="240"/>
        <v>V</v>
      </c>
      <c r="F3607" s="5">
        <v>16.420000000000002</v>
      </c>
      <c r="G3607" s="3">
        <f t="shared" si="237"/>
        <v>5.0048160000000008</v>
      </c>
      <c r="J3607" t="s">
        <v>112</v>
      </c>
      <c r="K3607">
        <v>428.76</v>
      </c>
      <c r="L3607">
        <f t="shared" si="238"/>
        <v>423.75518399999999</v>
      </c>
      <c r="N3607" s="3">
        <f t="shared" si="241"/>
        <v>4.1848160000000005</v>
      </c>
    </row>
    <row r="3608" spans="1:14" x14ac:dyDescent="0.2">
      <c r="A3608" s="1" t="s">
        <v>48</v>
      </c>
      <c r="B3608" s="7">
        <v>39563</v>
      </c>
      <c r="C3608" s="16" t="str">
        <f t="shared" si="240"/>
        <v>V</v>
      </c>
      <c r="F3608" s="5">
        <v>16.11</v>
      </c>
      <c r="G3608" s="3">
        <f t="shared" si="237"/>
        <v>4.9103279999999998</v>
      </c>
      <c r="J3608" t="s">
        <v>112</v>
      </c>
      <c r="K3608">
        <v>428.76</v>
      </c>
      <c r="L3608">
        <f t="shared" si="238"/>
        <v>423.849672</v>
      </c>
      <c r="N3608" s="3">
        <f t="shared" si="241"/>
        <v>4.0903279999999995</v>
      </c>
    </row>
    <row r="3609" spans="1:14" x14ac:dyDescent="0.2">
      <c r="A3609" s="1" t="s">
        <v>48</v>
      </c>
      <c r="B3609" s="7">
        <v>39580</v>
      </c>
      <c r="C3609" s="16" t="str">
        <f t="shared" si="240"/>
        <v>V</v>
      </c>
      <c r="F3609" s="5">
        <v>15.85</v>
      </c>
      <c r="G3609" s="3">
        <f t="shared" si="237"/>
        <v>4.83108</v>
      </c>
      <c r="J3609" t="s">
        <v>118</v>
      </c>
      <c r="K3609">
        <v>428.76</v>
      </c>
      <c r="L3609">
        <f t="shared" si="238"/>
        <v>423.92892000000001</v>
      </c>
      <c r="N3609" s="3">
        <f t="shared" si="241"/>
        <v>4.0110799999999998</v>
      </c>
    </row>
    <row r="3610" spans="1:14" x14ac:dyDescent="0.2">
      <c r="A3610" s="1" t="s">
        <v>48</v>
      </c>
      <c r="B3610" s="7">
        <v>39674</v>
      </c>
      <c r="C3610" s="16" t="str">
        <f t="shared" si="240"/>
        <v>V</v>
      </c>
      <c r="F3610" s="5">
        <v>15.56</v>
      </c>
      <c r="G3610" s="3">
        <f t="shared" si="237"/>
        <v>4.7426880000000002</v>
      </c>
      <c r="J3610" t="s">
        <v>80</v>
      </c>
      <c r="K3610">
        <v>428.76</v>
      </c>
      <c r="L3610">
        <f t="shared" ref="L3610:L3615" si="242">K3610-G3610</f>
        <v>424.017312</v>
      </c>
      <c r="N3610" s="3">
        <f t="shared" si="241"/>
        <v>3.922688</v>
      </c>
    </row>
    <row r="3611" spans="1:14" x14ac:dyDescent="0.2">
      <c r="A3611" s="1" t="s">
        <v>48</v>
      </c>
      <c r="B3611" s="7">
        <v>39725</v>
      </c>
      <c r="C3611" s="16" t="str">
        <f t="shared" si="240"/>
        <v>V</v>
      </c>
      <c r="F3611" s="5">
        <v>15.74</v>
      </c>
      <c r="G3611" s="3">
        <f t="shared" si="237"/>
        <v>4.7975520000000005</v>
      </c>
      <c r="J3611" t="s">
        <v>139</v>
      </c>
      <c r="K3611">
        <v>428.76</v>
      </c>
      <c r="L3611">
        <f t="shared" si="242"/>
        <v>423.96244799999999</v>
      </c>
      <c r="N3611" s="3">
        <f t="shared" si="241"/>
        <v>3.9775520000000002</v>
      </c>
    </row>
    <row r="3612" spans="1:14" x14ac:dyDescent="0.2">
      <c r="A3612" s="1" t="s">
        <v>48</v>
      </c>
      <c r="B3612" s="7">
        <v>39767</v>
      </c>
      <c r="C3612" s="16" t="str">
        <f t="shared" si="240"/>
        <v>V</v>
      </c>
      <c r="F3612" s="5">
        <v>15.46</v>
      </c>
      <c r="G3612" s="3">
        <f t="shared" si="237"/>
        <v>4.7122080000000004</v>
      </c>
      <c r="J3612" t="s">
        <v>118</v>
      </c>
      <c r="K3612">
        <v>428.76</v>
      </c>
      <c r="L3612">
        <f t="shared" si="242"/>
        <v>424.04779200000002</v>
      </c>
      <c r="N3612" s="3">
        <f t="shared" si="241"/>
        <v>3.8922080000000001</v>
      </c>
    </row>
    <row r="3613" spans="1:14" x14ac:dyDescent="0.2">
      <c r="A3613" s="1" t="s">
        <v>48</v>
      </c>
      <c r="B3613" s="7">
        <v>39795</v>
      </c>
      <c r="C3613" s="16" t="str">
        <f t="shared" si="240"/>
        <v>V</v>
      </c>
      <c r="F3613" s="5">
        <v>15.39</v>
      </c>
      <c r="G3613" s="3">
        <f t="shared" si="237"/>
        <v>4.6908720000000006</v>
      </c>
      <c r="J3613" t="s">
        <v>118</v>
      </c>
      <c r="K3613">
        <v>428.76</v>
      </c>
      <c r="L3613">
        <f t="shared" si="242"/>
        <v>424.06912799999998</v>
      </c>
      <c r="N3613" s="3">
        <f t="shared" si="241"/>
        <v>3.8708720000000003</v>
      </c>
    </row>
    <row r="3614" spans="1:14" x14ac:dyDescent="0.2">
      <c r="A3614" s="1" t="s">
        <v>48</v>
      </c>
      <c r="B3614" s="7">
        <v>39832</v>
      </c>
      <c r="C3614" s="16" t="s">
        <v>176</v>
      </c>
      <c r="F3614" s="5">
        <v>15.5</v>
      </c>
      <c r="G3614" s="3">
        <f t="shared" si="237"/>
        <v>4.7244000000000002</v>
      </c>
      <c r="J3614" t="s">
        <v>69</v>
      </c>
      <c r="K3614">
        <v>428.76</v>
      </c>
      <c r="L3614">
        <f t="shared" si="242"/>
        <v>424.03559999999999</v>
      </c>
      <c r="N3614" s="3">
        <f t="shared" ref="N3614:N3620" si="243">G3614-(G3613-N3613)</f>
        <v>3.9043999999999999</v>
      </c>
    </row>
    <row r="3615" spans="1:14" x14ac:dyDescent="0.2">
      <c r="A3615" s="1" t="s">
        <v>48</v>
      </c>
      <c r="B3615" s="7">
        <v>39866</v>
      </c>
      <c r="C3615" s="16" t="str">
        <f t="shared" si="240"/>
        <v>V</v>
      </c>
      <c r="F3615" s="5">
        <v>15.61</v>
      </c>
      <c r="G3615" s="3">
        <f t="shared" si="237"/>
        <v>4.7579279999999997</v>
      </c>
      <c r="J3615" t="s">
        <v>148</v>
      </c>
      <c r="K3615">
        <v>428.76</v>
      </c>
      <c r="L3615">
        <f t="shared" si="242"/>
        <v>424.002072</v>
      </c>
      <c r="N3615" s="3">
        <f t="shared" si="243"/>
        <v>3.9379279999999994</v>
      </c>
    </row>
    <row r="3616" spans="1:14" x14ac:dyDescent="0.2">
      <c r="A3616" s="1" t="s">
        <v>48</v>
      </c>
      <c r="B3616" s="7">
        <v>39898</v>
      </c>
      <c r="C3616" s="16" t="str">
        <f t="shared" si="240"/>
        <v>V</v>
      </c>
      <c r="F3616" s="5">
        <v>15.31</v>
      </c>
      <c r="G3616" s="3">
        <f t="shared" si="237"/>
        <v>4.6664880000000002</v>
      </c>
      <c r="J3616" t="s">
        <v>148</v>
      </c>
      <c r="K3616">
        <v>428.76</v>
      </c>
      <c r="L3616">
        <f t="shared" ref="L3616:L3621" si="244">K3616-G3616</f>
        <v>424.09351199999998</v>
      </c>
      <c r="N3616" s="3">
        <f t="shared" si="243"/>
        <v>3.8464879999999999</v>
      </c>
    </row>
    <row r="3617" spans="1:14" x14ac:dyDescent="0.2">
      <c r="A3617" s="1" t="s">
        <v>48</v>
      </c>
      <c r="B3617" s="7">
        <v>39928</v>
      </c>
      <c r="C3617" s="16" t="str">
        <f t="shared" si="240"/>
        <v>V</v>
      </c>
      <c r="F3617" s="5">
        <v>15.14</v>
      </c>
      <c r="G3617" s="3">
        <f t="shared" si="237"/>
        <v>4.6146720000000006</v>
      </c>
      <c r="J3617" t="s">
        <v>148</v>
      </c>
      <c r="K3617">
        <v>428.76</v>
      </c>
      <c r="L3617">
        <f t="shared" si="244"/>
        <v>424.14532800000001</v>
      </c>
      <c r="N3617" s="3">
        <f t="shared" si="243"/>
        <v>3.7946720000000003</v>
      </c>
    </row>
    <row r="3618" spans="1:14" x14ac:dyDescent="0.2">
      <c r="A3618" s="1" t="s">
        <v>48</v>
      </c>
      <c r="B3618" s="7">
        <v>39966</v>
      </c>
      <c r="C3618" s="16" t="str">
        <f t="shared" si="240"/>
        <v>V</v>
      </c>
      <c r="F3618" s="5">
        <v>14.76</v>
      </c>
      <c r="G3618" s="3">
        <f t="shared" si="237"/>
        <v>4.4988479999999997</v>
      </c>
      <c r="J3618" t="s">
        <v>148</v>
      </c>
      <c r="K3618">
        <v>428.76</v>
      </c>
      <c r="L3618">
        <f t="shared" si="244"/>
        <v>424.26115199999998</v>
      </c>
      <c r="N3618" s="3">
        <f t="shared" si="243"/>
        <v>3.6788479999999995</v>
      </c>
    </row>
    <row r="3619" spans="1:14" x14ac:dyDescent="0.2">
      <c r="A3619" s="1" t="s">
        <v>48</v>
      </c>
      <c r="B3619" s="7">
        <v>40004</v>
      </c>
      <c r="C3619" s="16" t="str">
        <f t="shared" si="240"/>
        <v>V</v>
      </c>
      <c r="F3619" s="5">
        <v>14.9</v>
      </c>
      <c r="G3619" s="3">
        <f t="shared" si="237"/>
        <v>4.5415200000000002</v>
      </c>
      <c r="J3619" t="s">
        <v>157</v>
      </c>
      <c r="K3619">
        <v>428.76</v>
      </c>
      <c r="L3619">
        <f t="shared" si="244"/>
        <v>424.21848</v>
      </c>
      <c r="N3619" s="3">
        <f t="shared" si="243"/>
        <v>3.7215199999999999</v>
      </c>
    </row>
    <row r="3620" spans="1:14" x14ac:dyDescent="0.2">
      <c r="A3620" s="1" t="s">
        <v>48</v>
      </c>
      <c r="B3620" s="7">
        <v>40045</v>
      </c>
      <c r="C3620" s="16" t="str">
        <f t="shared" si="240"/>
        <v>V</v>
      </c>
      <c r="F3620" s="5">
        <v>15.41</v>
      </c>
      <c r="G3620" s="3">
        <f t="shared" si="237"/>
        <v>4.696968</v>
      </c>
      <c r="J3620" t="s">
        <v>157</v>
      </c>
      <c r="K3620">
        <v>428.76</v>
      </c>
      <c r="L3620">
        <f t="shared" si="244"/>
        <v>424.06303199999996</v>
      </c>
      <c r="N3620" s="3">
        <f t="shared" si="243"/>
        <v>3.8769679999999997</v>
      </c>
    </row>
    <row r="3621" spans="1:14" x14ac:dyDescent="0.2">
      <c r="A3621" s="1" t="s">
        <v>48</v>
      </c>
      <c r="B3621" s="7">
        <v>40074</v>
      </c>
      <c r="C3621" s="16" t="str">
        <f t="shared" si="240"/>
        <v>V</v>
      </c>
      <c r="F3621" s="5">
        <v>15.64</v>
      </c>
      <c r="G3621" s="3">
        <f t="shared" si="237"/>
        <v>4.7670720000000006</v>
      </c>
      <c r="J3621" t="s">
        <v>157</v>
      </c>
      <c r="K3621">
        <v>428.76</v>
      </c>
      <c r="L3621">
        <f t="shared" si="244"/>
        <v>423.99292800000001</v>
      </c>
      <c r="N3621" s="3">
        <f>G3621-(G3620-N3620)</f>
        <v>3.9470720000000004</v>
      </c>
    </row>
    <row r="3622" spans="1:14" x14ac:dyDescent="0.2">
      <c r="A3622" s="1" t="s">
        <v>48</v>
      </c>
      <c r="B3622" s="7">
        <v>40102</v>
      </c>
      <c r="C3622" s="16" t="str">
        <f t="shared" si="240"/>
        <v>V</v>
      </c>
      <c r="F3622" s="5">
        <v>15.8</v>
      </c>
      <c r="G3622" s="3">
        <f t="shared" si="237"/>
        <v>4.8158400000000006</v>
      </c>
      <c r="J3622" t="s">
        <v>148</v>
      </c>
      <c r="K3622">
        <v>428.76</v>
      </c>
      <c r="L3622">
        <f>K3622-G3622</f>
        <v>423.94416000000001</v>
      </c>
      <c r="N3622" s="3">
        <f>G3622-(G3621-N3621)</f>
        <v>3.9958400000000003</v>
      </c>
    </row>
    <row r="3623" spans="1:14" x14ac:dyDescent="0.2">
      <c r="A3623" s="1" t="s">
        <v>48</v>
      </c>
      <c r="B3623" s="7">
        <v>40128</v>
      </c>
      <c r="C3623" s="16" t="str">
        <f t="shared" si="240"/>
        <v>V</v>
      </c>
      <c r="F3623" s="5">
        <v>15.84</v>
      </c>
      <c r="G3623" s="3">
        <f t="shared" si="237"/>
        <v>4.8280320000000003</v>
      </c>
      <c r="J3623" t="s">
        <v>157</v>
      </c>
      <c r="K3623">
        <v>428.76</v>
      </c>
      <c r="L3623">
        <f>K3623-G3623</f>
        <v>423.93196799999998</v>
      </c>
      <c r="N3623" s="3">
        <f>G3623-(G3622-N3622)</f>
        <v>4.008032</v>
      </c>
    </row>
    <row r="3624" spans="1:14" x14ac:dyDescent="0.2">
      <c r="A3624" s="1" t="s">
        <v>48</v>
      </c>
      <c r="B3624" s="7">
        <v>40162</v>
      </c>
      <c r="C3624" s="16" t="str">
        <f t="shared" si="240"/>
        <v>V</v>
      </c>
      <c r="F3624" s="5">
        <v>15.97</v>
      </c>
      <c r="G3624" s="3">
        <f t="shared" si="237"/>
        <v>4.8676560000000002</v>
      </c>
      <c r="J3624" t="s">
        <v>148</v>
      </c>
      <c r="K3624">
        <v>428.76</v>
      </c>
      <c r="L3624">
        <f>K3624-G3624</f>
        <v>423.89234399999998</v>
      </c>
      <c r="N3624" s="3">
        <f>G3624-(G3623-N3623)</f>
        <v>4.0476559999999999</v>
      </c>
    </row>
    <row r="3625" spans="1:14" x14ac:dyDescent="0.2">
      <c r="A3625" s="1" t="s">
        <v>48</v>
      </c>
      <c r="B3625" s="7">
        <v>40191</v>
      </c>
      <c r="C3625" s="16" t="s">
        <v>177</v>
      </c>
      <c r="F3625" s="5">
        <v>16.059999999999999</v>
      </c>
      <c r="G3625" s="3">
        <f t="shared" si="237"/>
        <v>4.8950879999999994</v>
      </c>
      <c r="J3625" t="s">
        <v>179</v>
      </c>
      <c r="K3625">
        <v>428.76</v>
      </c>
      <c r="L3625">
        <f t="shared" ref="L3625:L3630" si="245">K3625-G3625</f>
        <v>423.864912</v>
      </c>
      <c r="N3625" s="3">
        <f t="shared" ref="N3625:N3630" si="246">G3625-(G3624-N3624)</f>
        <v>4.0750879999999992</v>
      </c>
    </row>
    <row r="3626" spans="1:14" x14ac:dyDescent="0.2">
      <c r="A3626" s="1" t="s">
        <v>48</v>
      </c>
      <c r="B3626" s="7">
        <v>40222</v>
      </c>
      <c r="C3626" s="16" t="s">
        <v>177</v>
      </c>
      <c r="F3626" s="5">
        <v>16.170000000000002</v>
      </c>
      <c r="G3626" s="3">
        <f t="shared" si="237"/>
        <v>4.9286160000000008</v>
      </c>
      <c r="J3626" t="s">
        <v>179</v>
      </c>
      <c r="K3626">
        <v>428.76</v>
      </c>
      <c r="L3626">
        <f t="shared" si="245"/>
        <v>423.83138400000001</v>
      </c>
      <c r="N3626" s="3">
        <f t="shared" si="246"/>
        <v>4.1086160000000005</v>
      </c>
    </row>
    <row r="3627" spans="1:14" x14ac:dyDescent="0.2">
      <c r="A3627" s="1" t="s">
        <v>48</v>
      </c>
      <c r="B3627" s="7">
        <v>40247</v>
      </c>
      <c r="C3627" s="16" t="s">
        <v>177</v>
      </c>
      <c r="F3627" s="5">
        <v>16.239999999999998</v>
      </c>
      <c r="G3627" s="3">
        <f t="shared" si="237"/>
        <v>4.9499519999999997</v>
      </c>
      <c r="J3627" t="s">
        <v>180</v>
      </c>
      <c r="K3627">
        <v>428.76</v>
      </c>
      <c r="L3627">
        <f t="shared" si="245"/>
        <v>423.81004799999999</v>
      </c>
      <c r="N3627" s="3">
        <f t="shared" si="246"/>
        <v>4.1299519999999994</v>
      </c>
    </row>
    <row r="3628" spans="1:14" x14ac:dyDescent="0.2">
      <c r="A3628" s="1" t="s">
        <v>48</v>
      </c>
      <c r="B3628" s="7">
        <v>40275</v>
      </c>
      <c r="C3628" s="16" t="s">
        <v>177</v>
      </c>
      <c r="F3628" s="5">
        <v>16.329999999999998</v>
      </c>
      <c r="G3628" s="3">
        <f t="shared" si="237"/>
        <v>4.9773839999999998</v>
      </c>
      <c r="J3628" t="s">
        <v>157</v>
      </c>
      <c r="K3628">
        <v>428.76</v>
      </c>
      <c r="L3628">
        <f t="shared" si="245"/>
        <v>423.78261600000002</v>
      </c>
      <c r="N3628" s="3">
        <f t="shared" si="246"/>
        <v>4.1573839999999995</v>
      </c>
    </row>
    <row r="3629" spans="1:14" x14ac:dyDescent="0.2">
      <c r="A3629" s="1" t="s">
        <v>48</v>
      </c>
      <c r="B3629" s="7">
        <v>40302</v>
      </c>
      <c r="C3629" s="16" t="s">
        <v>177</v>
      </c>
      <c r="F3629" s="5">
        <v>16.03</v>
      </c>
      <c r="G3629" s="3">
        <f t="shared" si="237"/>
        <v>4.8859440000000003</v>
      </c>
      <c r="J3629" t="s">
        <v>157</v>
      </c>
      <c r="K3629">
        <v>428.76</v>
      </c>
      <c r="L3629">
        <f t="shared" si="245"/>
        <v>423.874056</v>
      </c>
      <c r="N3629" s="3">
        <f t="shared" si="246"/>
        <v>4.065944</v>
      </c>
    </row>
    <row r="3630" spans="1:14" x14ac:dyDescent="0.2">
      <c r="A3630" s="1" t="s">
        <v>48</v>
      </c>
      <c r="B3630" s="7">
        <v>40331</v>
      </c>
      <c r="C3630" s="16" t="s">
        <v>177</v>
      </c>
      <c r="F3630" s="5">
        <v>15.73</v>
      </c>
      <c r="G3630" s="3">
        <f t="shared" si="237"/>
        <v>4.7945040000000008</v>
      </c>
      <c r="J3630" t="s">
        <v>157</v>
      </c>
      <c r="K3630">
        <v>428.76</v>
      </c>
      <c r="L3630">
        <f t="shared" si="245"/>
        <v>423.96549599999997</v>
      </c>
      <c r="N3630" s="3">
        <f t="shared" si="246"/>
        <v>3.9745040000000005</v>
      </c>
    </row>
    <row r="3631" spans="1:14" x14ac:dyDescent="0.2">
      <c r="C3631" s="16"/>
      <c r="G3631" s="3"/>
      <c r="N3631" s="3"/>
    </row>
    <row r="3632" spans="1:14" s="11" customFormat="1" x14ac:dyDescent="0.2">
      <c r="A3632" s="9">
        <v>958</v>
      </c>
      <c r="B3632" s="10">
        <v>32674</v>
      </c>
      <c r="C3632" s="16" t="str">
        <f t="shared" si="240"/>
        <v>V</v>
      </c>
      <c r="F3632" s="13">
        <v>16.771999999999998</v>
      </c>
      <c r="G3632" s="11">
        <v>5.1120000000000001</v>
      </c>
      <c r="H3632" s="13"/>
      <c r="L3632" s="11">
        <v>423.31099999999998</v>
      </c>
      <c r="N3632" s="11">
        <v>4.5410000000000004</v>
      </c>
    </row>
    <row r="3633" spans="1:15" x14ac:dyDescent="0.2">
      <c r="A3633" s="1">
        <v>958</v>
      </c>
      <c r="B3633" s="7">
        <v>32808</v>
      </c>
      <c r="C3633" s="16" t="str">
        <f t="shared" si="240"/>
        <v>V</v>
      </c>
      <c r="F3633" s="5">
        <f>G3633*3.281</f>
        <v>15.781609999999999</v>
      </c>
      <c r="G3633">
        <v>4.8099999999999996</v>
      </c>
      <c r="L3633">
        <v>423.613</v>
      </c>
      <c r="N3633">
        <v>4.2389999999999999</v>
      </c>
    </row>
    <row r="3634" spans="1:15" x14ac:dyDescent="0.2">
      <c r="A3634" s="1">
        <v>958</v>
      </c>
      <c r="B3634" s="7">
        <v>32829</v>
      </c>
      <c r="C3634" s="16" t="str">
        <f t="shared" si="240"/>
        <v>V</v>
      </c>
      <c r="F3634" s="5">
        <v>15.86</v>
      </c>
      <c r="G3634">
        <v>4.8339999999999996</v>
      </c>
      <c r="H3634" s="5">
        <v>15.85</v>
      </c>
      <c r="I3634">
        <v>4.8310000000000004</v>
      </c>
      <c r="L3634">
        <v>423.589</v>
      </c>
      <c r="M3634">
        <v>423.59199999999998</v>
      </c>
      <c r="N3634">
        <v>4.2629999999999999</v>
      </c>
      <c r="O3634">
        <v>4.26</v>
      </c>
    </row>
    <row r="3635" spans="1:15" x14ac:dyDescent="0.2">
      <c r="A3635" s="1">
        <v>958</v>
      </c>
      <c r="B3635" s="7">
        <v>33257</v>
      </c>
      <c r="C3635" s="16" t="str">
        <f t="shared" si="240"/>
        <v>V</v>
      </c>
      <c r="F3635" s="5">
        <v>17.079999999999998</v>
      </c>
      <c r="G3635">
        <v>5.2060000000000004</v>
      </c>
      <c r="H3635" s="5">
        <v>16.32</v>
      </c>
      <c r="I3635">
        <v>4.9740000000000002</v>
      </c>
      <c r="L3635">
        <v>423.21699999999998</v>
      </c>
      <c r="M3635">
        <v>423.44900000000001</v>
      </c>
      <c r="N3635">
        <v>4.6349999999999998</v>
      </c>
      <c r="O3635">
        <v>4.4029999999999996</v>
      </c>
    </row>
    <row r="3636" spans="1:15" x14ac:dyDescent="0.2">
      <c r="A3636" s="1">
        <v>958</v>
      </c>
      <c r="B3636" s="7">
        <v>33306</v>
      </c>
      <c r="C3636" s="16" t="str">
        <f t="shared" si="240"/>
        <v>V</v>
      </c>
      <c r="F3636" s="5">
        <v>17.11</v>
      </c>
      <c r="G3636">
        <v>5.2149999999999999</v>
      </c>
      <c r="H3636" s="5">
        <v>16.3</v>
      </c>
      <c r="I3636">
        <v>4.968</v>
      </c>
      <c r="L3636">
        <v>423.20800000000003</v>
      </c>
      <c r="M3636">
        <v>423.45499999999998</v>
      </c>
      <c r="N3636">
        <v>4.6440000000000001</v>
      </c>
      <c r="O3636">
        <v>4.3970000000000002</v>
      </c>
    </row>
    <row r="3637" spans="1:15" x14ac:dyDescent="0.2">
      <c r="A3637" s="1">
        <v>958</v>
      </c>
      <c r="B3637" s="7">
        <v>33342</v>
      </c>
      <c r="C3637" s="16" t="str">
        <f t="shared" si="240"/>
        <v>V</v>
      </c>
      <c r="F3637" s="5">
        <f t="shared" ref="F3637:H3640" si="247">G3637*3.281</f>
        <v>16.920117000000001</v>
      </c>
      <c r="G3637">
        <v>5.157</v>
      </c>
      <c r="H3637" s="3">
        <f t="shared" si="247"/>
        <v>16.021122999999999</v>
      </c>
      <c r="I3637">
        <v>4.883</v>
      </c>
      <c r="L3637">
        <v>423.26600000000002</v>
      </c>
      <c r="M3637">
        <v>423.54</v>
      </c>
      <c r="N3637">
        <v>4.5860000000000003</v>
      </c>
      <c r="O3637">
        <v>4.3120000000000003</v>
      </c>
    </row>
    <row r="3638" spans="1:15" x14ac:dyDescent="0.2">
      <c r="A3638" s="1">
        <v>958</v>
      </c>
      <c r="B3638" s="7">
        <v>33679</v>
      </c>
      <c r="C3638" s="16" t="str">
        <f t="shared" si="240"/>
        <v>V</v>
      </c>
      <c r="F3638" s="5">
        <f t="shared" si="247"/>
        <v>16.710132999999999</v>
      </c>
      <c r="G3638">
        <v>5.093</v>
      </c>
      <c r="H3638" s="3">
        <f t="shared" si="247"/>
        <v>15.738956999999999</v>
      </c>
      <c r="I3638">
        <v>4.7969999999999997</v>
      </c>
      <c r="L3638">
        <v>423.33</v>
      </c>
      <c r="M3638">
        <v>423.63</v>
      </c>
      <c r="N3638">
        <v>4.5199999999999996</v>
      </c>
      <c r="O3638">
        <v>4.2300000000000004</v>
      </c>
    </row>
    <row r="3639" spans="1:15" x14ac:dyDescent="0.2">
      <c r="A3639" s="1">
        <v>958</v>
      </c>
      <c r="B3639" s="7">
        <v>33784</v>
      </c>
      <c r="C3639" s="16" t="str">
        <f t="shared" si="240"/>
        <v>V</v>
      </c>
      <c r="F3639" s="5">
        <f t="shared" si="247"/>
        <v>16.641232000000002</v>
      </c>
      <c r="G3639">
        <v>5.0720000000000001</v>
      </c>
      <c r="H3639" s="3">
        <f t="shared" si="247"/>
        <v>15.633965</v>
      </c>
      <c r="I3639">
        <v>4.7649999999999997</v>
      </c>
    </row>
    <row r="3640" spans="1:15" x14ac:dyDescent="0.2">
      <c r="A3640" s="1">
        <v>958</v>
      </c>
      <c r="B3640" s="7">
        <v>35325</v>
      </c>
      <c r="C3640" s="16" t="str">
        <f t="shared" si="240"/>
        <v>V</v>
      </c>
      <c r="F3640" s="5">
        <f t="shared" si="247"/>
        <v>16.024404000000001</v>
      </c>
      <c r="G3640">
        <v>4.8840000000000003</v>
      </c>
    </row>
    <row r="3641" spans="1:15" x14ac:dyDescent="0.2">
      <c r="C3641" s="16"/>
    </row>
    <row r="3642" spans="1:15" s="11" customFormat="1" x14ac:dyDescent="0.2">
      <c r="A3642" s="9">
        <v>976</v>
      </c>
      <c r="B3642" s="10">
        <v>32829</v>
      </c>
      <c r="C3642" s="16" t="s">
        <v>178</v>
      </c>
      <c r="F3642" s="13">
        <v>7.76</v>
      </c>
      <c r="G3642" s="11">
        <v>2.3650000000000002</v>
      </c>
      <c r="H3642" s="13">
        <v>7.75</v>
      </c>
      <c r="I3642" s="11">
        <v>2.3620000000000001</v>
      </c>
      <c r="L3642" s="11">
        <v>423.63</v>
      </c>
      <c r="M3642" s="11">
        <v>423.63299999999998</v>
      </c>
      <c r="N3642" s="11">
        <v>1.5629999999999999</v>
      </c>
      <c r="O3642" s="11">
        <v>1.56</v>
      </c>
    </row>
    <row r="3643" spans="1:15" x14ac:dyDescent="0.2">
      <c r="A3643" s="1">
        <v>976</v>
      </c>
      <c r="B3643" s="7">
        <v>32881</v>
      </c>
      <c r="C3643" s="16" t="s">
        <v>178</v>
      </c>
      <c r="F3643" s="5">
        <v>7.67</v>
      </c>
      <c r="G3643">
        <v>2.3380000000000001</v>
      </c>
      <c r="L3643">
        <v>423.65800000000002</v>
      </c>
      <c r="N3643">
        <v>1.536</v>
      </c>
    </row>
    <row r="3644" spans="1:15" x14ac:dyDescent="0.2">
      <c r="A3644" s="1">
        <v>976</v>
      </c>
      <c r="B3644" s="7">
        <v>32930</v>
      </c>
      <c r="C3644" s="16" t="s">
        <v>178</v>
      </c>
      <c r="F3644" s="5">
        <v>7.73</v>
      </c>
      <c r="G3644">
        <v>2.3559999999999999</v>
      </c>
      <c r="L3644">
        <v>423.63900000000001</v>
      </c>
      <c r="N3644">
        <v>1.554</v>
      </c>
    </row>
    <row r="3645" spans="1:15" x14ac:dyDescent="0.2">
      <c r="A3645" s="1">
        <v>976</v>
      </c>
      <c r="B3645" s="7">
        <v>33306</v>
      </c>
      <c r="C3645" s="16" t="s">
        <v>178</v>
      </c>
      <c r="F3645" s="5">
        <v>8.08</v>
      </c>
      <c r="G3645">
        <v>2.4630000000000001</v>
      </c>
      <c r="H3645" s="5">
        <v>8.0749999999999993</v>
      </c>
      <c r="I3645">
        <v>2.4609999999999999</v>
      </c>
      <c r="L3645">
        <v>423.53300000000002</v>
      </c>
      <c r="M3645">
        <v>423.53399999999999</v>
      </c>
      <c r="N3645">
        <v>1.661</v>
      </c>
      <c r="O3645">
        <v>1.659</v>
      </c>
    </row>
    <row r="3646" spans="1:15" x14ac:dyDescent="0.2">
      <c r="A3646" s="1">
        <v>976</v>
      </c>
      <c r="B3646" s="7">
        <v>33326</v>
      </c>
      <c r="C3646" s="16" t="s">
        <v>178</v>
      </c>
      <c r="F3646" s="5">
        <f t="shared" ref="F3646:F3662" si="248">G3646*3.281</f>
        <v>6.9885299999999999</v>
      </c>
      <c r="G3646">
        <v>2.13</v>
      </c>
      <c r="H3646" s="3">
        <f>I3646*3.281</f>
        <v>6.9721250000000001</v>
      </c>
      <c r="I3646">
        <v>2.125</v>
      </c>
      <c r="L3646">
        <v>423.86500000000001</v>
      </c>
      <c r="M3646">
        <v>423.87</v>
      </c>
      <c r="N3646">
        <v>1.3280000000000001</v>
      </c>
      <c r="O3646">
        <v>1.323</v>
      </c>
    </row>
    <row r="3647" spans="1:15" x14ac:dyDescent="0.2">
      <c r="A3647" s="1">
        <v>976</v>
      </c>
      <c r="B3647" s="7">
        <v>33679</v>
      </c>
      <c r="C3647" s="16" t="s">
        <v>178</v>
      </c>
      <c r="F3647" s="5">
        <f t="shared" si="248"/>
        <v>12.051113000000001</v>
      </c>
      <c r="G3647">
        <v>3.673</v>
      </c>
      <c r="H3647" s="3">
        <f>I3647*3.281</f>
        <v>6.7293310000000011</v>
      </c>
      <c r="I3647">
        <v>2.0510000000000002</v>
      </c>
      <c r="L3647">
        <v>422.32</v>
      </c>
      <c r="M3647">
        <v>423.94</v>
      </c>
      <c r="N3647">
        <v>2.87</v>
      </c>
      <c r="O3647">
        <v>1.25</v>
      </c>
    </row>
    <row r="3648" spans="1:15" x14ac:dyDescent="0.2">
      <c r="A3648" s="1">
        <v>976</v>
      </c>
      <c r="B3648" s="7">
        <v>33784</v>
      </c>
      <c r="C3648" s="16" t="s">
        <v>178</v>
      </c>
      <c r="F3648" s="5">
        <f t="shared" si="248"/>
        <v>7.2182000000000013</v>
      </c>
      <c r="G3648">
        <v>2.2000000000000002</v>
      </c>
      <c r="H3648" s="3">
        <f>I3648*3.281</f>
        <v>7.2017949999999997</v>
      </c>
      <c r="I3648">
        <v>2.1949999999999998</v>
      </c>
    </row>
    <row r="3649" spans="1:15" x14ac:dyDescent="0.2">
      <c r="A3649" s="1">
        <v>976</v>
      </c>
      <c r="B3649" s="7">
        <v>34033</v>
      </c>
      <c r="C3649" s="16" t="s">
        <v>178</v>
      </c>
      <c r="F3649" s="5">
        <f t="shared" si="248"/>
        <v>7.2182000000000013</v>
      </c>
      <c r="G3649">
        <v>2.2000000000000002</v>
      </c>
      <c r="J3649" t="s">
        <v>49</v>
      </c>
      <c r="L3649">
        <v>423.8</v>
      </c>
      <c r="N3649">
        <v>1.3979999999999999</v>
      </c>
    </row>
    <row r="3650" spans="1:15" x14ac:dyDescent="0.2">
      <c r="A3650" s="1">
        <v>976</v>
      </c>
      <c r="B3650" s="7">
        <v>34044</v>
      </c>
      <c r="C3650" s="16" t="s">
        <v>178</v>
      </c>
      <c r="F3650" s="5">
        <f t="shared" si="248"/>
        <v>10.581225</v>
      </c>
      <c r="G3650">
        <v>3.2250000000000001</v>
      </c>
      <c r="H3650" s="3">
        <f>I3650*3.281</f>
        <v>7.2871010000000007</v>
      </c>
      <c r="I3650">
        <v>2.2210000000000001</v>
      </c>
      <c r="L3650">
        <v>422.77</v>
      </c>
      <c r="M3650">
        <v>423.77</v>
      </c>
      <c r="N3650">
        <v>2.423</v>
      </c>
      <c r="O3650">
        <v>1.419</v>
      </c>
    </row>
    <row r="3651" spans="1:15" x14ac:dyDescent="0.2">
      <c r="A3651" s="1">
        <v>976</v>
      </c>
      <c r="B3651" s="7">
        <v>34058</v>
      </c>
      <c r="C3651" s="16" t="s">
        <v>178</v>
      </c>
      <c r="F3651" s="5">
        <f t="shared" si="248"/>
        <v>6.0370400000000002</v>
      </c>
      <c r="G3651">
        <v>1.84</v>
      </c>
      <c r="H3651" s="3">
        <f>I3651*3.281</f>
        <v>6.0271970000000001</v>
      </c>
      <c r="I3651">
        <v>1.837</v>
      </c>
      <c r="L3651">
        <v>424.16</v>
      </c>
      <c r="M3651">
        <v>424.16</v>
      </c>
      <c r="N3651">
        <v>1.038</v>
      </c>
      <c r="O3651">
        <v>1.0349999999999999</v>
      </c>
    </row>
    <row r="3652" spans="1:15" x14ac:dyDescent="0.2">
      <c r="A3652" s="1">
        <v>976</v>
      </c>
      <c r="B3652" s="7">
        <v>34065</v>
      </c>
      <c r="C3652" s="16" t="s">
        <v>178</v>
      </c>
      <c r="F3652" s="5">
        <f t="shared" si="248"/>
        <v>5.9747010000000005</v>
      </c>
      <c r="G3652">
        <v>1.821</v>
      </c>
      <c r="H3652" s="3">
        <f>I3652*3.281</f>
        <v>5.9582960000000007</v>
      </c>
      <c r="I3652">
        <v>1.8160000000000001</v>
      </c>
      <c r="L3652">
        <v>424.17</v>
      </c>
      <c r="M3652">
        <v>424.18</v>
      </c>
      <c r="N3652">
        <v>1.0189999999999999</v>
      </c>
      <c r="O3652">
        <v>1.014</v>
      </c>
    </row>
    <row r="3653" spans="1:15" x14ac:dyDescent="0.2">
      <c r="A3653" s="1">
        <v>976</v>
      </c>
      <c r="B3653" s="7">
        <v>34075</v>
      </c>
      <c r="C3653" s="16" t="s">
        <v>178</v>
      </c>
      <c r="F3653" s="5">
        <f t="shared" si="248"/>
        <v>6.2863959999999999</v>
      </c>
      <c r="G3653">
        <v>1.9159999999999999</v>
      </c>
      <c r="H3653" s="3">
        <f>I3653*3.281</f>
        <v>6.2765530000000007</v>
      </c>
      <c r="I3653">
        <v>1.913</v>
      </c>
      <c r="L3653">
        <v>424.08</v>
      </c>
      <c r="M3653">
        <v>424.08</v>
      </c>
      <c r="N3653">
        <v>1.1140000000000001</v>
      </c>
      <c r="O3653">
        <v>1.111</v>
      </c>
    </row>
    <row r="3654" spans="1:15" x14ac:dyDescent="0.2">
      <c r="A3654" s="1">
        <v>976</v>
      </c>
      <c r="B3654" s="7">
        <v>34086</v>
      </c>
      <c r="C3654" s="16" t="s">
        <v>178</v>
      </c>
      <c r="F3654" s="5">
        <f t="shared" si="248"/>
        <v>6.1026600000000002</v>
      </c>
      <c r="G3654">
        <v>1.86</v>
      </c>
      <c r="J3654" t="s">
        <v>50</v>
      </c>
      <c r="L3654">
        <v>424.14</v>
      </c>
      <c r="N3654">
        <v>1.0580000000000001</v>
      </c>
    </row>
    <row r="3655" spans="1:15" x14ac:dyDescent="0.2">
      <c r="A3655" s="1">
        <v>976</v>
      </c>
      <c r="B3655" s="7">
        <v>34100</v>
      </c>
      <c r="C3655" s="16" t="s">
        <v>178</v>
      </c>
      <c r="F3655" s="5">
        <f t="shared" si="248"/>
        <v>6.4602890000000004</v>
      </c>
      <c r="G3655">
        <v>1.9690000000000001</v>
      </c>
      <c r="H3655" s="3">
        <f>I3655*3.281</f>
        <v>6.4537270000000007</v>
      </c>
      <c r="I3655">
        <v>1.9670000000000001</v>
      </c>
      <c r="L3655">
        <v>424.03</v>
      </c>
      <c r="M3655">
        <v>424.03</v>
      </c>
      <c r="N3655">
        <v>1.167</v>
      </c>
      <c r="O3655">
        <v>1.165</v>
      </c>
    </row>
    <row r="3656" spans="1:15" x14ac:dyDescent="0.2">
      <c r="A3656" s="1">
        <v>976</v>
      </c>
      <c r="B3656" s="7">
        <v>34110</v>
      </c>
      <c r="C3656" s="16" t="s">
        <v>178</v>
      </c>
      <c r="F3656" s="5">
        <f t="shared" si="248"/>
        <v>6.634182</v>
      </c>
      <c r="G3656">
        <v>2.0219999999999998</v>
      </c>
      <c r="H3656" s="3">
        <f>I3656*3.281</f>
        <v>6.6276200000000003</v>
      </c>
      <c r="I3656">
        <v>2.02</v>
      </c>
      <c r="L3656">
        <v>423.97</v>
      </c>
      <c r="M3656">
        <v>423.98</v>
      </c>
      <c r="N3656">
        <v>1.22</v>
      </c>
      <c r="O3656">
        <v>1.218</v>
      </c>
    </row>
    <row r="3657" spans="1:15" x14ac:dyDescent="0.2">
      <c r="A3657" s="1">
        <v>976</v>
      </c>
      <c r="B3657" s="7">
        <v>34117</v>
      </c>
      <c r="C3657" s="16" t="s">
        <v>178</v>
      </c>
      <c r="F3657" s="5">
        <f t="shared" si="248"/>
        <v>6.6210579999999997</v>
      </c>
      <c r="G3657">
        <v>2.0179999999999998</v>
      </c>
      <c r="H3657" s="3">
        <f>I3657*3.281</f>
        <v>6.6177770000000002</v>
      </c>
      <c r="I3657">
        <v>2.0169999999999999</v>
      </c>
      <c r="L3657">
        <v>423.98</v>
      </c>
      <c r="M3657">
        <v>423.98</v>
      </c>
      <c r="N3657">
        <v>1.216</v>
      </c>
      <c r="O3657">
        <v>1.2150000000000001</v>
      </c>
    </row>
    <row r="3658" spans="1:15" x14ac:dyDescent="0.2">
      <c r="A3658" s="1">
        <v>976</v>
      </c>
      <c r="B3658" s="7">
        <v>34129</v>
      </c>
      <c r="C3658" s="16" t="s">
        <v>178</v>
      </c>
      <c r="F3658" s="5">
        <f t="shared" si="248"/>
        <v>6.6144959999999999</v>
      </c>
      <c r="G3658">
        <v>2.016</v>
      </c>
      <c r="H3658" s="3">
        <f>I3658*3.281</f>
        <v>6.6112150000000005</v>
      </c>
      <c r="I3658">
        <v>2.0150000000000001</v>
      </c>
      <c r="L3658">
        <v>423.98</v>
      </c>
      <c r="M3658">
        <v>423.98</v>
      </c>
      <c r="N3658">
        <v>1.214</v>
      </c>
      <c r="O3658">
        <v>1.2130000000000001</v>
      </c>
    </row>
    <row r="3659" spans="1:15" x14ac:dyDescent="0.2">
      <c r="A3659" s="1">
        <v>976</v>
      </c>
      <c r="B3659" s="7">
        <v>34310</v>
      </c>
      <c r="C3659" s="16" t="s">
        <v>178</v>
      </c>
      <c r="F3659" s="5">
        <f t="shared" si="248"/>
        <v>6.9294720000000005</v>
      </c>
      <c r="G3659">
        <v>2.1120000000000001</v>
      </c>
      <c r="J3659" t="s">
        <v>50</v>
      </c>
      <c r="L3659">
        <v>423.88299999999998</v>
      </c>
      <c r="N3659">
        <v>1.31</v>
      </c>
    </row>
    <row r="3660" spans="1:15" x14ac:dyDescent="0.2">
      <c r="A3660" s="1">
        <v>976</v>
      </c>
      <c r="B3660" s="7">
        <v>34341</v>
      </c>
      <c r="C3660" s="16" t="s">
        <v>178</v>
      </c>
      <c r="F3660" s="5">
        <f t="shared" si="248"/>
        <v>7.1591420000000001</v>
      </c>
      <c r="G3660">
        <v>2.1819999999999999</v>
      </c>
      <c r="J3660" t="s">
        <v>50</v>
      </c>
      <c r="L3660">
        <v>423.81299999999999</v>
      </c>
      <c r="N3660">
        <v>1.38</v>
      </c>
    </row>
    <row r="3661" spans="1:15" x14ac:dyDescent="0.2">
      <c r="A3661" s="1">
        <v>976</v>
      </c>
      <c r="B3661" s="7">
        <v>34366</v>
      </c>
      <c r="C3661" s="16" t="s">
        <v>178</v>
      </c>
      <c r="F3661" s="5">
        <f t="shared" si="248"/>
        <v>7.2378860000000005</v>
      </c>
      <c r="G3661">
        <v>2.206</v>
      </c>
      <c r="H3661" s="3">
        <f>I3661*3.281</f>
        <v>7.2280429999999996</v>
      </c>
      <c r="I3661">
        <v>2.2029999999999998</v>
      </c>
      <c r="L3661">
        <v>423.78899999999999</v>
      </c>
      <c r="M3661">
        <v>423.79199999999997</v>
      </c>
      <c r="N3661">
        <v>1.4039999999999999</v>
      </c>
      <c r="O3661">
        <v>1.401</v>
      </c>
    </row>
    <row r="3662" spans="1:15" x14ac:dyDescent="0.2">
      <c r="A3662" s="1">
        <v>976</v>
      </c>
      <c r="B3662" s="7">
        <v>34402</v>
      </c>
      <c r="C3662" s="16" t="s">
        <v>178</v>
      </c>
      <c r="F3662" s="5">
        <f t="shared" si="248"/>
        <v>6.6866779999999997</v>
      </c>
      <c r="G3662">
        <v>2.0379999999999998</v>
      </c>
      <c r="L3662">
        <v>423.95699999999999</v>
      </c>
      <c r="N3662">
        <v>1.236</v>
      </c>
    </row>
    <row r="3663" spans="1:15" x14ac:dyDescent="0.2">
      <c r="A3663" s="1">
        <v>976</v>
      </c>
      <c r="B3663" s="7">
        <v>34438</v>
      </c>
      <c r="C3663" s="16" t="s">
        <v>178</v>
      </c>
      <c r="F3663" s="5">
        <f t="shared" ref="F3663:F3672" si="249">G3663*3.281</f>
        <v>6.3618590000000008</v>
      </c>
      <c r="G3663">
        <v>1.9390000000000001</v>
      </c>
      <c r="H3663" s="3">
        <f>I3663*3.281</f>
        <v>6.3388920000000004</v>
      </c>
      <c r="I3663">
        <v>1.9319999999999999</v>
      </c>
      <c r="L3663">
        <v>424.05599999999998</v>
      </c>
      <c r="M3663">
        <v>424.06299999999999</v>
      </c>
      <c r="N3663">
        <v>1.137</v>
      </c>
      <c r="O3663">
        <v>1.1299999999999999</v>
      </c>
    </row>
    <row r="3664" spans="1:15" x14ac:dyDescent="0.2">
      <c r="A3664" s="1">
        <v>976</v>
      </c>
      <c r="B3664" s="7">
        <v>34488</v>
      </c>
      <c r="C3664" s="16" t="s">
        <v>178</v>
      </c>
      <c r="F3664" s="5">
        <f t="shared" si="249"/>
        <v>6.7096450000000001</v>
      </c>
      <c r="G3664">
        <v>2.0449999999999999</v>
      </c>
      <c r="H3664" s="3">
        <f>I3664*3.281</f>
        <v>6.7063640000000007</v>
      </c>
      <c r="I3664">
        <v>2.044</v>
      </c>
      <c r="L3664">
        <v>423.95</v>
      </c>
      <c r="M3664">
        <v>423.95100000000002</v>
      </c>
      <c r="N3664">
        <v>1.2430000000000001</v>
      </c>
      <c r="O3664">
        <v>1.242</v>
      </c>
    </row>
    <row r="3665" spans="1:15" x14ac:dyDescent="0.2">
      <c r="A3665" s="1">
        <v>976</v>
      </c>
      <c r="B3665" s="7">
        <v>34522</v>
      </c>
      <c r="C3665" s="16" t="s">
        <v>178</v>
      </c>
      <c r="F3665" s="5">
        <f t="shared" si="249"/>
        <v>6.502942</v>
      </c>
      <c r="G3665">
        <v>1.982</v>
      </c>
      <c r="L3665">
        <v>424.01299999999998</v>
      </c>
      <c r="N3665">
        <v>1.18</v>
      </c>
    </row>
    <row r="3666" spans="1:15" x14ac:dyDescent="0.2">
      <c r="A3666" s="1">
        <v>976</v>
      </c>
      <c r="B3666" s="7">
        <v>34589</v>
      </c>
      <c r="C3666" s="16" t="s">
        <v>178</v>
      </c>
      <c r="F3666" s="5">
        <f t="shared" si="249"/>
        <v>6.1649989999999999</v>
      </c>
      <c r="G3666">
        <v>1.879</v>
      </c>
      <c r="H3666" s="3">
        <f>I3666*3.281</f>
        <v>6.1584370000000002</v>
      </c>
      <c r="I3666">
        <v>1.877</v>
      </c>
      <c r="L3666">
        <v>424.11599999999999</v>
      </c>
      <c r="M3666">
        <v>424.11799999999999</v>
      </c>
      <c r="N3666">
        <v>1.077</v>
      </c>
      <c r="O3666">
        <v>1.075</v>
      </c>
    </row>
    <row r="3667" spans="1:15" x14ac:dyDescent="0.2">
      <c r="A3667" s="1">
        <v>976</v>
      </c>
      <c r="B3667" s="7">
        <v>34611</v>
      </c>
      <c r="C3667" s="16" t="s">
        <v>178</v>
      </c>
      <c r="F3667" s="5">
        <f t="shared" si="249"/>
        <v>6.2798340000000001</v>
      </c>
      <c r="G3667">
        <v>1.9139999999999999</v>
      </c>
      <c r="L3667">
        <v>424.08100000000002</v>
      </c>
      <c r="N3667">
        <v>1.1120000000000001</v>
      </c>
    </row>
    <row r="3668" spans="1:15" x14ac:dyDescent="0.2">
      <c r="A3668" s="1">
        <v>976</v>
      </c>
      <c r="B3668" s="7">
        <v>34648</v>
      </c>
      <c r="C3668" s="16" t="s">
        <v>178</v>
      </c>
      <c r="F3668" s="5">
        <f t="shared" si="249"/>
        <v>6.3487350000000005</v>
      </c>
      <c r="G3668">
        <v>1.9350000000000001</v>
      </c>
      <c r="L3668">
        <v>424.06</v>
      </c>
      <c r="N3668">
        <v>1.133</v>
      </c>
    </row>
    <row r="3669" spans="1:15" x14ac:dyDescent="0.2">
      <c r="A3669" s="1">
        <v>976</v>
      </c>
      <c r="B3669" s="7">
        <v>34676</v>
      </c>
      <c r="C3669" s="16" t="s">
        <v>178</v>
      </c>
      <c r="F3669" s="5">
        <f t="shared" si="249"/>
        <v>6.3421730000000007</v>
      </c>
      <c r="G3669">
        <v>1.9330000000000001</v>
      </c>
      <c r="H3669" s="3">
        <f>I3669*3.281</f>
        <v>6.3290490000000004</v>
      </c>
      <c r="I3669">
        <v>1.929</v>
      </c>
      <c r="L3669">
        <v>424.06200000000001</v>
      </c>
      <c r="M3669">
        <v>424.06599999999997</v>
      </c>
      <c r="N3669">
        <v>1.131</v>
      </c>
      <c r="O3669">
        <v>1.127</v>
      </c>
    </row>
    <row r="3670" spans="1:15" x14ac:dyDescent="0.2">
      <c r="A3670" s="1">
        <v>976</v>
      </c>
      <c r="B3670" s="7">
        <v>34702</v>
      </c>
      <c r="C3670" s="16" t="s">
        <v>178</v>
      </c>
      <c r="F3670" s="5">
        <f t="shared" si="249"/>
        <v>6.7260499999999999</v>
      </c>
      <c r="G3670">
        <v>2.0499999999999998</v>
      </c>
      <c r="L3670">
        <v>423.95</v>
      </c>
      <c r="N3670">
        <v>1.24</v>
      </c>
    </row>
    <row r="3671" spans="1:15" x14ac:dyDescent="0.2">
      <c r="A3671" s="1">
        <v>976</v>
      </c>
      <c r="B3671" s="7">
        <v>34775</v>
      </c>
      <c r="C3671" s="16" t="s">
        <v>178</v>
      </c>
      <c r="F3671" s="5">
        <f t="shared" si="249"/>
        <v>6.2863959999999999</v>
      </c>
      <c r="G3671">
        <v>1.9159999999999999</v>
      </c>
      <c r="L3671">
        <v>424.07900000000001</v>
      </c>
      <c r="N3671">
        <v>1.1140000000000001</v>
      </c>
    </row>
    <row r="3672" spans="1:15" x14ac:dyDescent="0.2">
      <c r="A3672" s="1">
        <v>976</v>
      </c>
      <c r="B3672" s="7">
        <v>34817</v>
      </c>
      <c r="C3672" s="16" t="s">
        <v>178</v>
      </c>
      <c r="F3672" s="5">
        <f t="shared" si="249"/>
        <v>6.148594000000001</v>
      </c>
      <c r="G3672">
        <v>1.8740000000000001</v>
      </c>
      <c r="H3672" s="3">
        <f>I3672*3.281</f>
        <v>6.1321890000000003</v>
      </c>
      <c r="I3672">
        <v>1.869</v>
      </c>
      <c r="L3672">
        <v>424.12599999999998</v>
      </c>
      <c r="M3672">
        <v>424.12099999999998</v>
      </c>
      <c r="N3672">
        <v>1.0669999999999999</v>
      </c>
      <c r="O3672">
        <v>1.0720000000000001</v>
      </c>
    </row>
    <row r="3673" spans="1:15" x14ac:dyDescent="0.2">
      <c r="C3673" s="16"/>
      <c r="H3673" s="3"/>
    </row>
    <row r="3674" spans="1:15" s="11" customFormat="1" x14ac:dyDescent="0.2">
      <c r="A3674" s="9">
        <v>977</v>
      </c>
      <c r="B3674" s="10">
        <v>32829</v>
      </c>
      <c r="C3674" s="16" t="s">
        <v>178</v>
      </c>
      <c r="F3674" s="13">
        <v>5.15</v>
      </c>
      <c r="G3674" s="11">
        <v>1.57</v>
      </c>
      <c r="H3674" s="13">
        <v>4.84</v>
      </c>
      <c r="I3674" s="11">
        <v>1.4750000000000001</v>
      </c>
      <c r="L3674" s="11">
        <v>423.745</v>
      </c>
      <c r="M3674" s="11">
        <v>423.84</v>
      </c>
      <c r="N3674" s="11">
        <v>1.038</v>
      </c>
      <c r="O3674" s="11">
        <v>0.94299999999999995</v>
      </c>
    </row>
    <row r="3675" spans="1:15" x14ac:dyDescent="0.2">
      <c r="A3675" s="1">
        <v>977</v>
      </c>
      <c r="B3675" s="7">
        <v>32881</v>
      </c>
      <c r="C3675" s="16" t="s">
        <v>178</v>
      </c>
      <c r="F3675" s="5">
        <v>5.83</v>
      </c>
      <c r="G3675">
        <v>1.7769999999999999</v>
      </c>
      <c r="H3675" s="5">
        <v>5.36</v>
      </c>
      <c r="I3675">
        <v>1.6339999999999999</v>
      </c>
      <c r="L3675">
        <v>423.53800000000001</v>
      </c>
      <c r="M3675">
        <v>423.68099999999998</v>
      </c>
      <c r="N3675">
        <v>1.2450000000000001</v>
      </c>
      <c r="O3675">
        <v>1.1020000000000001</v>
      </c>
    </row>
    <row r="3676" spans="1:15" x14ac:dyDescent="0.2">
      <c r="A3676" s="1">
        <v>977</v>
      </c>
      <c r="B3676" s="7">
        <v>32930</v>
      </c>
      <c r="C3676" s="16" t="s">
        <v>178</v>
      </c>
      <c r="F3676" s="5">
        <v>6.34</v>
      </c>
      <c r="G3676">
        <v>1.9319999999999999</v>
      </c>
      <c r="H3676" s="5">
        <v>5.35</v>
      </c>
      <c r="I3676">
        <v>1.631</v>
      </c>
      <c r="L3676">
        <v>423.38299999999998</v>
      </c>
      <c r="M3676">
        <v>423.68400000000003</v>
      </c>
      <c r="N3676">
        <v>1.4</v>
      </c>
      <c r="O3676">
        <v>1.099</v>
      </c>
    </row>
    <row r="3677" spans="1:15" x14ac:dyDescent="0.2">
      <c r="A3677" s="1">
        <v>977</v>
      </c>
      <c r="B3677" s="7">
        <v>33257</v>
      </c>
      <c r="C3677" s="19" t="s">
        <v>178</v>
      </c>
      <c r="F3677" s="5">
        <v>8.1</v>
      </c>
      <c r="G3677">
        <v>2.4689999999999999</v>
      </c>
      <c r="L3677">
        <v>422.846</v>
      </c>
      <c r="N3677">
        <v>1.9370000000000001</v>
      </c>
    </row>
    <row r="3678" spans="1:15" x14ac:dyDescent="0.2">
      <c r="A3678" s="1">
        <v>977</v>
      </c>
      <c r="B3678" s="7">
        <v>33306</v>
      </c>
      <c r="C3678" s="16" t="s">
        <v>178</v>
      </c>
      <c r="F3678" s="5">
        <v>6.75</v>
      </c>
      <c r="G3678">
        <v>2.0569999999999999</v>
      </c>
      <c r="H3678" s="5">
        <v>5.68</v>
      </c>
      <c r="I3678">
        <v>1.7310000000000001</v>
      </c>
      <c r="L3678">
        <v>423.25799999999998</v>
      </c>
      <c r="M3678">
        <v>423.584</v>
      </c>
      <c r="N3678">
        <v>1.5249999999999999</v>
      </c>
      <c r="O3678">
        <v>1.1990000000000001</v>
      </c>
    </row>
    <row r="3679" spans="1:15" x14ac:dyDescent="0.2">
      <c r="A3679" s="1">
        <v>977</v>
      </c>
      <c r="B3679" s="7">
        <v>33326</v>
      </c>
      <c r="C3679" s="16" t="s">
        <v>178</v>
      </c>
      <c r="F3679" s="5">
        <f t="shared" ref="F3679:H3683" si="250">G3679*3.281</f>
        <v>5.0363350000000002</v>
      </c>
      <c r="G3679">
        <v>1.5349999999999999</v>
      </c>
      <c r="H3679" s="3">
        <f t="shared" si="250"/>
        <v>4.6754250000000006</v>
      </c>
      <c r="I3679">
        <v>1.425</v>
      </c>
      <c r="L3679">
        <v>423.78</v>
      </c>
      <c r="M3679">
        <v>423.89</v>
      </c>
      <c r="N3679">
        <v>1.0029999999999999</v>
      </c>
      <c r="O3679">
        <v>0.89300000000000002</v>
      </c>
    </row>
    <row r="3680" spans="1:15" x14ac:dyDescent="0.2">
      <c r="A3680" s="1">
        <v>977</v>
      </c>
      <c r="B3680" s="7">
        <v>33679</v>
      </c>
      <c r="C3680" s="16" t="s">
        <v>178</v>
      </c>
      <c r="F3680" s="5">
        <f t="shared" si="250"/>
        <v>4.7016730000000004</v>
      </c>
      <c r="G3680">
        <v>1.4330000000000001</v>
      </c>
      <c r="H3680" s="3">
        <f t="shared" si="250"/>
        <v>4.3473249999999997</v>
      </c>
      <c r="I3680">
        <v>1.325</v>
      </c>
      <c r="L3680">
        <v>423.88</v>
      </c>
      <c r="M3680">
        <v>423.99</v>
      </c>
      <c r="N3680">
        <v>0.9</v>
      </c>
      <c r="O3680">
        <v>0.8</v>
      </c>
    </row>
    <row r="3681" spans="1:16" x14ac:dyDescent="0.2">
      <c r="A3681" s="1">
        <v>977</v>
      </c>
      <c r="B3681" s="7">
        <v>33784</v>
      </c>
      <c r="C3681" s="16" t="s">
        <v>178</v>
      </c>
      <c r="F3681" s="5">
        <f t="shared" si="250"/>
        <v>5.2791290000000002</v>
      </c>
      <c r="G3681">
        <v>1.609</v>
      </c>
      <c r="H3681" s="3">
        <f t="shared" si="250"/>
        <v>4.9215</v>
      </c>
      <c r="I3681">
        <v>1.5</v>
      </c>
    </row>
    <row r="3682" spans="1:16" x14ac:dyDescent="0.2">
      <c r="A3682" s="1">
        <v>977</v>
      </c>
      <c r="B3682" s="7">
        <v>35325</v>
      </c>
      <c r="C3682" s="16" t="s">
        <v>178</v>
      </c>
      <c r="F3682" s="5">
        <f t="shared" si="250"/>
        <v>5.2955340000000009</v>
      </c>
      <c r="G3682">
        <v>1.6140000000000001</v>
      </c>
      <c r="H3682" s="5">
        <f t="shared" si="250"/>
        <v>5.1971040000000004</v>
      </c>
      <c r="I3682">
        <v>1.5840000000000001</v>
      </c>
    </row>
    <row r="3683" spans="1:16" x14ac:dyDescent="0.2">
      <c r="A3683" s="1">
        <v>977</v>
      </c>
      <c r="B3683" s="7">
        <v>40714</v>
      </c>
      <c r="C3683" s="19" t="s">
        <v>178</v>
      </c>
      <c r="F3683" s="5">
        <f t="shared" si="250"/>
        <v>3.6222240000000006</v>
      </c>
      <c r="G3683">
        <v>1.1040000000000001</v>
      </c>
      <c r="J3683" t="s">
        <v>197</v>
      </c>
      <c r="P3683" s="3">
        <v>0</v>
      </c>
    </row>
    <row r="3684" spans="1:16" x14ac:dyDescent="0.2">
      <c r="C3684" s="16"/>
    </row>
    <row r="3685" spans="1:16" s="11" customFormat="1" x14ac:dyDescent="0.2">
      <c r="A3685" s="9">
        <v>978</v>
      </c>
      <c r="B3685" s="10">
        <v>32829</v>
      </c>
      <c r="C3685" s="16" t="s">
        <v>178</v>
      </c>
      <c r="F3685" s="13">
        <v>9.15</v>
      </c>
      <c r="G3685" s="11">
        <v>2.7890000000000001</v>
      </c>
      <c r="H3685" s="13">
        <v>9.14</v>
      </c>
      <c r="I3685" s="11">
        <v>2.786</v>
      </c>
      <c r="L3685" s="11">
        <v>423.64800000000002</v>
      </c>
      <c r="M3685" s="11">
        <v>423.65100000000001</v>
      </c>
      <c r="N3685" s="11">
        <v>2.302</v>
      </c>
      <c r="O3685" s="11">
        <v>2.2989999999999999</v>
      </c>
      <c r="P3685" s="11">
        <f>G3685-I3685</f>
        <v>3.0000000000001137E-3</v>
      </c>
    </row>
    <row r="3686" spans="1:16" x14ac:dyDescent="0.2">
      <c r="A3686" s="1">
        <v>978</v>
      </c>
      <c r="B3686" s="7">
        <v>32881</v>
      </c>
      <c r="C3686" s="16" t="s">
        <v>178</v>
      </c>
      <c r="F3686" s="5">
        <v>9.34</v>
      </c>
      <c r="G3686">
        <v>2.847</v>
      </c>
      <c r="H3686" s="5">
        <v>9.33</v>
      </c>
      <c r="I3686">
        <v>2.8439999999999999</v>
      </c>
      <c r="L3686">
        <v>423.59</v>
      </c>
      <c r="M3686">
        <v>423.59300000000002</v>
      </c>
      <c r="N3686">
        <v>2.36</v>
      </c>
      <c r="O3686">
        <v>2.3570000000000002</v>
      </c>
      <c r="P3686" s="20">
        <f t="shared" ref="P3686:P3695" si="251">G3686-I3686</f>
        <v>3.0000000000001137E-3</v>
      </c>
    </row>
    <row r="3687" spans="1:16" x14ac:dyDescent="0.2">
      <c r="A3687" s="1">
        <v>978</v>
      </c>
      <c r="B3687" s="7">
        <v>32930</v>
      </c>
      <c r="C3687" s="16" t="s">
        <v>178</v>
      </c>
      <c r="F3687" s="5">
        <v>9.5399999999999991</v>
      </c>
      <c r="G3687">
        <v>2.9079999999999999</v>
      </c>
      <c r="L3687">
        <v>423.529</v>
      </c>
      <c r="N3687">
        <v>2.4209999999999998</v>
      </c>
      <c r="P3687" s="20">
        <f t="shared" si="251"/>
        <v>2.9079999999999999</v>
      </c>
    </row>
    <row r="3688" spans="1:16" x14ac:dyDescent="0.2">
      <c r="A3688" s="1">
        <v>978</v>
      </c>
      <c r="B3688" s="7">
        <v>33257</v>
      </c>
      <c r="C3688" s="19" t="s">
        <v>178</v>
      </c>
      <c r="F3688" s="5">
        <v>10.76</v>
      </c>
      <c r="G3688">
        <v>3.28</v>
      </c>
      <c r="H3688" s="5">
        <v>9.5299999999999994</v>
      </c>
      <c r="I3688">
        <v>2.9049999999999998</v>
      </c>
      <c r="L3688">
        <v>423.15699999999998</v>
      </c>
      <c r="M3688">
        <v>423.53199999999998</v>
      </c>
      <c r="N3688">
        <v>2.7930000000000001</v>
      </c>
      <c r="O3688">
        <v>2.4180000000000001</v>
      </c>
      <c r="P3688" s="20">
        <f t="shared" si="251"/>
        <v>0.375</v>
      </c>
    </row>
    <row r="3689" spans="1:16" x14ac:dyDescent="0.2">
      <c r="A3689" s="1">
        <v>978</v>
      </c>
      <c r="B3689" s="7">
        <v>33306</v>
      </c>
      <c r="C3689" s="16" t="s">
        <v>178</v>
      </c>
      <c r="F3689" s="5">
        <v>10.8</v>
      </c>
      <c r="G3689">
        <v>3.2919999999999998</v>
      </c>
      <c r="H3689" s="5">
        <v>9.64</v>
      </c>
      <c r="I3689">
        <v>2.9380000000000002</v>
      </c>
      <c r="L3689">
        <v>423.14499999999998</v>
      </c>
      <c r="M3689">
        <v>423.49900000000002</v>
      </c>
      <c r="N3689">
        <v>2.8050000000000002</v>
      </c>
      <c r="O3689">
        <v>2.4510000000000001</v>
      </c>
      <c r="P3689" s="20">
        <f t="shared" si="251"/>
        <v>0.35399999999999965</v>
      </c>
    </row>
    <row r="3690" spans="1:16" x14ac:dyDescent="0.2">
      <c r="A3690" s="1">
        <v>978</v>
      </c>
      <c r="B3690" s="7">
        <v>33326</v>
      </c>
      <c r="C3690" s="16" t="s">
        <v>178</v>
      </c>
      <c r="F3690" s="5">
        <f t="shared" ref="F3690:F3695" si="252">G3690*3.281</f>
        <v>10.712465000000002</v>
      </c>
      <c r="G3690">
        <v>3.2650000000000001</v>
      </c>
      <c r="H3690" s="5">
        <f t="shared" ref="H3690:H3695" si="253">I3690*3.281</f>
        <v>9.6789500000000004</v>
      </c>
      <c r="I3690">
        <v>2.95</v>
      </c>
      <c r="L3690">
        <v>423.17200000000003</v>
      </c>
      <c r="M3690">
        <v>423.48700000000002</v>
      </c>
      <c r="N3690">
        <v>2.778</v>
      </c>
      <c r="O3690">
        <v>2.4630000000000001</v>
      </c>
      <c r="P3690" s="20">
        <f t="shared" si="251"/>
        <v>0.31499999999999995</v>
      </c>
    </row>
    <row r="3691" spans="1:16" x14ac:dyDescent="0.2">
      <c r="A3691" s="1">
        <v>978</v>
      </c>
      <c r="B3691" s="7">
        <v>33342</v>
      </c>
      <c r="C3691" s="16" t="s">
        <v>178</v>
      </c>
      <c r="F3691" s="5">
        <f t="shared" si="252"/>
        <v>10.40077</v>
      </c>
      <c r="G3691">
        <v>3.17</v>
      </c>
      <c r="H3691" s="5">
        <f t="shared" si="253"/>
        <v>9.3672550000000001</v>
      </c>
      <c r="I3691">
        <v>2.855</v>
      </c>
      <c r="L3691">
        <v>423.267</v>
      </c>
      <c r="M3691">
        <v>423.58199999999999</v>
      </c>
      <c r="N3691">
        <v>2.6829999999999998</v>
      </c>
      <c r="O3691">
        <v>2.3679999999999999</v>
      </c>
      <c r="P3691" s="20">
        <f t="shared" si="251"/>
        <v>0.31499999999999995</v>
      </c>
    </row>
    <row r="3692" spans="1:16" x14ac:dyDescent="0.2">
      <c r="A3692" s="1">
        <v>978</v>
      </c>
      <c r="B3692" s="7">
        <v>33679</v>
      </c>
      <c r="C3692" s="16" t="s">
        <v>178</v>
      </c>
      <c r="F3692" s="5">
        <f t="shared" si="252"/>
        <v>11.260392</v>
      </c>
      <c r="G3692">
        <v>3.4319999999999999</v>
      </c>
      <c r="H3692" s="5">
        <f t="shared" si="253"/>
        <v>8.8685430000000007</v>
      </c>
      <c r="I3692">
        <v>2.7029999999999998</v>
      </c>
      <c r="L3692">
        <v>423.01</v>
      </c>
      <c r="M3692">
        <v>423.73</v>
      </c>
      <c r="N3692">
        <v>2.95</v>
      </c>
      <c r="O3692">
        <v>2.2200000000000002</v>
      </c>
      <c r="P3692" s="20">
        <f t="shared" si="251"/>
        <v>0.72900000000000009</v>
      </c>
    </row>
    <row r="3693" spans="1:16" x14ac:dyDescent="0.2">
      <c r="A3693" s="1">
        <v>978</v>
      </c>
      <c r="B3693" s="7">
        <v>33784</v>
      </c>
      <c r="C3693" s="16" t="s">
        <v>178</v>
      </c>
      <c r="F3693" s="5">
        <f t="shared" si="252"/>
        <v>10.702622</v>
      </c>
      <c r="G3693">
        <v>3.262</v>
      </c>
      <c r="H3693" s="3">
        <f t="shared" si="253"/>
        <v>8.543724000000001</v>
      </c>
      <c r="I3693">
        <v>2.6040000000000001</v>
      </c>
      <c r="P3693" s="20">
        <f t="shared" si="251"/>
        <v>0.65799999999999992</v>
      </c>
    </row>
    <row r="3694" spans="1:16" x14ac:dyDescent="0.2">
      <c r="A3694" s="1">
        <v>978</v>
      </c>
      <c r="B3694" s="7">
        <v>35325</v>
      </c>
      <c r="C3694" s="16" t="s">
        <v>178</v>
      </c>
      <c r="F3694" s="5">
        <f t="shared" si="252"/>
        <v>8.7077740000000006</v>
      </c>
      <c r="G3694">
        <v>2.6539999999999999</v>
      </c>
      <c r="H3694" s="5">
        <f t="shared" si="253"/>
        <v>8.1860949999999999</v>
      </c>
      <c r="I3694">
        <v>2.4950000000000001</v>
      </c>
      <c r="P3694" s="20">
        <f t="shared" si="251"/>
        <v>0.15899999999999981</v>
      </c>
    </row>
    <row r="3695" spans="1:16" x14ac:dyDescent="0.2">
      <c r="A3695" s="1">
        <v>978</v>
      </c>
      <c r="B3695" s="7">
        <v>40714</v>
      </c>
      <c r="C3695" s="19" t="s">
        <v>178</v>
      </c>
      <c r="F3695" s="5">
        <f t="shared" si="252"/>
        <v>7.5233330000000009</v>
      </c>
      <c r="G3695">
        <v>2.2930000000000001</v>
      </c>
      <c r="H3695" s="5">
        <f t="shared" si="253"/>
        <v>7.3953740000000003</v>
      </c>
      <c r="I3695">
        <v>2.254</v>
      </c>
      <c r="P3695" s="20">
        <f t="shared" si="251"/>
        <v>3.9000000000000146E-2</v>
      </c>
    </row>
    <row r="3696" spans="1:16" x14ac:dyDescent="0.2">
      <c r="C3696" s="16"/>
    </row>
    <row r="3697" spans="1:16" s="11" customFormat="1" x14ac:dyDescent="0.2">
      <c r="A3697" s="9">
        <v>979</v>
      </c>
      <c r="B3697" s="10">
        <v>32829</v>
      </c>
      <c r="C3697" s="16" t="s">
        <v>178</v>
      </c>
      <c r="F3697" s="13">
        <v>9.74</v>
      </c>
      <c r="G3697" s="11">
        <v>2.9689999999999999</v>
      </c>
      <c r="H3697" s="13">
        <v>9.01</v>
      </c>
      <c r="I3697" s="11">
        <v>2.746</v>
      </c>
      <c r="L3697" s="11">
        <v>423.43599999999998</v>
      </c>
      <c r="M3697" s="11">
        <v>423.65899999999999</v>
      </c>
      <c r="N3697" s="11">
        <v>2.56</v>
      </c>
      <c r="O3697" s="11">
        <v>2.3370000000000002</v>
      </c>
    </row>
    <row r="3698" spans="1:16" x14ac:dyDescent="0.2">
      <c r="A3698" s="1">
        <v>979</v>
      </c>
      <c r="B3698" s="7">
        <v>32881</v>
      </c>
      <c r="C3698" s="16" t="s">
        <v>178</v>
      </c>
      <c r="F3698" s="5">
        <v>9.57</v>
      </c>
      <c r="G3698">
        <v>2.9169999999999998</v>
      </c>
      <c r="H3698" s="5">
        <v>9.26</v>
      </c>
      <c r="I3698">
        <v>2.8220000000000001</v>
      </c>
      <c r="L3698">
        <v>423.488</v>
      </c>
      <c r="M3698">
        <v>423.58199999999999</v>
      </c>
      <c r="N3698">
        <v>2.508</v>
      </c>
      <c r="O3698">
        <v>2.4129999999999998</v>
      </c>
    </row>
    <row r="3699" spans="1:16" x14ac:dyDescent="0.2">
      <c r="A3699" s="1">
        <v>979</v>
      </c>
      <c r="B3699" s="7">
        <v>32930</v>
      </c>
      <c r="C3699" s="16" t="s">
        <v>178</v>
      </c>
      <c r="F3699" s="5">
        <v>10.29</v>
      </c>
      <c r="G3699">
        <v>3.1360000000000001</v>
      </c>
      <c r="H3699" s="5">
        <v>9.3699999999999992</v>
      </c>
      <c r="I3699">
        <v>2.8559999999999999</v>
      </c>
      <c r="L3699">
        <v>423.26799999999997</v>
      </c>
      <c r="M3699">
        <v>423.54899999999998</v>
      </c>
      <c r="N3699">
        <v>2.7269999999999999</v>
      </c>
      <c r="O3699">
        <v>2.4470000000000001</v>
      </c>
    </row>
    <row r="3700" spans="1:16" x14ac:dyDescent="0.2">
      <c r="A3700" s="1">
        <v>979</v>
      </c>
      <c r="B3700" s="7">
        <v>33257</v>
      </c>
      <c r="C3700" s="16" t="s">
        <v>178</v>
      </c>
      <c r="F3700" s="5">
        <v>11.85</v>
      </c>
      <c r="G3700">
        <v>3.6120000000000001</v>
      </c>
      <c r="H3700" s="5">
        <v>9.2899999999999991</v>
      </c>
      <c r="I3700">
        <v>2.8319999999999999</v>
      </c>
      <c r="L3700">
        <v>422.79300000000001</v>
      </c>
      <c r="M3700">
        <v>423.57299999999998</v>
      </c>
      <c r="N3700">
        <v>3.2029999999999998</v>
      </c>
      <c r="O3700">
        <v>2.423</v>
      </c>
    </row>
    <row r="3701" spans="1:16" x14ac:dyDescent="0.2">
      <c r="A3701" s="1">
        <v>979</v>
      </c>
      <c r="B3701" s="7">
        <v>33306</v>
      </c>
      <c r="C3701" s="16" t="s">
        <v>178</v>
      </c>
      <c r="F3701" s="5">
        <v>11.75</v>
      </c>
      <c r="G3701">
        <v>3.581</v>
      </c>
      <c r="H3701" s="5">
        <v>9.36</v>
      </c>
      <c r="I3701">
        <v>2.8530000000000002</v>
      </c>
      <c r="L3701">
        <v>422.82299999999998</v>
      </c>
      <c r="M3701">
        <v>423.55200000000002</v>
      </c>
      <c r="N3701">
        <v>3.1720000000000002</v>
      </c>
      <c r="O3701">
        <v>2.444</v>
      </c>
    </row>
    <row r="3702" spans="1:16" x14ac:dyDescent="0.2">
      <c r="A3702" s="1">
        <v>979</v>
      </c>
      <c r="B3702" s="7">
        <v>33326</v>
      </c>
      <c r="C3702" s="16" t="s">
        <v>178</v>
      </c>
      <c r="F3702" s="5">
        <f t="shared" ref="F3702:H3706" si="254">G3702*3.281</f>
        <v>11.926435</v>
      </c>
      <c r="G3702">
        <v>3.6349999999999998</v>
      </c>
      <c r="H3702" s="5">
        <f>I3702*3.281</f>
        <v>9.2786679999999997</v>
      </c>
      <c r="I3702">
        <v>2.8279999999999998</v>
      </c>
      <c r="L3702">
        <v>422.77</v>
      </c>
      <c r="M3702">
        <v>423.577</v>
      </c>
      <c r="N3702">
        <v>3.226</v>
      </c>
      <c r="O3702">
        <v>2.419</v>
      </c>
    </row>
    <row r="3703" spans="1:16" x14ac:dyDescent="0.2">
      <c r="A3703" s="1">
        <v>979</v>
      </c>
      <c r="B3703" s="7">
        <v>33342</v>
      </c>
      <c r="C3703" s="16" t="s">
        <v>178</v>
      </c>
      <c r="F3703" s="5">
        <f t="shared" si="254"/>
        <v>11.887063000000001</v>
      </c>
      <c r="G3703">
        <v>3.6230000000000002</v>
      </c>
      <c r="H3703" s="5">
        <f>I3703*3.281</f>
        <v>9.1867999999999999</v>
      </c>
      <c r="I3703">
        <v>2.8</v>
      </c>
      <c r="L3703">
        <v>422.78199999999998</v>
      </c>
      <c r="M3703">
        <v>423.60500000000002</v>
      </c>
      <c r="N3703">
        <v>3.214</v>
      </c>
      <c r="O3703">
        <v>2.391</v>
      </c>
    </row>
    <row r="3704" spans="1:16" x14ac:dyDescent="0.2">
      <c r="A3704" s="1">
        <v>979</v>
      </c>
      <c r="B3704" s="7">
        <v>33679</v>
      </c>
      <c r="C3704" s="16" t="s">
        <v>178</v>
      </c>
      <c r="F3704" s="5">
        <f t="shared" si="254"/>
        <v>12.257816000000002</v>
      </c>
      <c r="G3704">
        <v>3.7360000000000002</v>
      </c>
      <c r="H3704" s="5">
        <f>I3704*3.281</f>
        <v>9.0982130000000012</v>
      </c>
      <c r="I3704">
        <v>2.7730000000000001</v>
      </c>
      <c r="L3704">
        <v>422.67</v>
      </c>
      <c r="M3704">
        <v>423.63</v>
      </c>
      <c r="N3704">
        <v>3.33</v>
      </c>
      <c r="O3704">
        <v>2.36</v>
      </c>
    </row>
    <row r="3705" spans="1:16" x14ac:dyDescent="0.2">
      <c r="A3705" s="1">
        <v>979</v>
      </c>
      <c r="B3705" s="7">
        <v>33784</v>
      </c>
      <c r="C3705" s="16" t="s">
        <v>178</v>
      </c>
      <c r="F3705" s="5">
        <f t="shared" si="254"/>
        <v>11.142276000000001</v>
      </c>
      <c r="G3705">
        <v>3.3959999999999999</v>
      </c>
      <c r="H3705" s="3">
        <f t="shared" si="254"/>
        <v>12.490767</v>
      </c>
      <c r="I3705">
        <v>3.8069999999999999</v>
      </c>
    </row>
    <row r="3706" spans="1:16" x14ac:dyDescent="0.2">
      <c r="A3706" s="1">
        <v>979</v>
      </c>
      <c r="B3706" s="7">
        <v>35651</v>
      </c>
      <c r="C3706" s="16" t="s">
        <v>178</v>
      </c>
      <c r="F3706" s="5">
        <f t="shared" si="254"/>
        <v>8.674964000000001</v>
      </c>
      <c r="G3706">
        <v>2.6440000000000001</v>
      </c>
      <c r="H3706" s="3">
        <f t="shared" si="254"/>
        <v>7.6480110000000003</v>
      </c>
      <c r="I3706">
        <v>2.331</v>
      </c>
    </row>
    <row r="3707" spans="1:16" x14ac:dyDescent="0.2">
      <c r="C3707" s="16"/>
      <c r="H3707" s="3"/>
    </row>
    <row r="3708" spans="1:16" s="11" customFormat="1" x14ac:dyDescent="0.2">
      <c r="A3708" s="9">
        <v>980</v>
      </c>
      <c r="B3708" s="10">
        <v>32829</v>
      </c>
      <c r="C3708" s="16" t="s">
        <v>178</v>
      </c>
      <c r="F3708" s="13">
        <v>11.2</v>
      </c>
      <c r="G3708" s="11">
        <v>3.4140000000000001</v>
      </c>
      <c r="H3708" s="13">
        <v>8.6300000000000008</v>
      </c>
      <c r="I3708" s="11">
        <v>2.63</v>
      </c>
      <c r="K3708" s="11">
        <v>426.36</v>
      </c>
      <c r="L3708" s="12">
        <f t="shared" ref="L3708:L3728" si="255">K3708-G3708</f>
        <v>422.94600000000003</v>
      </c>
      <c r="M3708" s="12">
        <f t="shared" ref="M3708:M3728" si="256">K3708-I3708</f>
        <v>423.73</v>
      </c>
      <c r="N3708" s="12">
        <f t="shared" ref="N3708:N3728" si="257">G3708-0.38</f>
        <v>3.0340000000000003</v>
      </c>
      <c r="O3708" s="12">
        <f t="shared" ref="O3708:O3727" si="258">I3708-0.38</f>
        <v>2.25</v>
      </c>
      <c r="P3708" s="3">
        <f t="shared" ref="P3708:P3717" si="259">(N3708)-(O3708)</f>
        <v>0.78400000000000025</v>
      </c>
    </row>
    <row r="3709" spans="1:16" x14ac:dyDescent="0.2">
      <c r="A3709" s="1">
        <v>980</v>
      </c>
      <c r="B3709" s="7">
        <v>32881</v>
      </c>
      <c r="C3709" s="16" t="s">
        <v>178</v>
      </c>
      <c r="F3709" s="5">
        <v>11.53</v>
      </c>
      <c r="G3709">
        <v>3.5139999999999998</v>
      </c>
      <c r="H3709" s="5">
        <v>8.8000000000000007</v>
      </c>
      <c r="I3709">
        <v>2.6819999999999999</v>
      </c>
      <c r="K3709">
        <v>426.36</v>
      </c>
      <c r="L3709" s="3">
        <f t="shared" si="255"/>
        <v>422.846</v>
      </c>
      <c r="M3709" s="3">
        <f t="shared" si="256"/>
        <v>423.678</v>
      </c>
      <c r="N3709" s="3">
        <f t="shared" si="257"/>
        <v>3.1339999999999999</v>
      </c>
      <c r="O3709" s="3">
        <f t="shared" si="258"/>
        <v>2.302</v>
      </c>
      <c r="P3709" s="3">
        <f t="shared" si="259"/>
        <v>0.83199999999999985</v>
      </c>
    </row>
    <row r="3710" spans="1:16" x14ac:dyDescent="0.2">
      <c r="A3710" s="1">
        <v>980</v>
      </c>
      <c r="B3710" s="7">
        <v>32930</v>
      </c>
      <c r="C3710" s="16" t="s">
        <v>178</v>
      </c>
      <c r="F3710" s="5">
        <v>11.81</v>
      </c>
      <c r="G3710">
        <v>3.6</v>
      </c>
      <c r="H3710" s="5">
        <v>9.9700000000000006</v>
      </c>
      <c r="I3710">
        <v>3.0390000000000001</v>
      </c>
      <c r="K3710">
        <v>426.36</v>
      </c>
      <c r="L3710" s="3">
        <f t="shared" si="255"/>
        <v>422.76</v>
      </c>
      <c r="M3710" s="3">
        <f t="shared" si="256"/>
        <v>423.32100000000003</v>
      </c>
      <c r="N3710" s="3">
        <f t="shared" si="257"/>
        <v>3.22</v>
      </c>
      <c r="O3710" s="3">
        <f t="shared" si="258"/>
        <v>2.6590000000000003</v>
      </c>
      <c r="P3710" s="3">
        <f t="shared" si="259"/>
        <v>0.56099999999999994</v>
      </c>
    </row>
    <row r="3711" spans="1:16" x14ac:dyDescent="0.2">
      <c r="A3711" s="1">
        <v>980</v>
      </c>
      <c r="B3711" s="7">
        <v>33257</v>
      </c>
      <c r="C3711" s="16" t="s">
        <v>178</v>
      </c>
      <c r="F3711" s="5">
        <v>12.13</v>
      </c>
      <c r="G3711">
        <v>3.6970000000000001</v>
      </c>
      <c r="H3711" s="5">
        <v>9.1199999999999992</v>
      </c>
      <c r="I3711">
        <v>2.78</v>
      </c>
      <c r="K3711">
        <v>426.36</v>
      </c>
      <c r="L3711" s="3">
        <f t="shared" si="255"/>
        <v>422.66300000000001</v>
      </c>
      <c r="M3711" s="3">
        <f t="shared" si="256"/>
        <v>423.58000000000004</v>
      </c>
      <c r="N3711" s="3">
        <f t="shared" si="257"/>
        <v>3.3170000000000002</v>
      </c>
      <c r="O3711" s="3">
        <f t="shared" si="258"/>
        <v>2.4</v>
      </c>
      <c r="P3711" s="3">
        <f t="shared" si="259"/>
        <v>0.91700000000000026</v>
      </c>
    </row>
    <row r="3712" spans="1:16" x14ac:dyDescent="0.2">
      <c r="A3712" s="1">
        <v>980</v>
      </c>
      <c r="B3712" s="7">
        <v>33306</v>
      </c>
      <c r="C3712" s="16" t="s">
        <v>178</v>
      </c>
      <c r="F3712" s="5">
        <v>12.16</v>
      </c>
      <c r="G3712">
        <v>3.706</v>
      </c>
      <c r="H3712" s="5">
        <v>9.24</v>
      </c>
      <c r="I3712">
        <v>2.8159999999999998</v>
      </c>
      <c r="K3712">
        <v>426.36</v>
      </c>
      <c r="L3712" s="3">
        <f t="shared" si="255"/>
        <v>422.654</v>
      </c>
      <c r="M3712" s="3">
        <f t="shared" si="256"/>
        <v>423.54400000000004</v>
      </c>
      <c r="N3712" s="3">
        <f t="shared" si="257"/>
        <v>3.3260000000000001</v>
      </c>
      <c r="O3712" s="3">
        <f t="shared" si="258"/>
        <v>2.4359999999999999</v>
      </c>
      <c r="P3712" s="3">
        <f t="shared" si="259"/>
        <v>0.89000000000000012</v>
      </c>
    </row>
    <row r="3713" spans="1:17" x14ac:dyDescent="0.2">
      <c r="A3713" s="1">
        <v>980</v>
      </c>
      <c r="B3713" s="7">
        <v>33326</v>
      </c>
      <c r="C3713" s="16" t="s">
        <v>178</v>
      </c>
      <c r="F3713" s="5">
        <f t="shared" ref="F3713:F3728" si="260">G3713*3.281</f>
        <v>11.598335000000001</v>
      </c>
      <c r="G3713">
        <v>3.5350000000000001</v>
      </c>
      <c r="H3713" s="5">
        <f t="shared" ref="H3713:H3728" si="261">I3713*3.281</f>
        <v>8.9702540000000006</v>
      </c>
      <c r="I3713">
        <v>2.734</v>
      </c>
      <c r="K3713">
        <v>426.36</v>
      </c>
      <c r="L3713" s="3">
        <f t="shared" si="255"/>
        <v>422.82499999999999</v>
      </c>
      <c r="M3713" s="3">
        <f t="shared" si="256"/>
        <v>423.62600000000003</v>
      </c>
      <c r="N3713" s="3">
        <f t="shared" si="257"/>
        <v>3.1550000000000002</v>
      </c>
      <c r="O3713" s="3">
        <f t="shared" si="258"/>
        <v>2.3540000000000001</v>
      </c>
      <c r="P3713" s="3">
        <f t="shared" si="259"/>
        <v>0.80100000000000016</v>
      </c>
    </row>
    <row r="3714" spans="1:17" x14ac:dyDescent="0.2">
      <c r="A3714" s="1">
        <v>980</v>
      </c>
      <c r="B3714" s="7">
        <v>33342</v>
      </c>
      <c r="C3714" s="16" t="s">
        <v>178</v>
      </c>
      <c r="F3714" s="5">
        <f t="shared" si="260"/>
        <v>11.749261000000001</v>
      </c>
      <c r="G3714">
        <v>3.581</v>
      </c>
      <c r="H3714" s="5">
        <f t="shared" si="261"/>
        <v>9.0391549999999992</v>
      </c>
      <c r="I3714">
        <v>2.7549999999999999</v>
      </c>
      <c r="K3714">
        <v>426.36</v>
      </c>
      <c r="L3714" s="3">
        <f t="shared" si="255"/>
        <v>422.779</v>
      </c>
      <c r="M3714" s="3">
        <f t="shared" si="256"/>
        <v>423.60500000000002</v>
      </c>
      <c r="N3714" s="3">
        <f t="shared" si="257"/>
        <v>3.2010000000000001</v>
      </c>
      <c r="O3714" s="3">
        <f t="shared" si="258"/>
        <v>2.375</v>
      </c>
      <c r="P3714" s="3">
        <f t="shared" si="259"/>
        <v>0.82600000000000007</v>
      </c>
    </row>
    <row r="3715" spans="1:17" x14ac:dyDescent="0.2">
      <c r="A3715" s="1">
        <v>980</v>
      </c>
      <c r="B3715" s="7">
        <v>33679</v>
      </c>
      <c r="C3715" s="16" t="s">
        <v>178</v>
      </c>
      <c r="F3715" s="5">
        <f t="shared" si="260"/>
        <v>12.809024000000001</v>
      </c>
      <c r="G3715">
        <v>3.9039999999999999</v>
      </c>
      <c r="H3715" s="5">
        <f t="shared" si="261"/>
        <v>8.8685430000000007</v>
      </c>
      <c r="I3715">
        <v>2.7029999999999998</v>
      </c>
      <c r="K3715">
        <v>426.36</v>
      </c>
      <c r="L3715" s="3">
        <f t="shared" si="255"/>
        <v>422.45600000000002</v>
      </c>
      <c r="M3715" s="3">
        <f t="shared" si="256"/>
        <v>423.65700000000004</v>
      </c>
      <c r="N3715" s="3">
        <f t="shared" si="257"/>
        <v>3.524</v>
      </c>
      <c r="O3715" s="3">
        <f t="shared" si="258"/>
        <v>2.323</v>
      </c>
      <c r="P3715" s="3">
        <f t="shared" si="259"/>
        <v>1.2010000000000001</v>
      </c>
    </row>
    <row r="3716" spans="1:17" x14ac:dyDescent="0.2">
      <c r="A3716" s="1">
        <v>980</v>
      </c>
      <c r="B3716" s="7">
        <v>33784</v>
      </c>
      <c r="C3716" s="16" t="s">
        <v>178</v>
      </c>
      <c r="F3716" s="5">
        <f t="shared" si="260"/>
        <v>11.168524</v>
      </c>
      <c r="G3716">
        <v>3.4039999999999999</v>
      </c>
      <c r="H3716" s="3">
        <f t="shared" si="261"/>
        <v>8.720898</v>
      </c>
      <c r="I3716">
        <v>2.6579999999999999</v>
      </c>
      <c r="K3716">
        <v>426.36</v>
      </c>
      <c r="L3716" s="3">
        <f t="shared" si="255"/>
        <v>422.95600000000002</v>
      </c>
      <c r="M3716" s="3">
        <f t="shared" si="256"/>
        <v>423.702</v>
      </c>
      <c r="N3716" s="3">
        <f t="shared" si="257"/>
        <v>3.024</v>
      </c>
      <c r="O3716" s="3">
        <f t="shared" si="258"/>
        <v>2.278</v>
      </c>
      <c r="P3716" s="3">
        <f t="shared" si="259"/>
        <v>0.746</v>
      </c>
    </row>
    <row r="3717" spans="1:17" x14ac:dyDescent="0.2">
      <c r="A3717" s="1">
        <v>980</v>
      </c>
      <c r="B3717" s="7">
        <v>35323</v>
      </c>
      <c r="C3717" s="16" t="s">
        <v>178</v>
      </c>
      <c r="F3717" s="5">
        <f t="shared" si="260"/>
        <v>9.7576940000000008</v>
      </c>
      <c r="G3717">
        <v>2.9740000000000002</v>
      </c>
      <c r="H3717" s="5">
        <f t="shared" si="261"/>
        <v>8.3173350000000017</v>
      </c>
      <c r="I3717">
        <v>2.5350000000000001</v>
      </c>
      <c r="K3717">
        <v>426.36</v>
      </c>
      <c r="L3717" s="3">
        <f t="shared" si="255"/>
        <v>423.38600000000002</v>
      </c>
      <c r="M3717" s="3">
        <f t="shared" si="256"/>
        <v>423.82499999999999</v>
      </c>
      <c r="N3717" s="3">
        <f t="shared" si="257"/>
        <v>2.5940000000000003</v>
      </c>
      <c r="O3717" s="3">
        <f t="shared" si="258"/>
        <v>2.1550000000000002</v>
      </c>
      <c r="P3717" s="3">
        <f t="shared" si="259"/>
        <v>0.43900000000000006</v>
      </c>
    </row>
    <row r="3718" spans="1:17" x14ac:dyDescent="0.2">
      <c r="A3718" s="1">
        <v>980</v>
      </c>
      <c r="B3718" s="7">
        <v>36216</v>
      </c>
      <c r="C3718" s="16" t="s">
        <v>178</v>
      </c>
      <c r="F3718" s="5">
        <f t="shared" si="260"/>
        <v>9.590363</v>
      </c>
      <c r="G3718">
        <v>2.923</v>
      </c>
      <c r="H3718" s="5">
        <f t="shared" si="261"/>
        <v>8.927601000000001</v>
      </c>
      <c r="I3718">
        <v>2.7210000000000001</v>
      </c>
      <c r="K3718">
        <v>427.36</v>
      </c>
      <c r="L3718" s="3">
        <f>K3718-G3718</f>
        <v>424.43700000000001</v>
      </c>
      <c r="M3718" s="3">
        <f>K3718-I3718</f>
        <v>424.63900000000001</v>
      </c>
      <c r="N3718" s="3">
        <f>G3718-0.38</f>
        <v>2.5430000000000001</v>
      </c>
      <c r="O3718" s="3">
        <f>I3718-0.38</f>
        <v>2.3410000000000002</v>
      </c>
      <c r="P3718" s="3">
        <f>(N3718)-(O3718)</f>
        <v>0.20199999999999996</v>
      </c>
    </row>
    <row r="3719" spans="1:17" x14ac:dyDescent="0.2">
      <c r="A3719" s="1">
        <v>980</v>
      </c>
      <c r="B3719" s="7">
        <v>36235</v>
      </c>
      <c r="C3719" s="16" t="s">
        <v>178</v>
      </c>
      <c r="F3719" s="5">
        <f t="shared" si="260"/>
        <v>10.591068000000002</v>
      </c>
      <c r="G3719">
        <v>3.2280000000000002</v>
      </c>
      <c r="H3719" s="5">
        <f t="shared" si="261"/>
        <v>9.816752000000001</v>
      </c>
      <c r="I3719">
        <v>2.992</v>
      </c>
      <c r="K3719">
        <v>428.36</v>
      </c>
      <c r="L3719" s="3">
        <f>K3719-G3719</f>
        <v>425.13200000000001</v>
      </c>
      <c r="M3719" s="3">
        <f>K3719-I3719</f>
        <v>425.36799999999999</v>
      </c>
      <c r="N3719" s="3">
        <f>G3719-0.38</f>
        <v>2.8480000000000003</v>
      </c>
      <c r="O3719" s="3">
        <f>I3719-0.38</f>
        <v>2.6120000000000001</v>
      </c>
      <c r="P3719" s="3">
        <f t="shared" ref="P3719:P3762" si="262">(N3719)-(O3719)</f>
        <v>0.23600000000000021</v>
      </c>
    </row>
    <row r="3720" spans="1:17" x14ac:dyDescent="0.2">
      <c r="A3720" s="1">
        <v>980</v>
      </c>
      <c r="B3720" s="7">
        <v>36275</v>
      </c>
      <c r="C3720" s="16" t="s">
        <v>178</v>
      </c>
      <c r="F3720" s="5">
        <f t="shared" si="260"/>
        <v>10.338431</v>
      </c>
      <c r="G3720">
        <v>3.1509999999999998</v>
      </c>
      <c r="H3720" s="5">
        <f t="shared" si="261"/>
        <v>9.1769570000000016</v>
      </c>
      <c r="I3720">
        <v>2.7970000000000002</v>
      </c>
      <c r="K3720">
        <v>429.36</v>
      </c>
      <c r="L3720" s="3">
        <f>K3720-G3720</f>
        <v>426.209</v>
      </c>
      <c r="M3720" s="3">
        <f>K3720-I3720</f>
        <v>426.56299999999999</v>
      </c>
      <c r="N3720" s="3">
        <f>G3720-0.38</f>
        <v>2.7709999999999999</v>
      </c>
      <c r="O3720" s="3">
        <f>I3720-0.38</f>
        <v>2.4170000000000003</v>
      </c>
      <c r="P3720" s="3">
        <f t="shared" si="262"/>
        <v>0.35399999999999965</v>
      </c>
    </row>
    <row r="3721" spans="1:17" x14ac:dyDescent="0.2">
      <c r="A3721" s="1">
        <v>980</v>
      </c>
      <c r="B3721" s="7">
        <v>36299</v>
      </c>
      <c r="C3721" s="16" t="s">
        <v>178</v>
      </c>
      <c r="F3721" s="5">
        <f t="shared" si="260"/>
        <v>7.6972260000000006</v>
      </c>
      <c r="G3721">
        <v>2.3460000000000001</v>
      </c>
      <c r="H3721" s="5">
        <f t="shared" si="261"/>
        <v>7.4052170000000004</v>
      </c>
      <c r="I3721">
        <v>2.2570000000000001</v>
      </c>
      <c r="K3721">
        <v>426.36</v>
      </c>
      <c r="L3721" s="3">
        <f t="shared" si="255"/>
        <v>424.01400000000001</v>
      </c>
      <c r="M3721" s="3">
        <f t="shared" si="256"/>
        <v>424.10300000000001</v>
      </c>
      <c r="N3721" s="3">
        <f t="shared" si="257"/>
        <v>1.9660000000000002</v>
      </c>
      <c r="O3721" s="3">
        <f t="shared" si="258"/>
        <v>1.8770000000000002</v>
      </c>
      <c r="P3721" s="3">
        <f t="shared" si="262"/>
        <v>8.8999999999999968E-2</v>
      </c>
      <c r="Q3721" t="s">
        <v>51</v>
      </c>
    </row>
    <row r="3722" spans="1:17" x14ac:dyDescent="0.2">
      <c r="A3722" s="1">
        <v>980</v>
      </c>
      <c r="B3722" s="7">
        <v>36328</v>
      </c>
      <c r="C3722" s="16" t="s">
        <v>178</v>
      </c>
      <c r="F3722" s="5">
        <f t="shared" si="260"/>
        <v>7.5003660000000005</v>
      </c>
      <c r="G3722">
        <v>2.286</v>
      </c>
      <c r="H3722" s="5">
        <f t="shared" si="261"/>
        <v>7.1853899999999999</v>
      </c>
      <c r="I3722">
        <v>2.19</v>
      </c>
      <c r="K3722">
        <v>426.36</v>
      </c>
      <c r="L3722" s="3">
        <f t="shared" si="255"/>
        <v>424.07400000000001</v>
      </c>
      <c r="M3722" s="3">
        <f t="shared" si="256"/>
        <v>424.17</v>
      </c>
      <c r="N3722" s="3">
        <f t="shared" si="257"/>
        <v>1.9060000000000001</v>
      </c>
      <c r="O3722" s="3">
        <f t="shared" si="258"/>
        <v>1.81</v>
      </c>
      <c r="P3722" s="3">
        <f t="shared" si="262"/>
        <v>9.6000000000000085E-2</v>
      </c>
    </row>
    <row r="3723" spans="1:17" x14ac:dyDescent="0.2">
      <c r="A3723" s="1">
        <v>980</v>
      </c>
      <c r="B3723" s="7">
        <v>36371</v>
      </c>
      <c r="C3723" s="16" t="s">
        <v>178</v>
      </c>
      <c r="F3723" s="5">
        <f t="shared" si="260"/>
        <v>7.5823910000000003</v>
      </c>
      <c r="G3723">
        <v>2.3109999999999999</v>
      </c>
      <c r="H3723" s="5">
        <f t="shared" si="261"/>
        <v>7.5791100000000009</v>
      </c>
      <c r="I3723">
        <v>2.31</v>
      </c>
      <c r="K3723">
        <v>426.36</v>
      </c>
      <c r="L3723" s="3">
        <f t="shared" si="255"/>
        <v>424.04900000000004</v>
      </c>
      <c r="M3723" s="3">
        <f t="shared" si="256"/>
        <v>424.05</v>
      </c>
      <c r="N3723" s="3">
        <f t="shared" si="257"/>
        <v>1.931</v>
      </c>
      <c r="O3723" s="3">
        <f t="shared" si="258"/>
        <v>1.9300000000000002</v>
      </c>
      <c r="P3723" s="3">
        <f t="shared" si="262"/>
        <v>9.9999999999988987E-4</v>
      </c>
    </row>
    <row r="3724" spans="1:17" x14ac:dyDescent="0.2">
      <c r="A3724" s="1">
        <v>980</v>
      </c>
      <c r="B3724" s="7">
        <v>36399</v>
      </c>
      <c r="C3724" s="16" t="s">
        <v>178</v>
      </c>
      <c r="F3724" s="5">
        <f t="shared" si="260"/>
        <v>8.7996420000000004</v>
      </c>
      <c r="G3724">
        <v>2.6819999999999999</v>
      </c>
      <c r="H3724" s="5">
        <f t="shared" si="261"/>
        <v>8.7930800000000016</v>
      </c>
      <c r="I3724">
        <v>2.68</v>
      </c>
      <c r="K3724">
        <v>426.36</v>
      </c>
      <c r="L3724" s="3">
        <f t="shared" si="255"/>
        <v>423.678</v>
      </c>
      <c r="M3724" s="3">
        <f t="shared" si="256"/>
        <v>423.68</v>
      </c>
      <c r="N3724" s="3">
        <f t="shared" si="257"/>
        <v>2.302</v>
      </c>
      <c r="O3724" s="3">
        <f t="shared" si="258"/>
        <v>2.3000000000000003</v>
      </c>
      <c r="P3724" s="3">
        <f t="shared" si="262"/>
        <v>1.9999999999997797E-3</v>
      </c>
    </row>
    <row r="3725" spans="1:17" x14ac:dyDescent="0.2">
      <c r="A3725" s="1">
        <v>980</v>
      </c>
      <c r="B3725" s="7">
        <v>36427</v>
      </c>
      <c r="C3725" s="16" t="s">
        <v>178</v>
      </c>
      <c r="F3725" s="5">
        <f t="shared" si="260"/>
        <v>8.6159060000000007</v>
      </c>
      <c r="G3725">
        <v>2.6259999999999999</v>
      </c>
      <c r="H3725" s="5">
        <f t="shared" si="261"/>
        <v>8.6159060000000007</v>
      </c>
      <c r="I3725">
        <v>2.6259999999999999</v>
      </c>
      <c r="J3725" t="s">
        <v>50</v>
      </c>
      <c r="K3725">
        <v>426.36</v>
      </c>
      <c r="L3725" s="3">
        <f t="shared" si="255"/>
        <v>423.73400000000004</v>
      </c>
      <c r="M3725" s="3">
        <f t="shared" si="256"/>
        <v>423.73400000000004</v>
      </c>
      <c r="N3725" s="3">
        <f t="shared" si="257"/>
        <v>2.246</v>
      </c>
      <c r="O3725" s="3">
        <f t="shared" si="258"/>
        <v>2.246</v>
      </c>
      <c r="P3725" s="3">
        <f t="shared" si="262"/>
        <v>0</v>
      </c>
    </row>
    <row r="3726" spans="1:17" x14ac:dyDescent="0.2">
      <c r="A3726" s="1">
        <v>980</v>
      </c>
      <c r="B3726" s="7">
        <v>36458</v>
      </c>
      <c r="C3726" s="16" t="s">
        <v>178</v>
      </c>
      <c r="F3726" s="5">
        <f t="shared" si="260"/>
        <v>8.0154829999999997</v>
      </c>
      <c r="G3726">
        <v>2.4430000000000001</v>
      </c>
      <c r="H3726" s="5">
        <f t="shared" si="261"/>
        <v>8.0122020000000003</v>
      </c>
      <c r="I3726">
        <v>2.4420000000000002</v>
      </c>
      <c r="K3726">
        <v>426.36</v>
      </c>
      <c r="L3726" s="3">
        <f t="shared" si="255"/>
        <v>423.91700000000003</v>
      </c>
      <c r="M3726" s="3">
        <f t="shared" si="256"/>
        <v>423.91800000000001</v>
      </c>
      <c r="N3726" s="3">
        <f t="shared" si="257"/>
        <v>2.0630000000000002</v>
      </c>
      <c r="O3726" s="3">
        <f t="shared" si="258"/>
        <v>2.0620000000000003</v>
      </c>
      <c r="P3726" s="3">
        <f t="shared" si="262"/>
        <v>9.9999999999988987E-4</v>
      </c>
    </row>
    <row r="3727" spans="1:17" x14ac:dyDescent="0.2">
      <c r="A3727" s="1">
        <v>980</v>
      </c>
      <c r="B3727" s="7">
        <v>36486</v>
      </c>
      <c r="C3727" s="16" t="s">
        <v>178</v>
      </c>
      <c r="F3727" s="5">
        <f t="shared" si="260"/>
        <v>7.7333170000000013</v>
      </c>
      <c r="G3727">
        <v>2.3570000000000002</v>
      </c>
      <c r="H3727" s="5">
        <f t="shared" si="261"/>
        <v>7.7267550000000007</v>
      </c>
      <c r="I3727">
        <v>2.355</v>
      </c>
      <c r="K3727">
        <v>426.36</v>
      </c>
      <c r="L3727" s="3">
        <f t="shared" si="255"/>
        <v>424.00299999999999</v>
      </c>
      <c r="M3727" s="3">
        <f t="shared" si="256"/>
        <v>424.005</v>
      </c>
      <c r="N3727" s="3">
        <f t="shared" si="257"/>
        <v>1.9770000000000003</v>
      </c>
      <c r="O3727" s="3">
        <f t="shared" si="258"/>
        <v>1.9750000000000001</v>
      </c>
      <c r="P3727" s="3">
        <f t="shared" si="262"/>
        <v>2.0000000000002238E-3</v>
      </c>
    </row>
    <row r="3728" spans="1:17" x14ac:dyDescent="0.2">
      <c r="A3728" s="1">
        <v>980</v>
      </c>
      <c r="B3728" s="7">
        <v>36521</v>
      </c>
      <c r="C3728" s="16" t="s">
        <v>178</v>
      </c>
      <c r="F3728" s="5">
        <f t="shared" si="260"/>
        <v>7.907210000000001</v>
      </c>
      <c r="G3728">
        <v>2.41</v>
      </c>
      <c r="H3728" s="5">
        <f t="shared" si="261"/>
        <v>7.8940860000000006</v>
      </c>
      <c r="I3728">
        <v>2.4060000000000001</v>
      </c>
      <c r="K3728">
        <v>426.36</v>
      </c>
      <c r="L3728" s="3">
        <f t="shared" si="255"/>
        <v>423.95</v>
      </c>
      <c r="M3728" s="3">
        <f t="shared" si="256"/>
        <v>423.95400000000001</v>
      </c>
      <c r="N3728" s="3">
        <f t="shared" si="257"/>
        <v>2.0300000000000002</v>
      </c>
      <c r="O3728">
        <f t="shared" ref="O3728:O3750" si="263">I3728-0.38</f>
        <v>2.0260000000000002</v>
      </c>
      <c r="P3728" s="3">
        <f t="shared" si="262"/>
        <v>4.0000000000000036E-3</v>
      </c>
    </row>
    <row r="3729" spans="1:16" x14ac:dyDescent="0.2">
      <c r="A3729" s="1">
        <v>980</v>
      </c>
      <c r="B3729" s="7">
        <v>36587</v>
      </c>
      <c r="C3729" s="16" t="s">
        <v>178</v>
      </c>
      <c r="F3729" s="5">
        <f t="shared" ref="F3729:F3756" si="264">G3729*3.281</f>
        <v>8.5174760000000003</v>
      </c>
      <c r="G3729">
        <v>2.5960000000000001</v>
      </c>
      <c r="H3729" s="5">
        <f t="shared" ref="H3729:H3750" si="265">I3729*3.281</f>
        <v>8.0187640000000009</v>
      </c>
      <c r="I3729">
        <v>2.444</v>
      </c>
      <c r="K3729">
        <v>426.36</v>
      </c>
      <c r="L3729" s="3">
        <f t="shared" ref="L3729:L3793" si="266">K3729-G3729</f>
        <v>423.76400000000001</v>
      </c>
      <c r="M3729" s="3">
        <f t="shared" ref="M3729:M3750" si="267">K3729-I3729</f>
        <v>423.916</v>
      </c>
      <c r="N3729" s="3">
        <f t="shared" ref="N3729:N3819" si="268">G3729-0.38</f>
        <v>2.2160000000000002</v>
      </c>
      <c r="O3729">
        <f t="shared" si="263"/>
        <v>2.0640000000000001</v>
      </c>
      <c r="P3729" s="3">
        <f t="shared" si="262"/>
        <v>0.15200000000000014</v>
      </c>
    </row>
    <row r="3730" spans="1:16" x14ac:dyDescent="0.2">
      <c r="A3730" s="1">
        <v>980</v>
      </c>
      <c r="B3730" s="7">
        <v>36612</v>
      </c>
      <c r="C3730" s="16" t="s">
        <v>178</v>
      </c>
      <c r="F3730" s="5">
        <f t="shared" si="264"/>
        <v>8.4616990000000012</v>
      </c>
      <c r="G3730">
        <v>2.5790000000000002</v>
      </c>
      <c r="H3730" s="5">
        <f t="shared" si="265"/>
        <v>8.0089209999999991</v>
      </c>
      <c r="I3730">
        <v>2.4409999999999998</v>
      </c>
      <c r="K3730">
        <v>426.36</v>
      </c>
      <c r="L3730" s="3">
        <f t="shared" si="266"/>
        <v>423.78100000000001</v>
      </c>
      <c r="M3730" s="3">
        <f t="shared" si="267"/>
        <v>423.91900000000004</v>
      </c>
      <c r="N3730" s="3">
        <f t="shared" si="268"/>
        <v>2.1990000000000003</v>
      </c>
      <c r="O3730">
        <f t="shared" si="263"/>
        <v>2.0609999999999999</v>
      </c>
      <c r="P3730" s="3">
        <f t="shared" si="262"/>
        <v>0.13800000000000034</v>
      </c>
    </row>
    <row r="3731" spans="1:16" x14ac:dyDescent="0.2">
      <c r="A3731" s="1">
        <v>980</v>
      </c>
      <c r="B3731" s="7">
        <v>36640</v>
      </c>
      <c r="C3731" s="16" t="s">
        <v>178</v>
      </c>
      <c r="F3731" s="5">
        <f t="shared" si="264"/>
        <v>8.5141950000000008</v>
      </c>
      <c r="G3731">
        <v>2.5950000000000002</v>
      </c>
      <c r="H3731" s="5">
        <f t="shared" si="265"/>
        <v>8.074541</v>
      </c>
      <c r="I3731">
        <v>2.4609999999999999</v>
      </c>
      <c r="K3731">
        <v>426.36</v>
      </c>
      <c r="L3731" s="3">
        <f t="shared" si="266"/>
        <v>423.76499999999999</v>
      </c>
      <c r="M3731" s="3">
        <f t="shared" si="267"/>
        <v>423.899</v>
      </c>
      <c r="N3731" s="3">
        <f t="shared" si="268"/>
        <v>2.2150000000000003</v>
      </c>
      <c r="O3731">
        <f t="shared" si="263"/>
        <v>2.081</v>
      </c>
      <c r="P3731" s="3">
        <f t="shared" si="262"/>
        <v>0.13400000000000034</v>
      </c>
    </row>
    <row r="3732" spans="1:16" x14ac:dyDescent="0.2">
      <c r="A3732" s="1">
        <v>980</v>
      </c>
      <c r="B3732" s="7">
        <v>36669</v>
      </c>
      <c r="C3732" s="16" t="s">
        <v>178</v>
      </c>
      <c r="F3732" s="5">
        <f t="shared" si="264"/>
        <v>8.5699719999999999</v>
      </c>
      <c r="G3732">
        <v>2.6120000000000001</v>
      </c>
      <c r="H3732" s="5">
        <f t="shared" si="265"/>
        <v>8.1368799999999997</v>
      </c>
      <c r="I3732">
        <v>2.48</v>
      </c>
      <c r="K3732">
        <v>426.36</v>
      </c>
      <c r="L3732" s="3">
        <f t="shared" si="266"/>
        <v>423.74799999999999</v>
      </c>
      <c r="M3732" s="3">
        <f t="shared" si="267"/>
        <v>423.88</v>
      </c>
      <c r="N3732" s="3">
        <f t="shared" si="268"/>
        <v>2.2320000000000002</v>
      </c>
      <c r="O3732">
        <f t="shared" si="263"/>
        <v>2.1</v>
      </c>
      <c r="P3732" s="3">
        <f t="shared" si="262"/>
        <v>0.13200000000000012</v>
      </c>
    </row>
    <row r="3733" spans="1:16" x14ac:dyDescent="0.2">
      <c r="A3733" s="1">
        <v>980</v>
      </c>
      <c r="B3733" s="7">
        <v>36706</v>
      </c>
      <c r="C3733" s="16" t="s">
        <v>178</v>
      </c>
      <c r="F3733" s="5">
        <f t="shared" si="264"/>
        <v>8.5109139999999996</v>
      </c>
      <c r="G3733">
        <v>2.5939999999999999</v>
      </c>
      <c r="H3733" s="5">
        <f t="shared" si="265"/>
        <v>7.8514329999999992</v>
      </c>
      <c r="I3733">
        <v>2.3929999999999998</v>
      </c>
      <c r="K3733">
        <v>426.36</v>
      </c>
      <c r="L3733" s="3">
        <f t="shared" si="266"/>
        <v>423.76600000000002</v>
      </c>
      <c r="M3733" s="3">
        <f t="shared" si="267"/>
        <v>423.96700000000004</v>
      </c>
      <c r="N3733" s="3">
        <f t="shared" si="268"/>
        <v>2.214</v>
      </c>
      <c r="O3733">
        <f t="shared" si="263"/>
        <v>2.0129999999999999</v>
      </c>
      <c r="P3733" s="3">
        <f t="shared" si="262"/>
        <v>0.20100000000000007</v>
      </c>
    </row>
    <row r="3734" spans="1:16" x14ac:dyDescent="0.2">
      <c r="A3734" s="1">
        <v>980</v>
      </c>
      <c r="B3734" s="7">
        <v>36732</v>
      </c>
      <c r="C3734" s="16" t="s">
        <v>178</v>
      </c>
      <c r="F3734" s="5">
        <f t="shared" si="264"/>
        <v>8.8357330000000012</v>
      </c>
      <c r="G3734">
        <v>2.6930000000000001</v>
      </c>
      <c r="H3734" s="5">
        <f t="shared" si="265"/>
        <v>8.1762519999999999</v>
      </c>
      <c r="I3734">
        <v>2.492</v>
      </c>
      <c r="K3734">
        <v>426.36</v>
      </c>
      <c r="L3734" s="3">
        <f t="shared" si="266"/>
        <v>423.66700000000003</v>
      </c>
      <c r="M3734" s="3">
        <f t="shared" si="267"/>
        <v>423.86799999999999</v>
      </c>
      <c r="N3734" s="3">
        <f t="shared" si="268"/>
        <v>2.3130000000000002</v>
      </c>
      <c r="O3734">
        <f t="shared" si="263"/>
        <v>2.1120000000000001</v>
      </c>
      <c r="P3734" s="3">
        <f t="shared" si="262"/>
        <v>0.20100000000000007</v>
      </c>
    </row>
    <row r="3735" spans="1:16" x14ac:dyDescent="0.2">
      <c r="A3735" s="1">
        <v>980</v>
      </c>
      <c r="B3735" s="7">
        <v>36760</v>
      </c>
      <c r="C3735" s="16" t="s">
        <v>178</v>
      </c>
      <c r="F3735" s="5">
        <f t="shared" si="264"/>
        <v>10.171100000000001</v>
      </c>
      <c r="G3735">
        <v>3.1</v>
      </c>
      <c r="H3735" s="5">
        <f t="shared" si="265"/>
        <v>9.0194690000000008</v>
      </c>
      <c r="I3735">
        <v>2.7490000000000001</v>
      </c>
      <c r="K3735">
        <v>426.36</v>
      </c>
      <c r="L3735" s="3">
        <f t="shared" si="266"/>
        <v>423.26</v>
      </c>
      <c r="M3735" s="3">
        <f t="shared" si="267"/>
        <v>423.61099999999999</v>
      </c>
      <c r="N3735" s="3">
        <f t="shared" si="268"/>
        <v>2.72</v>
      </c>
      <c r="O3735">
        <f t="shared" si="263"/>
        <v>2.3690000000000002</v>
      </c>
      <c r="P3735" s="3">
        <f t="shared" si="262"/>
        <v>0.35099999999999998</v>
      </c>
    </row>
    <row r="3736" spans="1:16" x14ac:dyDescent="0.2">
      <c r="A3736" s="1">
        <v>980</v>
      </c>
      <c r="B3736" s="7">
        <v>36787</v>
      </c>
      <c r="C3736" s="16" t="s">
        <v>178</v>
      </c>
      <c r="F3736" s="5">
        <f t="shared" si="264"/>
        <v>10.066108</v>
      </c>
      <c r="G3736">
        <v>3.0680000000000001</v>
      </c>
      <c r="H3736" s="5">
        <f t="shared" si="265"/>
        <v>9.0358739999999997</v>
      </c>
      <c r="I3736">
        <v>2.754</v>
      </c>
      <c r="K3736">
        <v>426.36</v>
      </c>
      <c r="L3736" s="3">
        <f t="shared" si="266"/>
        <v>423.29200000000003</v>
      </c>
      <c r="M3736" s="3">
        <f t="shared" si="267"/>
        <v>423.60599999999999</v>
      </c>
      <c r="N3736" s="3">
        <f t="shared" si="268"/>
        <v>2.6880000000000002</v>
      </c>
      <c r="O3736">
        <f t="shared" si="263"/>
        <v>2.3740000000000001</v>
      </c>
      <c r="P3736" s="3">
        <f t="shared" si="262"/>
        <v>0.31400000000000006</v>
      </c>
    </row>
    <row r="3737" spans="1:16" x14ac:dyDescent="0.2">
      <c r="A3737" s="1">
        <v>980</v>
      </c>
      <c r="B3737" s="7">
        <v>36822</v>
      </c>
      <c r="C3737" s="16" t="s">
        <v>178</v>
      </c>
      <c r="F3737" s="5">
        <f t="shared" si="264"/>
        <v>9.888933999999999</v>
      </c>
      <c r="G3737">
        <v>3.0139999999999998</v>
      </c>
      <c r="H3737" s="5">
        <f t="shared" si="265"/>
        <v>8.917758000000001</v>
      </c>
      <c r="I3737">
        <v>2.718</v>
      </c>
      <c r="K3737">
        <v>426.36</v>
      </c>
      <c r="L3737" s="3">
        <f t="shared" si="266"/>
        <v>423.346</v>
      </c>
      <c r="M3737" s="3">
        <f t="shared" si="267"/>
        <v>423.642</v>
      </c>
      <c r="N3737" s="3">
        <f t="shared" si="268"/>
        <v>2.6339999999999999</v>
      </c>
      <c r="O3737">
        <f t="shared" si="263"/>
        <v>2.3380000000000001</v>
      </c>
      <c r="P3737" s="3">
        <f t="shared" si="262"/>
        <v>0.29599999999999982</v>
      </c>
    </row>
    <row r="3738" spans="1:16" x14ac:dyDescent="0.2">
      <c r="A3738" s="1">
        <v>980</v>
      </c>
      <c r="B3738" s="7">
        <v>36859</v>
      </c>
      <c r="C3738" s="16" t="s">
        <v>178</v>
      </c>
      <c r="F3738" s="5">
        <f t="shared" si="264"/>
        <v>9.468966</v>
      </c>
      <c r="G3738">
        <v>2.8860000000000001</v>
      </c>
      <c r="H3738" s="5">
        <f t="shared" si="265"/>
        <v>8.7373029999999989</v>
      </c>
      <c r="I3738">
        <v>2.6629999999999998</v>
      </c>
      <c r="K3738">
        <v>426.36</v>
      </c>
      <c r="L3738" s="3">
        <f t="shared" si="266"/>
        <v>423.47399999999999</v>
      </c>
      <c r="M3738" s="3">
        <f t="shared" si="267"/>
        <v>423.697</v>
      </c>
      <c r="N3738" s="3">
        <f t="shared" si="268"/>
        <v>2.5060000000000002</v>
      </c>
      <c r="O3738">
        <f t="shared" si="263"/>
        <v>2.2829999999999999</v>
      </c>
      <c r="P3738" s="3">
        <f t="shared" si="262"/>
        <v>0.22300000000000031</v>
      </c>
    </row>
    <row r="3739" spans="1:16" x14ac:dyDescent="0.2">
      <c r="A3739" s="1">
        <v>980</v>
      </c>
      <c r="B3739" s="7">
        <v>36888</v>
      </c>
      <c r="C3739" s="16" t="s">
        <v>178</v>
      </c>
      <c r="F3739" s="5">
        <f t="shared" si="264"/>
        <v>7.9859540000000004</v>
      </c>
      <c r="G3739">
        <v>2.4340000000000002</v>
      </c>
      <c r="H3739" s="5">
        <f t="shared" si="265"/>
        <v>7.9170530000000001</v>
      </c>
      <c r="I3739">
        <v>2.4129999999999998</v>
      </c>
      <c r="K3739">
        <v>426.36</v>
      </c>
      <c r="L3739" s="3">
        <f t="shared" si="266"/>
        <v>423.92599999999999</v>
      </c>
      <c r="M3739" s="3">
        <f t="shared" si="267"/>
        <v>423.947</v>
      </c>
      <c r="N3739" s="3">
        <f t="shared" si="268"/>
        <v>2.0540000000000003</v>
      </c>
      <c r="O3739">
        <f t="shared" si="263"/>
        <v>2.0329999999999999</v>
      </c>
      <c r="P3739" s="3">
        <f t="shared" si="262"/>
        <v>2.1000000000000352E-2</v>
      </c>
    </row>
    <row r="3740" spans="1:16" x14ac:dyDescent="0.2">
      <c r="A3740" s="1">
        <v>980</v>
      </c>
      <c r="B3740" s="7">
        <v>36914</v>
      </c>
      <c r="C3740" s="16" t="s">
        <v>178</v>
      </c>
      <c r="F3740" s="5">
        <f t="shared" si="264"/>
        <v>8.2320290000000007</v>
      </c>
      <c r="G3740">
        <v>2.5089999999999999</v>
      </c>
      <c r="H3740" s="5">
        <f t="shared" si="265"/>
        <v>8.0614170000000005</v>
      </c>
      <c r="I3740">
        <v>2.4569999999999999</v>
      </c>
      <c r="K3740">
        <v>426.36</v>
      </c>
      <c r="L3740" s="3">
        <f t="shared" si="266"/>
        <v>423.851</v>
      </c>
      <c r="M3740" s="3">
        <f t="shared" si="267"/>
        <v>423.90300000000002</v>
      </c>
      <c r="N3740" s="3">
        <f t="shared" si="268"/>
        <v>2.129</v>
      </c>
      <c r="O3740">
        <f t="shared" si="263"/>
        <v>2.077</v>
      </c>
      <c r="P3740" s="3">
        <f t="shared" si="262"/>
        <v>5.2000000000000046E-2</v>
      </c>
    </row>
    <row r="3741" spans="1:16" x14ac:dyDescent="0.2">
      <c r="A3741" s="1">
        <v>980</v>
      </c>
      <c r="B3741" s="7">
        <v>36941</v>
      </c>
      <c r="C3741" s="16" t="s">
        <v>178</v>
      </c>
      <c r="F3741" s="5">
        <f t="shared" si="264"/>
        <v>8.327178</v>
      </c>
      <c r="G3741">
        <v>2.5379999999999998</v>
      </c>
      <c r="H3741" s="5">
        <f t="shared" si="265"/>
        <v>8.205781</v>
      </c>
      <c r="I3741">
        <v>2.5009999999999999</v>
      </c>
      <c r="K3741">
        <v>426.36</v>
      </c>
      <c r="L3741" s="3">
        <f t="shared" si="266"/>
        <v>423.822</v>
      </c>
      <c r="M3741" s="3">
        <f t="shared" si="267"/>
        <v>423.85900000000004</v>
      </c>
      <c r="N3741" s="3">
        <f t="shared" si="268"/>
        <v>2.1579999999999999</v>
      </c>
      <c r="O3741">
        <f t="shared" si="263"/>
        <v>2.121</v>
      </c>
      <c r="P3741" s="3">
        <f t="shared" si="262"/>
        <v>3.6999999999999922E-2</v>
      </c>
    </row>
    <row r="3742" spans="1:16" x14ac:dyDescent="0.2">
      <c r="A3742" s="1">
        <v>980</v>
      </c>
      <c r="B3742" s="7">
        <v>36965</v>
      </c>
      <c r="C3742" s="16" t="s">
        <v>178</v>
      </c>
      <c r="F3742" s="5">
        <f t="shared" si="264"/>
        <v>8.5306000000000015</v>
      </c>
      <c r="G3742">
        <v>2.6</v>
      </c>
      <c r="H3742" s="5">
        <f t="shared" si="265"/>
        <v>8.2878059999999998</v>
      </c>
      <c r="I3742">
        <v>2.5259999999999998</v>
      </c>
      <c r="K3742">
        <v>426.36</v>
      </c>
      <c r="L3742" s="3">
        <f t="shared" si="266"/>
        <v>423.76</v>
      </c>
      <c r="M3742" s="3">
        <f t="shared" si="267"/>
        <v>423.834</v>
      </c>
      <c r="N3742" s="3">
        <f t="shared" si="268"/>
        <v>2.2200000000000002</v>
      </c>
      <c r="O3742">
        <f t="shared" si="263"/>
        <v>2.1459999999999999</v>
      </c>
      <c r="P3742" s="3">
        <f t="shared" si="262"/>
        <v>7.4000000000000288E-2</v>
      </c>
    </row>
    <row r="3743" spans="1:16" x14ac:dyDescent="0.2">
      <c r="A3743" s="1">
        <v>980</v>
      </c>
      <c r="B3743" s="7">
        <v>37011</v>
      </c>
      <c r="C3743" s="16" t="s">
        <v>178</v>
      </c>
      <c r="F3743" s="5">
        <f t="shared" si="264"/>
        <v>9.4853710000000007</v>
      </c>
      <c r="G3743">
        <v>2.891</v>
      </c>
      <c r="H3743" s="5">
        <f t="shared" si="265"/>
        <v>8.8291710000000005</v>
      </c>
      <c r="I3743">
        <v>2.6909999999999998</v>
      </c>
      <c r="K3743">
        <v>426.36</v>
      </c>
      <c r="L3743" s="3">
        <f t="shared" si="266"/>
        <v>423.46899999999999</v>
      </c>
      <c r="M3743" s="3">
        <f t="shared" si="267"/>
        <v>423.66900000000004</v>
      </c>
      <c r="N3743" s="3">
        <f t="shared" si="268"/>
        <v>2.5110000000000001</v>
      </c>
      <c r="O3743">
        <f t="shared" si="263"/>
        <v>2.3109999999999999</v>
      </c>
      <c r="P3743" s="3">
        <f t="shared" si="262"/>
        <v>0.20000000000000018</v>
      </c>
    </row>
    <row r="3744" spans="1:16" x14ac:dyDescent="0.2">
      <c r="A3744" s="1">
        <v>980</v>
      </c>
      <c r="B3744" s="7">
        <v>37041</v>
      </c>
      <c r="C3744" s="16" t="s">
        <v>178</v>
      </c>
      <c r="F3744" s="5">
        <f t="shared" si="264"/>
        <v>8.458418</v>
      </c>
      <c r="G3744">
        <v>2.5779999999999998</v>
      </c>
      <c r="H3744" s="5">
        <f t="shared" si="265"/>
        <v>8.169690000000001</v>
      </c>
      <c r="I3744">
        <v>2.4900000000000002</v>
      </c>
      <c r="K3744">
        <v>426.36</v>
      </c>
      <c r="L3744" s="3">
        <f t="shared" si="266"/>
        <v>423.78200000000004</v>
      </c>
      <c r="M3744" s="3">
        <f t="shared" si="267"/>
        <v>423.87</v>
      </c>
      <c r="N3744" s="3">
        <f t="shared" si="268"/>
        <v>2.198</v>
      </c>
      <c r="O3744">
        <f t="shared" si="263"/>
        <v>2.1100000000000003</v>
      </c>
      <c r="P3744" s="3">
        <f t="shared" si="262"/>
        <v>8.7999999999999634E-2</v>
      </c>
    </row>
    <row r="3745" spans="1:17" x14ac:dyDescent="0.2">
      <c r="A3745" s="1">
        <v>980</v>
      </c>
      <c r="B3745" s="7">
        <v>37063</v>
      </c>
      <c r="C3745" s="16" t="s">
        <v>178</v>
      </c>
      <c r="F3745" s="5">
        <f t="shared" si="264"/>
        <v>8.3895169999999997</v>
      </c>
      <c r="G3745">
        <v>2.5569999999999999</v>
      </c>
      <c r="H3745" s="5">
        <f t="shared" si="265"/>
        <v>8.3042110000000005</v>
      </c>
      <c r="I3745">
        <v>2.5310000000000001</v>
      </c>
      <c r="K3745">
        <v>426.36</v>
      </c>
      <c r="L3745" s="3">
        <f t="shared" si="266"/>
        <v>423.803</v>
      </c>
      <c r="M3745" s="3">
        <f t="shared" si="267"/>
        <v>423.82900000000001</v>
      </c>
      <c r="N3745" s="3">
        <f t="shared" si="268"/>
        <v>2.177</v>
      </c>
      <c r="O3745">
        <f t="shared" si="263"/>
        <v>2.1510000000000002</v>
      </c>
      <c r="P3745" s="3">
        <f t="shared" si="262"/>
        <v>2.5999999999999801E-2</v>
      </c>
    </row>
    <row r="3746" spans="1:17" x14ac:dyDescent="0.2">
      <c r="A3746" s="1">
        <v>980</v>
      </c>
      <c r="B3746" s="7">
        <v>37102</v>
      </c>
      <c r="C3746" s="16" t="s">
        <v>178</v>
      </c>
      <c r="F3746" s="5">
        <f t="shared" si="264"/>
        <v>8.6191870000000002</v>
      </c>
      <c r="G3746">
        <v>2.6269999999999998</v>
      </c>
      <c r="H3746" s="5">
        <f t="shared" si="265"/>
        <v>8.589658</v>
      </c>
      <c r="I3746">
        <v>2.6179999999999999</v>
      </c>
      <c r="K3746">
        <v>426.36</v>
      </c>
      <c r="L3746" s="3">
        <f t="shared" si="266"/>
        <v>423.733</v>
      </c>
      <c r="M3746" s="3">
        <f t="shared" si="267"/>
        <v>423.74200000000002</v>
      </c>
      <c r="N3746" s="3">
        <f t="shared" si="268"/>
        <v>2.2469999999999999</v>
      </c>
      <c r="O3746">
        <f t="shared" si="263"/>
        <v>2.238</v>
      </c>
      <c r="P3746" s="3">
        <f t="shared" si="262"/>
        <v>8.999999999999897E-3</v>
      </c>
    </row>
    <row r="3747" spans="1:17" x14ac:dyDescent="0.2">
      <c r="A3747" s="1">
        <v>980</v>
      </c>
      <c r="B3747" s="7">
        <v>37130</v>
      </c>
      <c r="C3747" s="16" t="s">
        <v>178</v>
      </c>
      <c r="F3747" s="5">
        <f t="shared" si="264"/>
        <v>8.674964000000001</v>
      </c>
      <c r="G3747">
        <v>2.6440000000000001</v>
      </c>
      <c r="H3747" s="5">
        <f t="shared" si="265"/>
        <v>8.5732530000000011</v>
      </c>
      <c r="I3747">
        <v>2.613</v>
      </c>
      <c r="K3747">
        <v>426.36</v>
      </c>
      <c r="L3747" s="3">
        <f t="shared" si="266"/>
        <v>423.71600000000001</v>
      </c>
      <c r="M3747" s="3">
        <f t="shared" si="267"/>
        <v>423.74700000000001</v>
      </c>
      <c r="N3747" s="3">
        <f t="shared" si="268"/>
        <v>2.2640000000000002</v>
      </c>
      <c r="O3747">
        <f t="shared" si="263"/>
        <v>2.2330000000000001</v>
      </c>
      <c r="P3747" s="3">
        <f t="shared" si="262"/>
        <v>3.1000000000000139E-2</v>
      </c>
    </row>
    <row r="3748" spans="1:17" x14ac:dyDescent="0.2">
      <c r="A3748" s="1">
        <v>980</v>
      </c>
      <c r="B3748" s="7">
        <v>37158</v>
      </c>
      <c r="C3748" s="16" t="s">
        <v>178</v>
      </c>
      <c r="F3748" s="5">
        <f t="shared" si="264"/>
        <v>8.7471460000000008</v>
      </c>
      <c r="G3748">
        <v>2.6659999999999999</v>
      </c>
      <c r="H3748" s="5">
        <f t="shared" si="265"/>
        <v>8.7438650000000013</v>
      </c>
      <c r="I3748">
        <v>2.665</v>
      </c>
      <c r="K3748">
        <v>426.36</v>
      </c>
      <c r="L3748" s="3">
        <f t="shared" si="266"/>
        <v>423.69400000000002</v>
      </c>
      <c r="M3748" s="3">
        <f t="shared" si="267"/>
        <v>423.69499999999999</v>
      </c>
      <c r="N3748" s="3">
        <f t="shared" si="268"/>
        <v>2.286</v>
      </c>
      <c r="O3748">
        <f t="shared" si="263"/>
        <v>2.2850000000000001</v>
      </c>
      <c r="P3748" s="3">
        <f t="shared" si="262"/>
        <v>9.9999999999988987E-4</v>
      </c>
    </row>
    <row r="3749" spans="1:17" x14ac:dyDescent="0.2">
      <c r="A3749" s="1">
        <v>980</v>
      </c>
      <c r="B3749" s="7">
        <v>37193</v>
      </c>
      <c r="C3749" s="16" t="s">
        <v>178</v>
      </c>
      <c r="F3749" s="5">
        <f t="shared" si="264"/>
        <v>8.720898</v>
      </c>
      <c r="G3749">
        <v>2.6579999999999999</v>
      </c>
      <c r="H3749" s="5">
        <f t="shared" si="265"/>
        <v>8.7176170000000006</v>
      </c>
      <c r="I3749">
        <v>2.657</v>
      </c>
      <c r="K3749">
        <v>426.36</v>
      </c>
      <c r="L3749" s="3">
        <f t="shared" si="266"/>
        <v>423.702</v>
      </c>
      <c r="M3749" s="3">
        <f t="shared" si="267"/>
        <v>423.70300000000003</v>
      </c>
      <c r="N3749" s="3">
        <f t="shared" si="268"/>
        <v>2.278</v>
      </c>
      <c r="O3749">
        <f t="shared" si="263"/>
        <v>2.2770000000000001</v>
      </c>
      <c r="P3749" s="3">
        <f t="shared" si="262"/>
        <v>9.9999999999988987E-4</v>
      </c>
    </row>
    <row r="3750" spans="1:17" x14ac:dyDescent="0.2">
      <c r="A3750" s="1">
        <v>980</v>
      </c>
      <c r="B3750" s="7">
        <v>37223</v>
      </c>
      <c r="C3750" s="16" t="s">
        <v>178</v>
      </c>
      <c r="F3750" s="5">
        <f t="shared" si="264"/>
        <v>8.8094850000000005</v>
      </c>
      <c r="G3750">
        <v>2.6850000000000001</v>
      </c>
      <c r="H3750" s="5">
        <f t="shared" si="265"/>
        <v>8.806204000000001</v>
      </c>
      <c r="I3750">
        <v>2.6840000000000002</v>
      </c>
      <c r="K3750">
        <v>426.36</v>
      </c>
      <c r="L3750" s="3">
        <f t="shared" si="266"/>
        <v>423.67500000000001</v>
      </c>
      <c r="M3750" s="3">
        <f t="shared" si="267"/>
        <v>423.67599999999999</v>
      </c>
      <c r="N3750" s="3">
        <f t="shared" si="268"/>
        <v>2.3050000000000002</v>
      </c>
      <c r="O3750">
        <f t="shared" si="263"/>
        <v>2.3040000000000003</v>
      </c>
      <c r="P3750" s="3">
        <f t="shared" si="262"/>
        <v>9.9999999999988987E-4</v>
      </c>
    </row>
    <row r="3751" spans="1:17" x14ac:dyDescent="0.2">
      <c r="A3751" s="1">
        <v>980</v>
      </c>
      <c r="B3751" s="7">
        <v>37244</v>
      </c>
      <c r="C3751" s="16" t="s">
        <v>178</v>
      </c>
      <c r="F3751" s="5">
        <f t="shared" si="264"/>
        <v>8.8291710000000005</v>
      </c>
      <c r="G3751">
        <v>2.6909999999999998</v>
      </c>
      <c r="J3751" t="s">
        <v>56</v>
      </c>
      <c r="K3751">
        <v>426.36</v>
      </c>
      <c r="L3751" s="3">
        <f t="shared" si="266"/>
        <v>423.66900000000004</v>
      </c>
      <c r="M3751" s="3"/>
      <c r="N3751" s="3">
        <f t="shared" si="268"/>
        <v>2.3109999999999999</v>
      </c>
      <c r="P3751" s="3"/>
    </row>
    <row r="3752" spans="1:17" x14ac:dyDescent="0.2">
      <c r="A3752" s="1">
        <v>980</v>
      </c>
      <c r="B3752" s="7">
        <v>37281</v>
      </c>
      <c r="C3752" s="16" t="s">
        <v>178</v>
      </c>
      <c r="F3752" s="5">
        <f t="shared" si="264"/>
        <v>8.1828140000000005</v>
      </c>
      <c r="G3752">
        <v>2.4940000000000002</v>
      </c>
      <c r="J3752" t="s">
        <v>56</v>
      </c>
      <c r="K3752">
        <v>426.36</v>
      </c>
      <c r="L3752" s="3">
        <f t="shared" si="266"/>
        <v>423.86599999999999</v>
      </c>
      <c r="M3752" s="3"/>
      <c r="N3752" s="3">
        <f t="shared" si="268"/>
        <v>2.1140000000000003</v>
      </c>
      <c r="P3752" s="3"/>
    </row>
    <row r="3753" spans="1:17" x14ac:dyDescent="0.2">
      <c r="A3753" s="1">
        <v>980</v>
      </c>
      <c r="B3753" s="7">
        <v>37314</v>
      </c>
      <c r="C3753" s="16" t="s">
        <v>178</v>
      </c>
      <c r="F3753" s="5">
        <f t="shared" si="264"/>
        <v>8.9571300000000011</v>
      </c>
      <c r="G3753">
        <v>2.73</v>
      </c>
      <c r="H3753" s="5">
        <v>8.9499999999999993</v>
      </c>
      <c r="I3753">
        <v>2.7280000000000002</v>
      </c>
      <c r="J3753" t="s">
        <v>58</v>
      </c>
      <c r="K3753">
        <v>426.36</v>
      </c>
      <c r="L3753" s="3">
        <f t="shared" si="266"/>
        <v>423.63</v>
      </c>
      <c r="M3753" s="3"/>
      <c r="N3753" s="3">
        <f t="shared" si="268"/>
        <v>2.35</v>
      </c>
      <c r="P3753" s="3"/>
    </row>
    <row r="3754" spans="1:17" x14ac:dyDescent="0.2">
      <c r="A3754" s="1">
        <v>980</v>
      </c>
      <c r="B3754" s="7">
        <v>37337</v>
      </c>
      <c r="C3754" s="16" t="s">
        <v>178</v>
      </c>
      <c r="F3754" s="5">
        <f t="shared" si="264"/>
        <v>8.9538489999999999</v>
      </c>
      <c r="G3754">
        <v>2.7290000000000001</v>
      </c>
      <c r="J3754" t="s">
        <v>57</v>
      </c>
      <c r="K3754">
        <v>426.36</v>
      </c>
      <c r="L3754" s="3">
        <f t="shared" si="266"/>
        <v>423.63100000000003</v>
      </c>
      <c r="M3754" s="3"/>
      <c r="N3754" s="3">
        <f t="shared" si="268"/>
        <v>2.3490000000000002</v>
      </c>
      <c r="P3754" s="3"/>
    </row>
    <row r="3755" spans="1:17" x14ac:dyDescent="0.2">
      <c r="A3755" s="1">
        <v>980</v>
      </c>
      <c r="B3755" s="7">
        <v>37375</v>
      </c>
      <c r="C3755" s="16" t="s">
        <v>178</v>
      </c>
      <c r="F3755" s="5">
        <f t="shared" si="264"/>
        <v>8.8521380000000001</v>
      </c>
      <c r="G3755">
        <v>2.698</v>
      </c>
      <c r="H3755" s="5">
        <v>8.7829999999999995</v>
      </c>
      <c r="I3755">
        <v>2.677</v>
      </c>
      <c r="K3755">
        <v>426.36</v>
      </c>
      <c r="L3755" s="3">
        <f t="shared" si="266"/>
        <v>423.66200000000003</v>
      </c>
      <c r="M3755" s="3">
        <f>K3755-I3755</f>
        <v>423.68299999999999</v>
      </c>
      <c r="N3755" s="3">
        <f t="shared" si="268"/>
        <v>2.3180000000000001</v>
      </c>
      <c r="O3755">
        <f>I3755-0.38</f>
        <v>2.2970000000000002</v>
      </c>
      <c r="P3755" s="3">
        <f t="shared" si="262"/>
        <v>2.0999999999999908E-2</v>
      </c>
    </row>
    <row r="3756" spans="1:17" x14ac:dyDescent="0.2">
      <c r="A3756" s="1">
        <v>980</v>
      </c>
      <c r="B3756" s="7">
        <v>37399</v>
      </c>
      <c r="C3756" s="16" t="s">
        <v>178</v>
      </c>
      <c r="F3756" s="5">
        <f t="shared" si="264"/>
        <v>8.9768160000000012</v>
      </c>
      <c r="G3756">
        <v>2.7360000000000002</v>
      </c>
      <c r="H3756" s="5">
        <v>8.9139999999999997</v>
      </c>
      <c r="I3756">
        <v>2.7170000000000001</v>
      </c>
      <c r="K3756">
        <v>426.36</v>
      </c>
      <c r="L3756" s="3">
        <f t="shared" si="266"/>
        <v>423.62400000000002</v>
      </c>
      <c r="M3756" s="3">
        <f>K3756-I3756</f>
        <v>423.64300000000003</v>
      </c>
      <c r="N3756" s="3">
        <f t="shared" si="268"/>
        <v>2.3560000000000003</v>
      </c>
      <c r="O3756">
        <f>I3756-0.38</f>
        <v>2.3370000000000002</v>
      </c>
      <c r="P3756" s="3">
        <f t="shared" si="262"/>
        <v>1.9000000000000128E-2</v>
      </c>
    </row>
    <row r="3757" spans="1:17" x14ac:dyDescent="0.2">
      <c r="A3757" s="1">
        <v>980</v>
      </c>
      <c r="B3757" s="7">
        <v>37433</v>
      </c>
      <c r="C3757" s="16" t="s">
        <v>178</v>
      </c>
      <c r="F3757" s="5">
        <v>8.3699999999999992</v>
      </c>
      <c r="G3757">
        <v>2.5510000000000002</v>
      </c>
      <c r="H3757" s="5">
        <v>8.31</v>
      </c>
      <c r="I3757">
        <v>2.5329999999999999</v>
      </c>
      <c r="K3757">
        <v>426.36</v>
      </c>
      <c r="L3757" s="3">
        <f t="shared" si="266"/>
        <v>423.80900000000003</v>
      </c>
      <c r="M3757" s="3">
        <f>K3757-I3757</f>
        <v>423.827</v>
      </c>
      <c r="N3757" s="3">
        <f t="shared" si="268"/>
        <v>2.1710000000000003</v>
      </c>
      <c r="O3757">
        <f>I3757-0.38</f>
        <v>2.153</v>
      </c>
      <c r="P3757" s="3">
        <f t="shared" si="262"/>
        <v>1.8000000000000238E-2</v>
      </c>
    </row>
    <row r="3758" spans="1:17" x14ac:dyDescent="0.2">
      <c r="A3758" s="1">
        <v>980</v>
      </c>
      <c r="B3758" s="7">
        <v>37460</v>
      </c>
      <c r="C3758" s="16" t="s">
        <v>178</v>
      </c>
      <c r="F3758" s="5">
        <v>8.75</v>
      </c>
      <c r="G3758">
        <v>2.6669999999999998</v>
      </c>
      <c r="J3758" t="s">
        <v>57</v>
      </c>
      <c r="K3758">
        <v>426.36</v>
      </c>
      <c r="L3758" s="3">
        <f t="shared" si="266"/>
        <v>423.69300000000004</v>
      </c>
      <c r="M3758" s="3"/>
      <c r="N3758" s="3">
        <f t="shared" si="268"/>
        <v>2.2869999999999999</v>
      </c>
      <c r="P3758" s="3"/>
    </row>
    <row r="3759" spans="1:17" x14ac:dyDescent="0.2">
      <c r="A3759" s="1">
        <v>980</v>
      </c>
      <c r="B3759" s="7">
        <v>37494</v>
      </c>
      <c r="C3759" s="16" t="s">
        <v>178</v>
      </c>
      <c r="F3759" s="5">
        <v>8.1300000000000008</v>
      </c>
      <c r="G3759">
        <v>2.4780000000000002</v>
      </c>
      <c r="H3759" s="5">
        <v>8.0679999999999996</v>
      </c>
      <c r="I3759">
        <v>2.4590000000000001</v>
      </c>
      <c r="K3759">
        <v>426.36</v>
      </c>
      <c r="L3759" s="3">
        <f t="shared" si="266"/>
        <v>423.88200000000001</v>
      </c>
      <c r="M3759" s="3">
        <f>K3759-I3759</f>
        <v>423.90100000000001</v>
      </c>
      <c r="N3759" s="3">
        <f t="shared" si="268"/>
        <v>2.0980000000000003</v>
      </c>
      <c r="O3759">
        <f>I3759-0.38</f>
        <v>2.0790000000000002</v>
      </c>
      <c r="P3759" s="3">
        <f t="shared" si="262"/>
        <v>1.9000000000000128E-2</v>
      </c>
      <c r="Q3759" t="s">
        <v>61</v>
      </c>
    </row>
    <row r="3760" spans="1:17" x14ac:dyDescent="0.2">
      <c r="A3760" s="1">
        <v>980</v>
      </c>
      <c r="B3760" s="7">
        <v>37524</v>
      </c>
      <c r="C3760" s="16" t="s">
        <v>178</v>
      </c>
      <c r="F3760" s="5">
        <f t="shared" ref="F3760:F3825" si="269">G3760/0.3048</f>
        <v>8.956692913385826</v>
      </c>
      <c r="G3760">
        <v>2.73</v>
      </c>
      <c r="H3760" s="5">
        <f>I3760/0.3048</f>
        <v>8.9435695538057729</v>
      </c>
      <c r="I3760">
        <v>2.726</v>
      </c>
      <c r="K3760">
        <v>426.36</v>
      </c>
      <c r="L3760" s="3">
        <f t="shared" si="266"/>
        <v>423.63</v>
      </c>
      <c r="M3760" s="3">
        <f>K3760-I3760</f>
        <v>423.63400000000001</v>
      </c>
      <c r="N3760" s="3">
        <f t="shared" si="268"/>
        <v>2.35</v>
      </c>
      <c r="O3760">
        <f>I3760-0.38</f>
        <v>2.3460000000000001</v>
      </c>
      <c r="P3760" s="3">
        <f t="shared" si="262"/>
        <v>4.0000000000000036E-3</v>
      </c>
    </row>
    <row r="3761" spans="1:16" x14ac:dyDescent="0.2">
      <c r="A3761" s="1">
        <v>980</v>
      </c>
      <c r="B3761" s="7">
        <v>37546</v>
      </c>
      <c r="C3761" s="16" t="s">
        <v>178</v>
      </c>
      <c r="F3761" s="5">
        <f t="shared" si="269"/>
        <v>8.9534120734908136</v>
      </c>
      <c r="G3761">
        <v>2.7290000000000001</v>
      </c>
      <c r="J3761" t="s">
        <v>62</v>
      </c>
      <c r="K3761">
        <v>426.36</v>
      </c>
      <c r="L3761" s="3">
        <f t="shared" si="266"/>
        <v>423.63100000000003</v>
      </c>
      <c r="M3761" s="3"/>
      <c r="N3761" s="3">
        <f t="shared" si="268"/>
        <v>2.3490000000000002</v>
      </c>
      <c r="P3761" s="3">
        <v>0</v>
      </c>
    </row>
    <row r="3762" spans="1:16" x14ac:dyDescent="0.2">
      <c r="A3762" s="1">
        <v>980</v>
      </c>
      <c r="B3762" s="7">
        <v>37581</v>
      </c>
      <c r="C3762" s="16" t="s">
        <v>178</v>
      </c>
      <c r="F3762" s="5">
        <f t="shared" si="269"/>
        <v>9.0255905511811019</v>
      </c>
      <c r="G3762">
        <v>2.7509999999999999</v>
      </c>
      <c r="H3762" s="5">
        <f>I3762/0.3048</f>
        <v>9.0223097112860895</v>
      </c>
      <c r="I3762">
        <v>2.75</v>
      </c>
      <c r="K3762">
        <v>426.36</v>
      </c>
      <c r="L3762" s="3">
        <f t="shared" si="266"/>
        <v>423.60900000000004</v>
      </c>
      <c r="M3762" s="3">
        <f>K3762-I3762</f>
        <v>423.61</v>
      </c>
      <c r="N3762" s="3">
        <f t="shared" si="268"/>
        <v>2.371</v>
      </c>
      <c r="O3762">
        <f>I3762-0.38</f>
        <v>2.37</v>
      </c>
      <c r="P3762" s="3">
        <f t="shared" si="262"/>
        <v>9.9999999999988987E-4</v>
      </c>
    </row>
    <row r="3763" spans="1:16" x14ac:dyDescent="0.2">
      <c r="A3763" s="1">
        <v>980</v>
      </c>
      <c r="B3763" s="7">
        <v>37610</v>
      </c>
      <c r="C3763" s="16" t="s">
        <v>178</v>
      </c>
      <c r="F3763" s="5">
        <f t="shared" si="269"/>
        <v>9.0452755905511815</v>
      </c>
      <c r="G3763">
        <v>2.7570000000000001</v>
      </c>
      <c r="J3763" t="s">
        <v>56</v>
      </c>
      <c r="K3763">
        <v>426.36</v>
      </c>
      <c r="L3763" s="3">
        <f t="shared" si="266"/>
        <v>423.60300000000001</v>
      </c>
      <c r="M3763" s="3"/>
      <c r="N3763" s="3">
        <f t="shared" si="268"/>
        <v>2.3770000000000002</v>
      </c>
      <c r="P3763" s="3"/>
    </row>
    <row r="3764" spans="1:16" x14ac:dyDescent="0.2">
      <c r="A3764" s="1">
        <v>980</v>
      </c>
      <c r="B3764" s="7">
        <v>37651</v>
      </c>
      <c r="C3764" s="16" t="s">
        <v>178</v>
      </c>
      <c r="F3764" s="5">
        <f t="shared" si="269"/>
        <v>9.0715223097112858</v>
      </c>
      <c r="G3764">
        <v>2.7650000000000001</v>
      </c>
      <c r="J3764" t="s">
        <v>56</v>
      </c>
      <c r="K3764">
        <v>426.36</v>
      </c>
      <c r="L3764" s="3">
        <f t="shared" si="266"/>
        <v>423.59500000000003</v>
      </c>
      <c r="M3764" s="3"/>
      <c r="N3764" s="3">
        <f t="shared" si="268"/>
        <v>2.3850000000000002</v>
      </c>
      <c r="P3764" s="3"/>
    </row>
    <row r="3765" spans="1:16" x14ac:dyDescent="0.2">
      <c r="A3765" s="1">
        <v>980</v>
      </c>
      <c r="B3765" s="7">
        <v>37679</v>
      </c>
      <c r="C3765" s="16" t="s">
        <v>178</v>
      </c>
      <c r="F3765" s="5">
        <f t="shared" si="269"/>
        <v>9.1732283464566926</v>
      </c>
      <c r="G3765">
        <v>2.7959999999999998</v>
      </c>
      <c r="J3765" t="s">
        <v>56</v>
      </c>
      <c r="K3765">
        <v>426.36</v>
      </c>
      <c r="L3765" s="3">
        <f t="shared" si="266"/>
        <v>423.56400000000002</v>
      </c>
      <c r="M3765" s="3"/>
      <c r="N3765" s="3">
        <f t="shared" si="268"/>
        <v>2.4159999999999999</v>
      </c>
      <c r="P3765" s="3"/>
    </row>
    <row r="3766" spans="1:16" x14ac:dyDescent="0.2">
      <c r="A3766" s="1">
        <v>980</v>
      </c>
      <c r="B3766" s="7">
        <v>37705</v>
      </c>
      <c r="C3766" s="16" t="s">
        <v>178</v>
      </c>
      <c r="F3766" s="5">
        <f t="shared" si="269"/>
        <v>9.0813648293963247</v>
      </c>
      <c r="G3766">
        <v>2.7679999999999998</v>
      </c>
      <c r="H3766" s="5">
        <f t="shared" ref="H3766:H3781" si="270">I3766/0.3048</f>
        <v>8.9895013123359586</v>
      </c>
      <c r="I3766">
        <v>2.74</v>
      </c>
      <c r="K3766">
        <v>426.36</v>
      </c>
      <c r="L3766" s="3">
        <f t="shared" si="266"/>
        <v>423.59200000000004</v>
      </c>
      <c r="M3766" s="3">
        <f t="shared" ref="M3766:M3825" si="271">K3766-I3766</f>
        <v>423.62</v>
      </c>
      <c r="N3766" s="3">
        <f t="shared" si="268"/>
        <v>2.3879999999999999</v>
      </c>
      <c r="O3766">
        <f t="shared" ref="O3766:O3825" si="272">I3766-0.38</f>
        <v>2.3600000000000003</v>
      </c>
      <c r="P3766" s="3">
        <f t="shared" ref="P3766:P3825" si="273">(N3766)-(O3766)</f>
        <v>2.7999999999999581E-2</v>
      </c>
    </row>
    <row r="3767" spans="1:16" x14ac:dyDescent="0.2">
      <c r="A3767" s="1">
        <v>980</v>
      </c>
      <c r="B3767" s="7">
        <v>37739</v>
      </c>
      <c r="C3767" s="16" t="s">
        <v>178</v>
      </c>
      <c r="F3767" s="5">
        <f t="shared" si="269"/>
        <v>9.1699475065616785</v>
      </c>
      <c r="G3767">
        <v>2.7949999999999999</v>
      </c>
      <c r="H3767" s="5">
        <f t="shared" si="270"/>
        <v>9.0748031496062982</v>
      </c>
      <c r="I3767">
        <v>2.766</v>
      </c>
      <c r="K3767">
        <v>426.36</v>
      </c>
      <c r="L3767" s="3">
        <f t="shared" si="266"/>
        <v>423.565</v>
      </c>
      <c r="M3767" s="3">
        <f t="shared" si="271"/>
        <v>423.59399999999999</v>
      </c>
      <c r="N3767" s="3">
        <f t="shared" si="268"/>
        <v>2.415</v>
      </c>
      <c r="O3767">
        <f t="shared" si="272"/>
        <v>2.3860000000000001</v>
      </c>
      <c r="P3767" s="3">
        <f t="shared" si="273"/>
        <v>2.8999999999999915E-2</v>
      </c>
    </row>
    <row r="3768" spans="1:16" x14ac:dyDescent="0.2">
      <c r="A3768" s="1">
        <v>980</v>
      </c>
      <c r="B3768" s="7">
        <v>37761</v>
      </c>
      <c r="C3768" s="16" t="s">
        <v>178</v>
      </c>
      <c r="F3768" s="5">
        <f t="shared" si="269"/>
        <v>9.2552493438320216</v>
      </c>
      <c r="G3768">
        <v>2.8210000000000002</v>
      </c>
      <c r="H3768" s="5">
        <f t="shared" si="270"/>
        <v>9.1371391076115493</v>
      </c>
      <c r="I3768">
        <v>2.7850000000000001</v>
      </c>
      <c r="K3768">
        <v>426.36</v>
      </c>
      <c r="L3768" s="3">
        <f t="shared" si="266"/>
        <v>423.53899999999999</v>
      </c>
      <c r="M3768" s="3">
        <f t="shared" si="271"/>
        <v>423.57499999999999</v>
      </c>
      <c r="N3768" s="3">
        <f t="shared" si="268"/>
        <v>2.4410000000000003</v>
      </c>
      <c r="O3768">
        <f t="shared" si="272"/>
        <v>2.4050000000000002</v>
      </c>
      <c r="P3768" s="3">
        <f t="shared" si="273"/>
        <v>3.6000000000000032E-2</v>
      </c>
    </row>
    <row r="3769" spans="1:16" x14ac:dyDescent="0.2">
      <c r="A3769" s="1">
        <v>980</v>
      </c>
      <c r="B3769" s="7">
        <v>37802</v>
      </c>
      <c r="C3769" s="16" t="s">
        <v>178</v>
      </c>
      <c r="F3769" s="5">
        <f t="shared" si="269"/>
        <v>9.0813648293963247</v>
      </c>
      <c r="G3769">
        <v>2.7679999999999998</v>
      </c>
      <c r="H3769" s="5">
        <f t="shared" si="270"/>
        <v>8.9796587926509179</v>
      </c>
      <c r="I3769">
        <v>2.7370000000000001</v>
      </c>
      <c r="K3769">
        <v>426.36</v>
      </c>
      <c r="L3769" s="3">
        <f t="shared" si="266"/>
        <v>423.59200000000004</v>
      </c>
      <c r="M3769" s="3">
        <f t="shared" si="271"/>
        <v>423.62299999999999</v>
      </c>
      <c r="N3769" s="3">
        <f t="shared" si="268"/>
        <v>2.3879999999999999</v>
      </c>
      <c r="O3769">
        <f t="shared" si="272"/>
        <v>2.3570000000000002</v>
      </c>
      <c r="P3769" s="3">
        <f t="shared" si="273"/>
        <v>3.0999999999999694E-2</v>
      </c>
    </row>
    <row r="3770" spans="1:16" x14ac:dyDescent="0.2">
      <c r="A3770" s="1">
        <v>980</v>
      </c>
      <c r="B3770" s="7">
        <v>37830</v>
      </c>
      <c r="C3770" s="16" t="s">
        <v>178</v>
      </c>
      <c r="F3770" s="5">
        <f t="shared" si="269"/>
        <v>9.3503937007874018</v>
      </c>
      <c r="G3770">
        <v>2.85</v>
      </c>
      <c r="H3770" s="5">
        <f t="shared" si="270"/>
        <v>9.0879265091863513</v>
      </c>
      <c r="I3770">
        <v>2.77</v>
      </c>
      <c r="K3770">
        <v>426.36</v>
      </c>
      <c r="L3770" s="3">
        <f t="shared" si="266"/>
        <v>423.51</v>
      </c>
      <c r="M3770" s="3">
        <f t="shared" si="271"/>
        <v>423.59000000000003</v>
      </c>
      <c r="N3770" s="3">
        <f t="shared" si="268"/>
        <v>2.4700000000000002</v>
      </c>
      <c r="O3770">
        <f t="shared" si="272"/>
        <v>2.39</v>
      </c>
      <c r="P3770" s="3">
        <f t="shared" si="273"/>
        <v>8.0000000000000071E-2</v>
      </c>
    </row>
    <row r="3771" spans="1:16" x14ac:dyDescent="0.2">
      <c r="A3771" s="1">
        <v>980</v>
      </c>
      <c r="B3771" s="7">
        <v>37859</v>
      </c>
      <c r="C3771" s="16" t="s">
        <v>178</v>
      </c>
      <c r="F3771" s="5">
        <f t="shared" si="269"/>
        <v>9.2880577427821525</v>
      </c>
      <c r="G3771">
        <v>2.831</v>
      </c>
      <c r="H3771" s="5">
        <f t="shared" si="270"/>
        <v>9.2290026246719155</v>
      </c>
      <c r="I3771">
        <v>2.8130000000000002</v>
      </c>
      <c r="K3771">
        <v>426.36</v>
      </c>
      <c r="L3771" s="3">
        <f t="shared" si="266"/>
        <v>423.529</v>
      </c>
      <c r="M3771" s="3">
        <f t="shared" si="271"/>
        <v>423.54700000000003</v>
      </c>
      <c r="N3771" s="3">
        <f t="shared" si="268"/>
        <v>2.4510000000000001</v>
      </c>
      <c r="O3771">
        <f t="shared" si="272"/>
        <v>2.4330000000000003</v>
      </c>
      <c r="P3771" s="3">
        <f t="shared" si="273"/>
        <v>1.7999999999999794E-2</v>
      </c>
    </row>
    <row r="3772" spans="1:16" x14ac:dyDescent="0.2">
      <c r="A3772" s="1">
        <v>980</v>
      </c>
      <c r="B3772" s="7">
        <v>37888</v>
      </c>
      <c r="C3772" s="16" t="s">
        <v>178</v>
      </c>
      <c r="F3772" s="5">
        <f t="shared" si="269"/>
        <v>9.3274278215223099</v>
      </c>
      <c r="G3772">
        <v>2.843</v>
      </c>
      <c r="H3772" s="5">
        <f t="shared" si="270"/>
        <v>9.2782152230971118</v>
      </c>
      <c r="I3772">
        <v>2.8279999999999998</v>
      </c>
      <c r="K3772">
        <v>426.36</v>
      </c>
      <c r="L3772" s="3">
        <f t="shared" si="266"/>
        <v>423.517</v>
      </c>
      <c r="M3772" s="3">
        <f t="shared" si="271"/>
        <v>423.53200000000004</v>
      </c>
      <c r="N3772" s="3">
        <f t="shared" si="268"/>
        <v>2.4630000000000001</v>
      </c>
      <c r="O3772">
        <f t="shared" si="272"/>
        <v>2.448</v>
      </c>
      <c r="P3772" s="3">
        <f t="shared" si="273"/>
        <v>1.5000000000000124E-2</v>
      </c>
    </row>
    <row r="3773" spans="1:16" x14ac:dyDescent="0.2">
      <c r="A3773" s="1">
        <v>980</v>
      </c>
      <c r="B3773" s="7">
        <v>37924</v>
      </c>
      <c r="C3773" s="16" t="s">
        <v>178</v>
      </c>
      <c r="F3773" s="5">
        <f t="shared" si="269"/>
        <v>9.3077427821522303</v>
      </c>
      <c r="G3773">
        <v>2.8370000000000002</v>
      </c>
      <c r="H3773" s="5">
        <f t="shared" si="270"/>
        <v>9.2618110236220463</v>
      </c>
      <c r="I3773">
        <v>2.823</v>
      </c>
      <c r="K3773">
        <v>426.36</v>
      </c>
      <c r="L3773" s="3">
        <f t="shared" si="266"/>
        <v>423.52300000000002</v>
      </c>
      <c r="M3773" s="3">
        <f t="shared" si="271"/>
        <v>423.53700000000003</v>
      </c>
      <c r="N3773" s="3">
        <f t="shared" si="268"/>
        <v>2.4570000000000003</v>
      </c>
      <c r="O3773">
        <f t="shared" si="272"/>
        <v>2.4430000000000001</v>
      </c>
      <c r="P3773" s="3">
        <f t="shared" si="273"/>
        <v>1.4000000000000234E-2</v>
      </c>
    </row>
    <row r="3774" spans="1:16" x14ac:dyDescent="0.2">
      <c r="A3774" s="1">
        <v>980</v>
      </c>
      <c r="B3774" s="7">
        <v>37951</v>
      </c>
      <c r="C3774" s="16" t="s">
        <v>178</v>
      </c>
      <c r="F3774" s="5">
        <f t="shared" si="269"/>
        <v>9.294619422572179</v>
      </c>
      <c r="G3774">
        <v>2.8330000000000002</v>
      </c>
      <c r="H3774" s="5">
        <f t="shared" si="270"/>
        <v>9.2454068241469809</v>
      </c>
      <c r="I3774">
        <v>2.8180000000000001</v>
      </c>
      <c r="K3774">
        <v>426.36</v>
      </c>
      <c r="L3774" s="3">
        <f t="shared" si="266"/>
        <v>423.52699999999999</v>
      </c>
      <c r="M3774" s="3">
        <f t="shared" si="271"/>
        <v>423.54200000000003</v>
      </c>
      <c r="N3774" s="3">
        <f t="shared" si="268"/>
        <v>2.4530000000000003</v>
      </c>
      <c r="O3774">
        <f t="shared" si="272"/>
        <v>2.4380000000000002</v>
      </c>
      <c r="P3774" s="3">
        <f t="shared" si="273"/>
        <v>1.5000000000000124E-2</v>
      </c>
    </row>
    <row r="3775" spans="1:16" x14ac:dyDescent="0.2">
      <c r="A3775" s="1">
        <v>980</v>
      </c>
      <c r="B3775" s="7">
        <v>37978</v>
      </c>
      <c r="C3775" s="16" t="s">
        <v>178</v>
      </c>
      <c r="F3775" s="5">
        <f t="shared" si="269"/>
        <v>8.8090551181102352</v>
      </c>
      <c r="G3775">
        <v>2.6850000000000001</v>
      </c>
      <c r="H3775" s="5">
        <f t="shared" si="270"/>
        <v>8.7499999999999982</v>
      </c>
      <c r="I3775">
        <v>2.6669999999999998</v>
      </c>
      <c r="K3775">
        <v>426.36</v>
      </c>
      <c r="L3775" s="3">
        <f t="shared" si="266"/>
        <v>423.67500000000001</v>
      </c>
      <c r="M3775" s="3">
        <f t="shared" si="271"/>
        <v>423.69300000000004</v>
      </c>
      <c r="N3775" s="3">
        <f t="shared" si="268"/>
        <v>2.3050000000000002</v>
      </c>
      <c r="O3775">
        <f t="shared" si="272"/>
        <v>2.2869999999999999</v>
      </c>
      <c r="P3775" s="3">
        <f t="shared" si="273"/>
        <v>1.8000000000000238E-2</v>
      </c>
    </row>
    <row r="3776" spans="1:16" x14ac:dyDescent="0.2">
      <c r="A3776" s="1">
        <v>980</v>
      </c>
      <c r="B3776" s="7">
        <v>38008</v>
      </c>
      <c r="C3776" s="16" t="s">
        <v>178</v>
      </c>
      <c r="F3776" s="5">
        <f t="shared" si="269"/>
        <v>8.8549868766404192</v>
      </c>
      <c r="G3776">
        <v>2.6989999999999998</v>
      </c>
      <c r="H3776" s="5">
        <f t="shared" si="270"/>
        <v>8.8123359580052494</v>
      </c>
      <c r="I3776">
        <v>2.6859999999999999</v>
      </c>
      <c r="K3776">
        <v>426.36</v>
      </c>
      <c r="L3776" s="3">
        <f t="shared" si="266"/>
        <v>423.661</v>
      </c>
      <c r="M3776" s="3">
        <f t="shared" si="271"/>
        <v>423.67400000000004</v>
      </c>
      <c r="N3776" s="3">
        <f t="shared" si="268"/>
        <v>2.319</v>
      </c>
      <c r="O3776">
        <f t="shared" si="272"/>
        <v>2.306</v>
      </c>
      <c r="P3776" s="3">
        <f t="shared" si="273"/>
        <v>1.2999999999999901E-2</v>
      </c>
    </row>
    <row r="3777" spans="1:16" x14ac:dyDescent="0.2">
      <c r="A3777" s="1">
        <v>980</v>
      </c>
      <c r="B3777" s="7">
        <v>38047</v>
      </c>
      <c r="C3777" s="16" t="s">
        <v>178</v>
      </c>
      <c r="F3777" s="5">
        <f t="shared" si="269"/>
        <v>8.9074803149606296</v>
      </c>
      <c r="G3777">
        <v>2.7149999999999999</v>
      </c>
      <c r="H3777" s="5">
        <f t="shared" si="270"/>
        <v>8.8549868766404192</v>
      </c>
      <c r="I3777">
        <v>2.6989999999999998</v>
      </c>
      <c r="K3777">
        <v>426.36</v>
      </c>
      <c r="L3777" s="3">
        <f t="shared" si="266"/>
        <v>423.64500000000004</v>
      </c>
      <c r="M3777" s="3">
        <f t="shared" si="271"/>
        <v>423.661</v>
      </c>
      <c r="N3777" s="3">
        <f t="shared" si="268"/>
        <v>2.335</v>
      </c>
      <c r="O3777">
        <f t="shared" si="272"/>
        <v>2.319</v>
      </c>
      <c r="P3777" s="3">
        <f t="shared" si="273"/>
        <v>1.6000000000000014E-2</v>
      </c>
    </row>
    <row r="3778" spans="1:16" x14ac:dyDescent="0.2">
      <c r="A3778" s="1">
        <v>980</v>
      </c>
      <c r="B3778" s="7">
        <v>38078</v>
      </c>
      <c r="C3778" s="16" t="s">
        <v>178</v>
      </c>
      <c r="F3778" s="5">
        <f t="shared" si="269"/>
        <v>7.8871391076115476</v>
      </c>
      <c r="G3778">
        <v>2.4039999999999999</v>
      </c>
      <c r="H3778" s="5">
        <f t="shared" si="270"/>
        <v>7.7952755905511806</v>
      </c>
      <c r="I3778">
        <v>2.3759999999999999</v>
      </c>
      <c r="K3778">
        <v>426.36</v>
      </c>
      <c r="L3778" s="3">
        <f t="shared" si="266"/>
        <v>423.95600000000002</v>
      </c>
      <c r="M3778" s="3">
        <f t="shared" si="271"/>
        <v>423.98400000000004</v>
      </c>
      <c r="N3778" s="3">
        <f t="shared" si="268"/>
        <v>2.024</v>
      </c>
      <c r="O3778">
        <f t="shared" si="272"/>
        <v>1.996</v>
      </c>
      <c r="P3778" s="3">
        <f t="shared" si="273"/>
        <v>2.8000000000000025E-2</v>
      </c>
    </row>
    <row r="3779" spans="1:16" x14ac:dyDescent="0.2">
      <c r="A3779" s="1">
        <v>980</v>
      </c>
      <c r="B3779" s="7">
        <v>38105</v>
      </c>
      <c r="C3779" s="16" t="s">
        <v>178</v>
      </c>
      <c r="F3779" s="5">
        <f t="shared" si="269"/>
        <v>8.772965879265092</v>
      </c>
      <c r="G3779">
        <v>2.6739999999999999</v>
      </c>
      <c r="H3779" s="5">
        <f t="shared" si="270"/>
        <v>8.7631233595800513</v>
      </c>
      <c r="I3779">
        <v>2.6709999999999998</v>
      </c>
      <c r="K3779">
        <v>426.36</v>
      </c>
      <c r="L3779" s="3">
        <f t="shared" si="266"/>
        <v>423.68600000000004</v>
      </c>
      <c r="M3779" s="3">
        <f t="shared" si="271"/>
        <v>423.68900000000002</v>
      </c>
      <c r="N3779" s="3">
        <f t="shared" si="268"/>
        <v>2.294</v>
      </c>
      <c r="O3779">
        <f t="shared" si="272"/>
        <v>2.2909999999999999</v>
      </c>
      <c r="P3779" s="3">
        <f t="shared" si="273"/>
        <v>3.0000000000001137E-3</v>
      </c>
    </row>
    <row r="3780" spans="1:16" x14ac:dyDescent="0.2">
      <c r="A3780" s="1">
        <v>980</v>
      </c>
      <c r="B3780" s="7">
        <v>38131</v>
      </c>
      <c r="C3780" s="16" t="s">
        <v>178</v>
      </c>
      <c r="F3780" s="5">
        <f t="shared" si="269"/>
        <v>8.8254593175853007</v>
      </c>
      <c r="G3780">
        <v>2.69</v>
      </c>
      <c r="H3780" s="5">
        <f t="shared" si="270"/>
        <v>8.8188976377952759</v>
      </c>
      <c r="I3780">
        <v>2.6880000000000002</v>
      </c>
      <c r="K3780">
        <v>426.36</v>
      </c>
      <c r="L3780" s="3">
        <f t="shared" si="266"/>
        <v>423.67</v>
      </c>
      <c r="M3780" s="3">
        <f t="shared" si="271"/>
        <v>423.67200000000003</v>
      </c>
      <c r="N3780" s="3">
        <f t="shared" si="268"/>
        <v>2.31</v>
      </c>
      <c r="O3780">
        <f t="shared" si="272"/>
        <v>2.3080000000000003</v>
      </c>
      <c r="P3780" s="3">
        <f t="shared" si="273"/>
        <v>1.9999999999997797E-3</v>
      </c>
    </row>
    <row r="3781" spans="1:16" x14ac:dyDescent="0.2">
      <c r="A3781" s="1">
        <v>980</v>
      </c>
      <c r="B3781" s="7">
        <v>38162</v>
      </c>
      <c r="C3781" s="16" t="s">
        <v>178</v>
      </c>
      <c r="F3781" s="5">
        <f t="shared" si="269"/>
        <v>9.3307086614173222</v>
      </c>
      <c r="G3781">
        <v>2.8439999999999999</v>
      </c>
      <c r="H3781" s="5">
        <f t="shared" si="270"/>
        <v>9.3011811023622037</v>
      </c>
      <c r="I3781">
        <v>2.835</v>
      </c>
      <c r="K3781">
        <v>426.36</v>
      </c>
      <c r="L3781" s="3">
        <f t="shared" si="266"/>
        <v>423.51600000000002</v>
      </c>
      <c r="M3781" s="3">
        <f t="shared" si="271"/>
        <v>423.52500000000003</v>
      </c>
      <c r="N3781" s="3">
        <f t="shared" si="268"/>
        <v>2.464</v>
      </c>
      <c r="O3781">
        <f t="shared" si="272"/>
        <v>2.4550000000000001</v>
      </c>
      <c r="P3781" s="3">
        <f t="shared" si="273"/>
        <v>8.999999999999897E-3</v>
      </c>
    </row>
    <row r="3782" spans="1:16" x14ac:dyDescent="0.2">
      <c r="A3782" s="1">
        <v>980</v>
      </c>
      <c r="B3782" s="7">
        <v>38191</v>
      </c>
      <c r="C3782" s="16" t="s">
        <v>178</v>
      </c>
      <c r="F3782" s="5">
        <f t="shared" si="269"/>
        <v>9.0649606299212593</v>
      </c>
      <c r="G3782">
        <v>2.7629999999999999</v>
      </c>
      <c r="I3782" t="s">
        <v>71</v>
      </c>
      <c r="K3782">
        <v>426.36</v>
      </c>
      <c r="L3782" s="3">
        <f t="shared" si="266"/>
        <v>423.59700000000004</v>
      </c>
      <c r="M3782" s="3"/>
      <c r="N3782" s="3">
        <f t="shared" si="268"/>
        <v>2.383</v>
      </c>
      <c r="P3782" s="3"/>
    </row>
    <row r="3783" spans="1:16" x14ac:dyDescent="0.2">
      <c r="A3783" s="1">
        <v>980</v>
      </c>
      <c r="B3783" s="7">
        <v>38225</v>
      </c>
      <c r="C3783" s="16" t="s">
        <v>178</v>
      </c>
      <c r="F3783" s="5">
        <f t="shared" si="269"/>
        <v>9.2027559055118111</v>
      </c>
      <c r="G3783">
        <v>2.8050000000000002</v>
      </c>
      <c r="H3783" s="5">
        <v>9.17</v>
      </c>
      <c r="I3783">
        <v>2.7949999999999999</v>
      </c>
      <c r="K3783">
        <v>426.36</v>
      </c>
      <c r="L3783" s="3">
        <f t="shared" si="266"/>
        <v>423.55500000000001</v>
      </c>
      <c r="M3783" s="3">
        <f t="shared" si="271"/>
        <v>423.565</v>
      </c>
      <c r="N3783" s="3">
        <f t="shared" si="268"/>
        <v>2.4250000000000003</v>
      </c>
      <c r="O3783">
        <f t="shared" si="272"/>
        <v>2.415</v>
      </c>
      <c r="P3783" s="3">
        <f t="shared" si="273"/>
        <v>1.0000000000000231E-2</v>
      </c>
    </row>
    <row r="3784" spans="1:16" x14ac:dyDescent="0.2">
      <c r="A3784" s="1">
        <v>980</v>
      </c>
      <c r="B3784" s="7">
        <v>38250</v>
      </c>
      <c r="C3784" s="16" t="s">
        <v>178</v>
      </c>
      <c r="F3784" s="5">
        <f t="shared" si="269"/>
        <v>9.153543307086613</v>
      </c>
      <c r="G3784">
        <v>2.79</v>
      </c>
      <c r="H3784" s="5">
        <v>9.1240000000000006</v>
      </c>
      <c r="I3784">
        <v>2.7810000000000001</v>
      </c>
      <c r="K3784">
        <v>426.36</v>
      </c>
      <c r="L3784" s="3">
        <f t="shared" si="266"/>
        <v>423.57</v>
      </c>
      <c r="M3784" s="3">
        <f t="shared" si="271"/>
        <v>423.57900000000001</v>
      </c>
      <c r="N3784" s="3">
        <f t="shared" si="268"/>
        <v>2.41</v>
      </c>
      <c r="O3784">
        <f t="shared" si="272"/>
        <v>2.4010000000000002</v>
      </c>
      <c r="P3784" s="3">
        <f t="shared" si="273"/>
        <v>8.999999999999897E-3</v>
      </c>
    </row>
    <row r="3785" spans="1:16" x14ac:dyDescent="0.2">
      <c r="A3785" s="1">
        <v>980</v>
      </c>
      <c r="B3785" s="7">
        <v>38292</v>
      </c>
      <c r="C3785" s="16" t="s">
        <v>178</v>
      </c>
      <c r="F3785" s="5">
        <f t="shared" si="269"/>
        <v>8.1594488188976371</v>
      </c>
      <c r="G3785">
        <v>2.4870000000000001</v>
      </c>
      <c r="H3785" s="5">
        <v>7.9489999999999998</v>
      </c>
      <c r="I3785">
        <v>2.423</v>
      </c>
      <c r="K3785">
        <v>426.36</v>
      </c>
      <c r="L3785" s="3">
        <f t="shared" si="266"/>
        <v>423.87299999999999</v>
      </c>
      <c r="M3785" s="3">
        <f t="shared" si="271"/>
        <v>423.93700000000001</v>
      </c>
      <c r="N3785" s="3">
        <f t="shared" si="268"/>
        <v>2.1070000000000002</v>
      </c>
      <c r="O3785">
        <f t="shared" si="272"/>
        <v>2.0430000000000001</v>
      </c>
      <c r="P3785" s="3">
        <f t="shared" si="273"/>
        <v>6.4000000000000057E-2</v>
      </c>
    </row>
    <row r="3786" spans="1:16" x14ac:dyDescent="0.2">
      <c r="A3786" s="1">
        <v>980</v>
      </c>
      <c r="B3786" s="7">
        <v>38320</v>
      </c>
      <c r="C3786" s="16" t="s">
        <v>178</v>
      </c>
      <c r="F3786" s="5">
        <f t="shared" si="269"/>
        <v>8.8090551181102352</v>
      </c>
      <c r="G3786">
        <v>2.6850000000000001</v>
      </c>
      <c r="H3786" s="5">
        <v>8.3859999999999992</v>
      </c>
      <c r="I3786">
        <v>2.556</v>
      </c>
      <c r="K3786">
        <v>426.36</v>
      </c>
      <c r="L3786" s="3">
        <f t="shared" si="266"/>
        <v>423.67500000000001</v>
      </c>
      <c r="M3786" s="3">
        <f t="shared" si="271"/>
        <v>423.80400000000003</v>
      </c>
      <c r="N3786" s="3">
        <f t="shared" si="268"/>
        <v>2.3050000000000002</v>
      </c>
      <c r="O3786">
        <f t="shared" si="272"/>
        <v>2.1760000000000002</v>
      </c>
      <c r="P3786" s="3">
        <f t="shared" si="273"/>
        <v>0.129</v>
      </c>
    </row>
    <row r="3787" spans="1:16" x14ac:dyDescent="0.2">
      <c r="A3787" s="1">
        <v>980</v>
      </c>
      <c r="B3787" s="7">
        <v>38341</v>
      </c>
      <c r="C3787" s="16" t="s">
        <v>178</v>
      </c>
      <c r="F3787" s="5">
        <f t="shared" si="269"/>
        <v>8.8024934383202087</v>
      </c>
      <c r="G3787">
        <v>2.6829999999999998</v>
      </c>
      <c r="H3787" s="5">
        <v>8.4710000000000001</v>
      </c>
      <c r="I3787">
        <v>2.5819999999999999</v>
      </c>
      <c r="K3787">
        <v>426.36</v>
      </c>
      <c r="L3787" s="3">
        <f t="shared" si="266"/>
        <v>423.67700000000002</v>
      </c>
      <c r="M3787" s="3">
        <f t="shared" si="271"/>
        <v>423.77800000000002</v>
      </c>
      <c r="N3787" s="3">
        <f t="shared" si="268"/>
        <v>2.3029999999999999</v>
      </c>
      <c r="O3787">
        <f t="shared" si="272"/>
        <v>2.202</v>
      </c>
      <c r="P3787" s="3">
        <f t="shared" si="273"/>
        <v>0.10099999999999998</v>
      </c>
    </row>
    <row r="3788" spans="1:16" x14ac:dyDescent="0.2">
      <c r="A3788" s="1">
        <v>980</v>
      </c>
      <c r="B3788" s="7">
        <v>38377</v>
      </c>
      <c r="C3788" s="16" t="s">
        <v>178</v>
      </c>
      <c r="F3788" s="5">
        <f t="shared" si="269"/>
        <v>8.9402887139107605</v>
      </c>
      <c r="G3788">
        <v>2.7250000000000001</v>
      </c>
      <c r="H3788" s="5">
        <f>I3788/0.3048</f>
        <v>8.6122047244094482</v>
      </c>
      <c r="I3788">
        <v>2.625</v>
      </c>
      <c r="K3788">
        <v>426.36</v>
      </c>
      <c r="L3788" s="3">
        <f t="shared" si="266"/>
        <v>423.63499999999999</v>
      </c>
      <c r="M3788" s="3">
        <f t="shared" si="271"/>
        <v>423.73500000000001</v>
      </c>
      <c r="N3788" s="3">
        <f t="shared" si="268"/>
        <v>2.3450000000000002</v>
      </c>
      <c r="O3788">
        <f t="shared" si="272"/>
        <v>2.2450000000000001</v>
      </c>
      <c r="P3788" s="3">
        <f t="shared" si="273"/>
        <v>0.10000000000000009</v>
      </c>
    </row>
    <row r="3789" spans="1:16" x14ac:dyDescent="0.2">
      <c r="A3789" s="1">
        <v>980</v>
      </c>
      <c r="B3789" s="7">
        <v>38413</v>
      </c>
      <c r="C3789" s="16" t="s">
        <v>178</v>
      </c>
      <c r="F3789" s="5">
        <f t="shared" si="269"/>
        <v>9.1272965879265087</v>
      </c>
      <c r="G3789">
        <v>2.782</v>
      </c>
      <c r="H3789" s="5">
        <f>I3789/0.3048</f>
        <v>8.8582677165354333</v>
      </c>
      <c r="I3789">
        <v>2.7</v>
      </c>
      <c r="K3789">
        <v>426.36</v>
      </c>
      <c r="L3789" s="3">
        <f t="shared" si="266"/>
        <v>423.57800000000003</v>
      </c>
      <c r="M3789" s="3">
        <f t="shared" si="271"/>
        <v>423.66</v>
      </c>
      <c r="N3789" s="3">
        <f t="shared" si="268"/>
        <v>2.4020000000000001</v>
      </c>
      <c r="O3789">
        <f t="shared" si="272"/>
        <v>2.3200000000000003</v>
      </c>
      <c r="P3789" s="3">
        <f t="shared" si="273"/>
        <v>8.1999999999999851E-2</v>
      </c>
    </row>
    <row r="3790" spans="1:16" x14ac:dyDescent="0.2">
      <c r="A3790" s="1">
        <v>980</v>
      </c>
      <c r="B3790" s="7">
        <v>38440</v>
      </c>
      <c r="C3790" s="16" t="s">
        <v>178</v>
      </c>
      <c r="F3790" s="5">
        <f t="shared" si="269"/>
        <v>7.0045931758530173</v>
      </c>
      <c r="G3790">
        <v>2.1349999999999998</v>
      </c>
      <c r="H3790" s="5">
        <v>6.5979999999999999</v>
      </c>
      <c r="I3790">
        <v>2.0110000000000001</v>
      </c>
      <c r="K3790">
        <v>426.36</v>
      </c>
      <c r="L3790" s="3">
        <f t="shared" si="266"/>
        <v>424.22500000000002</v>
      </c>
      <c r="M3790" s="3">
        <f t="shared" si="271"/>
        <v>424.34899999999999</v>
      </c>
      <c r="N3790" s="3">
        <f t="shared" si="268"/>
        <v>1.7549999999999999</v>
      </c>
      <c r="O3790">
        <f t="shared" si="272"/>
        <v>1.6310000000000002</v>
      </c>
      <c r="P3790" s="3">
        <f t="shared" si="273"/>
        <v>0.12399999999999967</v>
      </c>
    </row>
    <row r="3791" spans="1:16" x14ac:dyDescent="0.2">
      <c r="A3791" s="1">
        <v>980</v>
      </c>
      <c r="B3791" s="7">
        <v>38467</v>
      </c>
      <c r="C3791" s="16" t="s">
        <v>178</v>
      </c>
      <c r="F3791" s="5">
        <f t="shared" si="269"/>
        <v>9.0452755905511815</v>
      </c>
      <c r="G3791">
        <v>2.7570000000000001</v>
      </c>
      <c r="H3791" s="5">
        <v>8.51</v>
      </c>
      <c r="I3791">
        <v>2.5939999999999999</v>
      </c>
      <c r="K3791">
        <v>426.36</v>
      </c>
      <c r="L3791" s="3">
        <f t="shared" si="266"/>
        <v>423.60300000000001</v>
      </c>
      <c r="M3791" s="3">
        <f t="shared" si="271"/>
        <v>423.76600000000002</v>
      </c>
      <c r="N3791" s="3">
        <f t="shared" si="268"/>
        <v>2.3770000000000002</v>
      </c>
      <c r="O3791">
        <f t="shared" si="272"/>
        <v>2.214</v>
      </c>
      <c r="P3791" s="3">
        <f t="shared" si="273"/>
        <v>0.16300000000000026</v>
      </c>
    </row>
    <row r="3792" spans="1:16" x14ac:dyDescent="0.2">
      <c r="A3792" s="1">
        <v>980</v>
      </c>
      <c r="B3792" s="7">
        <v>38496</v>
      </c>
      <c r="C3792" s="16" t="s">
        <v>178</v>
      </c>
      <c r="F3792" s="5">
        <f t="shared" si="269"/>
        <v>9.015748031496063</v>
      </c>
      <c r="G3792">
        <v>2.7480000000000002</v>
      </c>
      <c r="H3792" s="5">
        <v>8.5299999999999994</v>
      </c>
      <c r="I3792">
        <v>2.6</v>
      </c>
      <c r="K3792">
        <v>426.36</v>
      </c>
      <c r="L3792" s="3">
        <f t="shared" si="266"/>
        <v>423.61200000000002</v>
      </c>
      <c r="M3792" s="3">
        <f t="shared" si="271"/>
        <v>423.76</v>
      </c>
      <c r="N3792" s="3">
        <f t="shared" si="268"/>
        <v>2.3680000000000003</v>
      </c>
      <c r="O3792">
        <f t="shared" si="272"/>
        <v>2.2200000000000002</v>
      </c>
      <c r="P3792" s="3">
        <f t="shared" si="273"/>
        <v>0.14800000000000013</v>
      </c>
    </row>
    <row r="3793" spans="1:16" x14ac:dyDescent="0.2">
      <c r="A3793" s="1">
        <v>980</v>
      </c>
      <c r="B3793" s="7">
        <v>38526</v>
      </c>
      <c r="C3793" s="16" t="s">
        <v>178</v>
      </c>
      <c r="F3793" s="5">
        <f t="shared" si="269"/>
        <v>8.7434383202099735</v>
      </c>
      <c r="G3793">
        <v>2.665</v>
      </c>
      <c r="H3793" s="5">
        <v>7.6479999999999997</v>
      </c>
      <c r="I3793">
        <v>2.331</v>
      </c>
      <c r="K3793">
        <v>426.36</v>
      </c>
      <c r="L3793" s="3">
        <f t="shared" si="266"/>
        <v>423.69499999999999</v>
      </c>
      <c r="M3793" s="3">
        <f t="shared" si="271"/>
        <v>424.029</v>
      </c>
      <c r="N3793" s="3">
        <f t="shared" si="268"/>
        <v>2.2850000000000001</v>
      </c>
      <c r="O3793">
        <f t="shared" si="272"/>
        <v>1.9510000000000001</v>
      </c>
      <c r="P3793" s="3">
        <f t="shared" si="273"/>
        <v>0.33400000000000007</v>
      </c>
    </row>
    <row r="3794" spans="1:16" x14ac:dyDescent="0.2">
      <c r="A3794" s="1">
        <v>980</v>
      </c>
      <c r="B3794" s="7">
        <v>38558</v>
      </c>
      <c r="C3794" s="16" t="s">
        <v>178</v>
      </c>
      <c r="F3794" s="5">
        <f t="shared" si="269"/>
        <v>7.9888451443569553</v>
      </c>
      <c r="G3794">
        <v>2.4350000000000001</v>
      </c>
      <c r="H3794" s="5">
        <v>7.2469999999999999</v>
      </c>
      <c r="I3794">
        <v>2.2090000000000001</v>
      </c>
      <c r="K3794">
        <v>426.36</v>
      </c>
      <c r="L3794" s="3">
        <f t="shared" ref="L3794:L3825" si="274">K3794-G3794</f>
        <v>423.92500000000001</v>
      </c>
      <c r="M3794" s="3">
        <f t="shared" si="271"/>
        <v>424.15100000000001</v>
      </c>
      <c r="N3794" s="3">
        <f t="shared" si="268"/>
        <v>2.0550000000000002</v>
      </c>
      <c r="O3794">
        <f t="shared" si="272"/>
        <v>1.8290000000000002</v>
      </c>
      <c r="P3794" s="3">
        <f t="shared" si="273"/>
        <v>0.22599999999999998</v>
      </c>
    </row>
    <row r="3795" spans="1:16" x14ac:dyDescent="0.2">
      <c r="A3795" s="1">
        <v>980</v>
      </c>
      <c r="B3795" s="7">
        <v>38586</v>
      </c>
      <c r="C3795" s="16" t="s">
        <v>178</v>
      </c>
      <c r="F3795" s="5">
        <f t="shared" si="269"/>
        <v>8.7106299212598408</v>
      </c>
      <c r="G3795">
        <v>2.6549999999999998</v>
      </c>
      <c r="H3795" s="5">
        <v>8.2680000000000007</v>
      </c>
      <c r="I3795">
        <v>2.52</v>
      </c>
      <c r="K3795">
        <v>426.36</v>
      </c>
      <c r="L3795" s="3">
        <f t="shared" si="274"/>
        <v>423.70500000000004</v>
      </c>
      <c r="M3795" s="3">
        <f t="shared" si="271"/>
        <v>423.84000000000003</v>
      </c>
      <c r="N3795" s="3">
        <f t="shared" si="268"/>
        <v>2.2749999999999999</v>
      </c>
      <c r="O3795">
        <f t="shared" si="272"/>
        <v>2.14</v>
      </c>
      <c r="P3795" s="3">
        <f t="shared" si="273"/>
        <v>0.13499999999999979</v>
      </c>
    </row>
    <row r="3796" spans="1:16" x14ac:dyDescent="0.2">
      <c r="A3796" s="1">
        <v>980</v>
      </c>
      <c r="B3796" s="7">
        <v>38618</v>
      </c>
      <c r="C3796" s="16" t="s">
        <v>178</v>
      </c>
      <c r="F3796" s="5">
        <f t="shared" si="269"/>
        <v>8.7237532808398939</v>
      </c>
      <c r="G3796">
        <v>2.6589999999999998</v>
      </c>
      <c r="H3796" s="5">
        <v>8.4809999999999999</v>
      </c>
      <c r="I3796">
        <v>2.585</v>
      </c>
      <c r="K3796">
        <v>426.36</v>
      </c>
      <c r="L3796" s="3">
        <f t="shared" si="274"/>
        <v>423.70100000000002</v>
      </c>
      <c r="M3796" s="3">
        <f t="shared" si="271"/>
        <v>423.77500000000003</v>
      </c>
      <c r="N3796" s="3">
        <f t="shared" si="268"/>
        <v>2.2789999999999999</v>
      </c>
      <c r="O3796">
        <f t="shared" si="272"/>
        <v>2.2050000000000001</v>
      </c>
      <c r="P3796" s="3">
        <f t="shared" si="273"/>
        <v>7.3999999999999844E-2</v>
      </c>
    </row>
    <row r="3797" spans="1:16" x14ac:dyDescent="0.2">
      <c r="A3797" s="1">
        <v>980</v>
      </c>
      <c r="B3797" s="7">
        <v>38649</v>
      </c>
      <c r="C3797" s="16" t="s">
        <v>178</v>
      </c>
      <c r="F3797" s="5">
        <f t="shared" si="269"/>
        <v>8.832020997375329</v>
      </c>
      <c r="G3797">
        <v>2.6920000000000002</v>
      </c>
      <c r="H3797" s="5">
        <f t="shared" ref="H3797:H3825" si="275">I3797/0.3048</f>
        <v>8.5104986876640414</v>
      </c>
      <c r="I3797">
        <v>2.5939999999999999</v>
      </c>
      <c r="K3797">
        <v>426.36</v>
      </c>
      <c r="L3797" s="3">
        <f t="shared" si="274"/>
        <v>423.66800000000001</v>
      </c>
      <c r="M3797" s="3">
        <f t="shared" si="271"/>
        <v>423.76600000000002</v>
      </c>
      <c r="N3797" s="3">
        <f t="shared" si="268"/>
        <v>2.3120000000000003</v>
      </c>
      <c r="O3797">
        <f t="shared" si="272"/>
        <v>2.214</v>
      </c>
      <c r="P3797" s="3">
        <f t="shared" si="273"/>
        <v>9.8000000000000309E-2</v>
      </c>
    </row>
    <row r="3798" spans="1:16" x14ac:dyDescent="0.2">
      <c r="A3798" s="1">
        <v>980</v>
      </c>
      <c r="B3798" s="7">
        <v>38677</v>
      </c>
      <c r="C3798" s="16" t="s">
        <v>178</v>
      </c>
      <c r="F3798" s="5">
        <f t="shared" si="269"/>
        <v>8.8451443569553803</v>
      </c>
      <c r="G3798">
        <v>2.6960000000000002</v>
      </c>
      <c r="H3798" s="5">
        <f t="shared" si="275"/>
        <v>8.4350393700787407</v>
      </c>
      <c r="I3798">
        <v>2.5710000000000002</v>
      </c>
      <c r="K3798">
        <v>426.36</v>
      </c>
      <c r="L3798" s="3">
        <f t="shared" si="274"/>
        <v>423.66399999999999</v>
      </c>
      <c r="M3798" s="3">
        <f t="shared" si="271"/>
        <v>423.78899999999999</v>
      </c>
      <c r="N3798" s="3">
        <f t="shared" si="268"/>
        <v>2.3160000000000003</v>
      </c>
      <c r="O3798">
        <f t="shared" si="272"/>
        <v>2.1910000000000003</v>
      </c>
      <c r="P3798" s="3">
        <f t="shared" si="273"/>
        <v>0.125</v>
      </c>
    </row>
    <row r="3799" spans="1:16" x14ac:dyDescent="0.2">
      <c r="A3799" s="1">
        <v>980</v>
      </c>
      <c r="B3799" s="7">
        <v>38707</v>
      </c>
      <c r="C3799" s="16" t="s">
        <v>178</v>
      </c>
      <c r="F3799" s="5">
        <f t="shared" si="269"/>
        <v>8.9895013123359586</v>
      </c>
      <c r="G3799">
        <v>2.74</v>
      </c>
      <c r="H3799" s="5">
        <f t="shared" si="275"/>
        <v>8.5892388451443562</v>
      </c>
      <c r="I3799">
        <v>2.6179999999999999</v>
      </c>
      <c r="K3799">
        <v>426.36</v>
      </c>
      <c r="L3799" s="3">
        <f t="shared" si="274"/>
        <v>423.62</v>
      </c>
      <c r="M3799" s="3">
        <f t="shared" si="271"/>
        <v>423.74200000000002</v>
      </c>
      <c r="N3799" s="3">
        <f t="shared" si="268"/>
        <v>2.3600000000000003</v>
      </c>
      <c r="O3799">
        <f t="shared" si="272"/>
        <v>2.238</v>
      </c>
      <c r="P3799" s="3">
        <f t="shared" si="273"/>
        <v>0.12200000000000033</v>
      </c>
    </row>
    <row r="3800" spans="1:16" x14ac:dyDescent="0.2">
      <c r="A3800" s="1">
        <v>980</v>
      </c>
      <c r="B3800" s="7">
        <v>38743</v>
      </c>
      <c r="C3800" s="16" t="s">
        <v>178</v>
      </c>
      <c r="F3800" s="5">
        <f t="shared" si="269"/>
        <v>9.0026246719160099</v>
      </c>
      <c r="G3800">
        <v>2.7440000000000002</v>
      </c>
      <c r="H3800" s="5">
        <f t="shared" si="275"/>
        <v>8.6778215223097117</v>
      </c>
      <c r="I3800">
        <v>2.645</v>
      </c>
      <c r="K3800">
        <v>426.36</v>
      </c>
      <c r="L3800" s="3">
        <f t="shared" si="274"/>
        <v>423.61599999999999</v>
      </c>
      <c r="M3800" s="3">
        <f t="shared" si="271"/>
        <v>423.71500000000003</v>
      </c>
      <c r="N3800" s="3">
        <f t="shared" si="268"/>
        <v>2.3640000000000003</v>
      </c>
      <c r="O3800">
        <f t="shared" si="272"/>
        <v>2.2650000000000001</v>
      </c>
      <c r="P3800" s="3">
        <f t="shared" si="273"/>
        <v>9.9000000000000199E-2</v>
      </c>
    </row>
    <row r="3801" spans="1:16" x14ac:dyDescent="0.2">
      <c r="A3801" s="1">
        <v>980</v>
      </c>
      <c r="B3801" s="7">
        <v>38776</v>
      </c>
      <c r="C3801" s="16" t="s">
        <v>178</v>
      </c>
      <c r="F3801" s="5">
        <f t="shared" si="269"/>
        <v>9.1601049868766395</v>
      </c>
      <c r="G3801">
        <v>2.7919999999999998</v>
      </c>
      <c r="H3801" s="5">
        <f t="shared" si="275"/>
        <v>8.8188976377952759</v>
      </c>
      <c r="I3801">
        <v>2.6880000000000002</v>
      </c>
      <c r="K3801">
        <v>426.36</v>
      </c>
      <c r="L3801" s="3">
        <f t="shared" si="274"/>
        <v>423.56800000000004</v>
      </c>
      <c r="M3801" s="3">
        <f t="shared" si="271"/>
        <v>423.67200000000003</v>
      </c>
      <c r="N3801" s="3">
        <f t="shared" si="268"/>
        <v>2.4119999999999999</v>
      </c>
      <c r="O3801">
        <f t="shared" si="272"/>
        <v>2.3080000000000003</v>
      </c>
      <c r="P3801" s="3">
        <f t="shared" si="273"/>
        <v>0.10399999999999965</v>
      </c>
    </row>
    <row r="3802" spans="1:16" x14ac:dyDescent="0.2">
      <c r="A3802" s="1">
        <v>980</v>
      </c>
      <c r="B3802" s="7">
        <v>38803</v>
      </c>
      <c r="C3802" s="16" t="s">
        <v>178</v>
      </c>
      <c r="F3802" s="5">
        <f t="shared" si="269"/>
        <v>9.1404199475065617</v>
      </c>
      <c r="G3802">
        <v>2.786</v>
      </c>
      <c r="H3802" s="5">
        <f t="shared" si="275"/>
        <v>8.8156167979002618</v>
      </c>
      <c r="I3802">
        <v>2.6869999999999998</v>
      </c>
      <c r="K3802">
        <v>426.36</v>
      </c>
      <c r="L3802" s="3">
        <f t="shared" si="274"/>
        <v>423.57400000000001</v>
      </c>
      <c r="M3802" s="3">
        <f t="shared" si="271"/>
        <v>423.673</v>
      </c>
      <c r="N3802" s="3">
        <f t="shared" si="268"/>
        <v>2.4060000000000001</v>
      </c>
      <c r="O3802">
        <f t="shared" si="272"/>
        <v>2.3069999999999999</v>
      </c>
      <c r="P3802" s="3">
        <f t="shared" si="273"/>
        <v>9.9000000000000199E-2</v>
      </c>
    </row>
    <row r="3803" spans="1:16" x14ac:dyDescent="0.2">
      <c r="A3803" s="1">
        <v>980</v>
      </c>
      <c r="B3803" s="7">
        <v>38835</v>
      </c>
      <c r="C3803" s="16" t="s">
        <v>178</v>
      </c>
      <c r="F3803" s="5">
        <f t="shared" si="269"/>
        <v>8.7007874015748037</v>
      </c>
      <c r="G3803">
        <v>2.6520000000000001</v>
      </c>
      <c r="H3803" s="5">
        <f t="shared" si="275"/>
        <v>8.2152230971128599</v>
      </c>
      <c r="I3803">
        <v>2.504</v>
      </c>
      <c r="K3803">
        <v>426.36</v>
      </c>
      <c r="L3803" s="3">
        <f t="shared" si="274"/>
        <v>423.70800000000003</v>
      </c>
      <c r="M3803" s="3">
        <f t="shared" si="271"/>
        <v>423.85599999999999</v>
      </c>
      <c r="N3803" s="3">
        <f t="shared" si="268"/>
        <v>2.2720000000000002</v>
      </c>
      <c r="O3803">
        <f t="shared" si="272"/>
        <v>2.1240000000000001</v>
      </c>
      <c r="P3803" s="3">
        <f t="shared" si="273"/>
        <v>0.14800000000000013</v>
      </c>
    </row>
    <row r="3804" spans="1:16" x14ac:dyDescent="0.2">
      <c r="A3804" s="1">
        <v>980</v>
      </c>
      <c r="B3804" s="7">
        <v>38856</v>
      </c>
      <c r="C3804" s="16" t="s">
        <v>178</v>
      </c>
      <c r="F3804" s="5">
        <f t="shared" si="269"/>
        <v>8.5990813648293951</v>
      </c>
      <c r="G3804">
        <v>2.621</v>
      </c>
      <c r="H3804" s="5">
        <f t="shared" si="275"/>
        <v>8.0183727034120729</v>
      </c>
      <c r="I3804">
        <v>2.444</v>
      </c>
      <c r="K3804">
        <v>426.36</v>
      </c>
      <c r="L3804" s="3">
        <f t="shared" si="274"/>
        <v>423.73900000000003</v>
      </c>
      <c r="M3804" s="3">
        <f t="shared" si="271"/>
        <v>423.916</v>
      </c>
      <c r="N3804" s="3">
        <f t="shared" si="268"/>
        <v>2.2410000000000001</v>
      </c>
      <c r="O3804">
        <f t="shared" si="272"/>
        <v>2.0640000000000001</v>
      </c>
      <c r="P3804" s="3">
        <f t="shared" si="273"/>
        <v>0.17700000000000005</v>
      </c>
    </row>
    <row r="3805" spans="1:16" x14ac:dyDescent="0.2">
      <c r="A3805" s="1">
        <v>980</v>
      </c>
      <c r="B3805" s="7">
        <v>38894</v>
      </c>
      <c r="C3805" s="16" t="s">
        <v>178</v>
      </c>
      <c r="F3805" s="5">
        <f t="shared" si="269"/>
        <v>8.7467191601049858</v>
      </c>
      <c r="G3805">
        <v>2.6659999999999999</v>
      </c>
      <c r="H3805" s="5">
        <f t="shared" si="275"/>
        <v>8.2906824146981624</v>
      </c>
      <c r="I3805">
        <v>2.5270000000000001</v>
      </c>
      <c r="K3805">
        <v>426.36</v>
      </c>
      <c r="L3805" s="3">
        <f t="shared" si="274"/>
        <v>423.69400000000002</v>
      </c>
      <c r="M3805" s="3">
        <f t="shared" si="271"/>
        <v>423.83300000000003</v>
      </c>
      <c r="N3805" s="3">
        <f t="shared" si="268"/>
        <v>2.286</v>
      </c>
      <c r="O3805">
        <f t="shared" si="272"/>
        <v>2.1470000000000002</v>
      </c>
      <c r="P3805" s="3">
        <f t="shared" si="273"/>
        <v>0.13899999999999979</v>
      </c>
    </row>
    <row r="3806" spans="1:16" x14ac:dyDescent="0.2">
      <c r="A3806" s="1">
        <v>980</v>
      </c>
      <c r="B3806" s="7">
        <v>38925</v>
      </c>
      <c r="C3806" s="16" t="s">
        <v>178</v>
      </c>
      <c r="F3806" s="5">
        <f t="shared" si="269"/>
        <v>9.0223097112860895</v>
      </c>
      <c r="G3806">
        <v>2.75</v>
      </c>
      <c r="H3806" s="5">
        <f t="shared" si="275"/>
        <v>8.4120734908136487</v>
      </c>
      <c r="I3806">
        <v>2.5640000000000001</v>
      </c>
      <c r="K3806">
        <v>426.36</v>
      </c>
      <c r="L3806" s="3">
        <f t="shared" si="274"/>
        <v>423.61</v>
      </c>
      <c r="M3806" s="3">
        <f t="shared" si="271"/>
        <v>423.79599999999999</v>
      </c>
      <c r="N3806" s="3">
        <f t="shared" si="268"/>
        <v>2.37</v>
      </c>
      <c r="O3806">
        <f t="shared" si="272"/>
        <v>2.1840000000000002</v>
      </c>
      <c r="P3806" s="3">
        <f t="shared" si="273"/>
        <v>0.18599999999999994</v>
      </c>
    </row>
    <row r="3807" spans="1:16" x14ac:dyDescent="0.2">
      <c r="A3807" s="1">
        <v>980</v>
      </c>
      <c r="B3807" s="7">
        <v>38958</v>
      </c>
      <c r="C3807" s="16" t="s">
        <v>178</v>
      </c>
      <c r="F3807" s="5">
        <f t="shared" si="269"/>
        <v>9.3635170603674531</v>
      </c>
      <c r="G3807">
        <v>2.8540000000000001</v>
      </c>
      <c r="H3807" s="5">
        <f t="shared" si="275"/>
        <v>8.8484251968503926</v>
      </c>
      <c r="I3807">
        <v>2.6970000000000001</v>
      </c>
      <c r="K3807">
        <v>426.36</v>
      </c>
      <c r="L3807" s="3">
        <f t="shared" si="274"/>
        <v>423.50600000000003</v>
      </c>
      <c r="M3807" s="3">
        <f t="shared" si="271"/>
        <v>423.66300000000001</v>
      </c>
      <c r="N3807" s="3">
        <f t="shared" si="268"/>
        <v>2.4740000000000002</v>
      </c>
      <c r="O3807">
        <f t="shared" si="272"/>
        <v>2.3170000000000002</v>
      </c>
      <c r="P3807" s="3">
        <f t="shared" si="273"/>
        <v>0.15700000000000003</v>
      </c>
    </row>
    <row r="3808" spans="1:16" x14ac:dyDescent="0.2">
      <c r="A3808" s="1">
        <v>980</v>
      </c>
      <c r="B3808" s="7">
        <v>38986</v>
      </c>
      <c r="C3808" s="16" t="s">
        <v>178</v>
      </c>
      <c r="F3808" s="5">
        <f t="shared" si="269"/>
        <v>9.4652230971128599</v>
      </c>
      <c r="G3808">
        <v>2.8849999999999998</v>
      </c>
      <c r="H3808" s="5">
        <f t="shared" si="275"/>
        <v>8.9107611548556438</v>
      </c>
      <c r="I3808">
        <v>2.7160000000000002</v>
      </c>
      <c r="K3808">
        <v>426.36</v>
      </c>
      <c r="L3808" s="3">
        <f t="shared" si="274"/>
        <v>423.47500000000002</v>
      </c>
      <c r="M3808" s="3">
        <f t="shared" si="271"/>
        <v>423.64400000000001</v>
      </c>
      <c r="N3808" s="3">
        <f t="shared" si="268"/>
        <v>2.5049999999999999</v>
      </c>
      <c r="O3808">
        <f t="shared" si="272"/>
        <v>2.3360000000000003</v>
      </c>
      <c r="P3808" s="3">
        <f t="shared" si="273"/>
        <v>0.16899999999999959</v>
      </c>
    </row>
    <row r="3809" spans="1:16" x14ac:dyDescent="0.2">
      <c r="A3809" s="1">
        <v>980</v>
      </c>
      <c r="B3809" s="7">
        <v>39014</v>
      </c>
      <c r="C3809" s="16" t="s">
        <v>178</v>
      </c>
      <c r="F3809" s="5">
        <f t="shared" si="269"/>
        <v>9.4389763779527556</v>
      </c>
      <c r="G3809">
        <v>2.8769999999999998</v>
      </c>
      <c r="H3809" s="5">
        <f t="shared" si="275"/>
        <v>8.9206036745406809</v>
      </c>
      <c r="I3809">
        <v>2.7189999999999999</v>
      </c>
      <c r="K3809">
        <v>426.36</v>
      </c>
      <c r="L3809" s="3">
        <f t="shared" si="274"/>
        <v>423.483</v>
      </c>
      <c r="M3809" s="3">
        <f t="shared" si="271"/>
        <v>423.64100000000002</v>
      </c>
      <c r="N3809" s="3">
        <f t="shared" si="268"/>
        <v>2.4969999999999999</v>
      </c>
      <c r="O3809">
        <f t="shared" si="272"/>
        <v>2.339</v>
      </c>
      <c r="P3809" s="3">
        <f t="shared" si="273"/>
        <v>0.15799999999999992</v>
      </c>
    </row>
    <row r="3810" spans="1:16" x14ac:dyDescent="0.2">
      <c r="A3810" s="1">
        <v>980</v>
      </c>
      <c r="B3810" s="7">
        <v>39050</v>
      </c>
      <c r="C3810" s="16" t="s">
        <v>178</v>
      </c>
      <c r="F3810" s="5">
        <f t="shared" si="269"/>
        <v>9.53740157480315</v>
      </c>
      <c r="G3810">
        <v>2.907</v>
      </c>
      <c r="H3810" s="5">
        <f t="shared" si="275"/>
        <v>9.0518372703412062</v>
      </c>
      <c r="I3810">
        <v>2.7589999999999999</v>
      </c>
      <c r="K3810">
        <v>426.36</v>
      </c>
      <c r="L3810" s="3">
        <f t="shared" si="274"/>
        <v>423.45300000000003</v>
      </c>
      <c r="M3810" s="3">
        <f t="shared" si="271"/>
        <v>423.601</v>
      </c>
      <c r="N3810" s="3">
        <f t="shared" si="268"/>
        <v>2.5270000000000001</v>
      </c>
      <c r="O3810">
        <f t="shared" si="272"/>
        <v>2.379</v>
      </c>
      <c r="P3810" s="3">
        <f t="shared" si="273"/>
        <v>0.14800000000000013</v>
      </c>
    </row>
    <row r="3811" spans="1:16" x14ac:dyDescent="0.2">
      <c r="A3811" s="1">
        <v>980</v>
      </c>
      <c r="B3811" s="7">
        <v>39077</v>
      </c>
      <c r="C3811" s="16" t="s">
        <v>178</v>
      </c>
      <c r="F3811" s="5">
        <f t="shared" si="269"/>
        <v>9.5242782152230969</v>
      </c>
      <c r="G3811">
        <v>2.903</v>
      </c>
      <c r="H3811" s="5">
        <f t="shared" si="275"/>
        <v>9.0387139107611549</v>
      </c>
      <c r="I3811">
        <v>2.7549999999999999</v>
      </c>
      <c r="K3811">
        <v>426.36</v>
      </c>
      <c r="L3811" s="3">
        <f t="shared" si="274"/>
        <v>423.45699999999999</v>
      </c>
      <c r="M3811" s="3">
        <f t="shared" si="271"/>
        <v>423.60500000000002</v>
      </c>
      <c r="N3811" s="3">
        <f t="shared" si="268"/>
        <v>2.5230000000000001</v>
      </c>
      <c r="O3811">
        <f t="shared" si="272"/>
        <v>2.375</v>
      </c>
      <c r="P3811" s="3">
        <f t="shared" si="273"/>
        <v>0.14800000000000013</v>
      </c>
    </row>
    <row r="3812" spans="1:16" x14ac:dyDescent="0.2">
      <c r="A3812" s="1">
        <v>980</v>
      </c>
      <c r="B3812" s="7">
        <v>39114</v>
      </c>
      <c r="C3812" s="16" t="s">
        <v>178</v>
      </c>
      <c r="F3812" s="5">
        <f t="shared" si="269"/>
        <v>9.6062992125984241</v>
      </c>
      <c r="G3812">
        <v>2.9279999999999999</v>
      </c>
      <c r="H3812" s="5">
        <f t="shared" si="275"/>
        <v>9.1666666666666661</v>
      </c>
      <c r="I3812">
        <v>2.794</v>
      </c>
      <c r="K3812">
        <v>426.36</v>
      </c>
      <c r="L3812" s="3">
        <f t="shared" si="274"/>
        <v>423.43200000000002</v>
      </c>
      <c r="M3812" s="3">
        <f t="shared" si="271"/>
        <v>423.56600000000003</v>
      </c>
      <c r="N3812" s="3">
        <f t="shared" si="268"/>
        <v>2.548</v>
      </c>
      <c r="O3812">
        <f t="shared" si="272"/>
        <v>2.4140000000000001</v>
      </c>
      <c r="P3812" s="3">
        <f t="shared" si="273"/>
        <v>0.1339999999999999</v>
      </c>
    </row>
    <row r="3813" spans="1:16" x14ac:dyDescent="0.2">
      <c r="A3813" s="1">
        <v>980</v>
      </c>
      <c r="B3813" s="7">
        <v>39136</v>
      </c>
      <c r="C3813" s="16" t="s">
        <v>178</v>
      </c>
      <c r="F3813" s="5">
        <f t="shared" si="269"/>
        <v>9.6719160104986877</v>
      </c>
      <c r="G3813">
        <v>2.948</v>
      </c>
      <c r="H3813" s="5">
        <f t="shared" si="275"/>
        <v>9.2618110236220463</v>
      </c>
      <c r="I3813">
        <v>2.823</v>
      </c>
      <c r="K3813">
        <v>426.36</v>
      </c>
      <c r="L3813" s="3">
        <f t="shared" si="274"/>
        <v>423.41200000000003</v>
      </c>
      <c r="M3813" s="3">
        <f t="shared" si="271"/>
        <v>423.53700000000003</v>
      </c>
      <c r="N3813" s="3">
        <f t="shared" si="268"/>
        <v>2.5680000000000001</v>
      </c>
      <c r="O3813">
        <f t="shared" si="272"/>
        <v>2.4430000000000001</v>
      </c>
      <c r="P3813" s="3">
        <f t="shared" si="273"/>
        <v>0.125</v>
      </c>
    </row>
    <row r="3814" spans="1:16" x14ac:dyDescent="0.2">
      <c r="A3814" s="1">
        <v>980</v>
      </c>
      <c r="B3814" s="7">
        <v>39167</v>
      </c>
      <c r="C3814" s="16" t="s">
        <v>178</v>
      </c>
      <c r="F3814" s="5">
        <f t="shared" si="269"/>
        <v>8.8156167979002618</v>
      </c>
      <c r="G3814">
        <v>2.6869999999999998</v>
      </c>
      <c r="H3814" s="5">
        <f t="shared" si="275"/>
        <v>8.3989501312335957</v>
      </c>
      <c r="I3814">
        <v>2.56</v>
      </c>
      <c r="K3814">
        <v>426.36</v>
      </c>
      <c r="L3814" s="3">
        <f t="shared" si="274"/>
        <v>423.673</v>
      </c>
      <c r="M3814" s="3">
        <f t="shared" si="271"/>
        <v>423.8</v>
      </c>
      <c r="N3814" s="3">
        <f t="shared" si="268"/>
        <v>2.3069999999999999</v>
      </c>
      <c r="O3814">
        <f t="shared" si="272"/>
        <v>2.1800000000000002</v>
      </c>
      <c r="P3814" s="3">
        <f t="shared" si="273"/>
        <v>0.12699999999999978</v>
      </c>
    </row>
    <row r="3815" spans="1:16" x14ac:dyDescent="0.2">
      <c r="A3815" s="1">
        <v>980</v>
      </c>
      <c r="B3815" s="7">
        <v>39198</v>
      </c>
      <c r="C3815" s="16" t="s">
        <v>178</v>
      </c>
      <c r="F3815" s="5">
        <f t="shared" si="269"/>
        <v>8.8517060367454068</v>
      </c>
      <c r="G3815">
        <v>2.698</v>
      </c>
      <c r="H3815" s="5">
        <f t="shared" si="275"/>
        <v>8.4744094488188981</v>
      </c>
      <c r="I3815">
        <v>2.5830000000000002</v>
      </c>
      <c r="K3815">
        <v>426.36</v>
      </c>
      <c r="L3815" s="3">
        <f t="shared" si="274"/>
        <v>423.66200000000003</v>
      </c>
      <c r="M3815" s="3">
        <f t="shared" si="271"/>
        <v>423.77699999999999</v>
      </c>
      <c r="N3815" s="3">
        <f t="shared" si="268"/>
        <v>2.3180000000000001</v>
      </c>
      <c r="O3815">
        <f t="shared" si="272"/>
        <v>2.2030000000000003</v>
      </c>
      <c r="P3815" s="3">
        <f t="shared" si="273"/>
        <v>0.11499999999999977</v>
      </c>
    </row>
    <row r="3816" spans="1:16" x14ac:dyDescent="0.2">
      <c r="A3816" s="1">
        <v>980</v>
      </c>
      <c r="B3816" s="7">
        <v>39220</v>
      </c>
      <c r="C3816" s="16" t="s">
        <v>178</v>
      </c>
      <c r="F3816" s="5">
        <f t="shared" si="269"/>
        <v>8.9829396325459321</v>
      </c>
      <c r="G3816">
        <v>2.738</v>
      </c>
      <c r="H3816" s="5">
        <f t="shared" si="275"/>
        <v>8.6220472440944889</v>
      </c>
      <c r="I3816">
        <v>2.6280000000000001</v>
      </c>
      <c r="K3816">
        <v>426.36</v>
      </c>
      <c r="L3816" s="3">
        <f t="shared" si="274"/>
        <v>423.62200000000001</v>
      </c>
      <c r="M3816" s="3">
        <f t="shared" si="271"/>
        <v>423.73200000000003</v>
      </c>
      <c r="N3816" s="3">
        <f t="shared" si="268"/>
        <v>2.3580000000000001</v>
      </c>
      <c r="O3816">
        <f t="shared" si="272"/>
        <v>2.2480000000000002</v>
      </c>
      <c r="P3816" s="3">
        <f t="shared" si="273"/>
        <v>0.10999999999999988</v>
      </c>
    </row>
    <row r="3817" spans="1:16" x14ac:dyDescent="0.2">
      <c r="A3817" s="1">
        <v>980</v>
      </c>
      <c r="B3817" s="7">
        <v>39258</v>
      </c>
      <c r="C3817" s="16" t="s">
        <v>178</v>
      </c>
      <c r="F3817" s="5">
        <f t="shared" si="269"/>
        <v>8.8648293963254581</v>
      </c>
      <c r="G3817">
        <v>2.702</v>
      </c>
      <c r="H3817" s="5">
        <f t="shared" si="275"/>
        <v>8.4219160104986877</v>
      </c>
      <c r="I3817">
        <v>2.5670000000000002</v>
      </c>
      <c r="K3817">
        <v>426.36</v>
      </c>
      <c r="L3817" s="3">
        <f t="shared" si="274"/>
        <v>423.65800000000002</v>
      </c>
      <c r="M3817" s="3">
        <f t="shared" si="271"/>
        <v>423.79300000000001</v>
      </c>
      <c r="N3817" s="3">
        <f t="shared" si="268"/>
        <v>2.3220000000000001</v>
      </c>
      <c r="O3817">
        <f t="shared" si="272"/>
        <v>2.1870000000000003</v>
      </c>
      <c r="P3817" s="3">
        <f t="shared" si="273"/>
        <v>0.13499999999999979</v>
      </c>
    </row>
    <row r="3818" spans="1:16" x14ac:dyDescent="0.2">
      <c r="A3818" s="1">
        <v>980</v>
      </c>
      <c r="B3818" s="7">
        <v>39291</v>
      </c>
      <c r="C3818" s="16" t="s">
        <v>178</v>
      </c>
      <c r="F3818" s="5">
        <v>9.01</v>
      </c>
      <c r="G3818">
        <v>2.746</v>
      </c>
      <c r="H3818" s="5">
        <v>8.5500000000000007</v>
      </c>
      <c r="I3818">
        <v>2.6059999999999999</v>
      </c>
      <c r="K3818">
        <v>426.36</v>
      </c>
      <c r="L3818" s="3">
        <f t="shared" si="274"/>
        <v>423.61400000000003</v>
      </c>
      <c r="M3818" s="3">
        <f t="shared" si="271"/>
        <v>423.75400000000002</v>
      </c>
      <c r="N3818" s="3">
        <f t="shared" si="268"/>
        <v>2.3660000000000001</v>
      </c>
      <c r="O3818">
        <f t="shared" si="272"/>
        <v>2.226</v>
      </c>
      <c r="P3818" s="3">
        <f t="shared" si="273"/>
        <v>0.14000000000000012</v>
      </c>
    </row>
    <row r="3819" spans="1:16" x14ac:dyDescent="0.2">
      <c r="A3819" s="1">
        <v>980</v>
      </c>
      <c r="B3819" s="7">
        <v>39317</v>
      </c>
      <c r="C3819" s="16" t="s">
        <v>178</v>
      </c>
      <c r="F3819" s="5">
        <f t="shared" si="269"/>
        <v>9.4160104986876636</v>
      </c>
      <c r="G3819">
        <v>2.87</v>
      </c>
      <c r="H3819" s="5">
        <f t="shared" si="275"/>
        <v>8.9632545931758525</v>
      </c>
      <c r="I3819">
        <v>2.7320000000000002</v>
      </c>
      <c r="K3819">
        <v>426.36</v>
      </c>
      <c r="L3819" s="3">
        <f t="shared" si="274"/>
        <v>423.49</v>
      </c>
      <c r="M3819" s="3">
        <f t="shared" si="271"/>
        <v>423.62799999999999</v>
      </c>
      <c r="N3819" s="3">
        <f t="shared" si="268"/>
        <v>2.4900000000000002</v>
      </c>
      <c r="O3819">
        <f t="shared" si="272"/>
        <v>2.3520000000000003</v>
      </c>
      <c r="P3819" s="3">
        <f t="shared" si="273"/>
        <v>0.1379999999999999</v>
      </c>
    </row>
    <row r="3820" spans="1:16" x14ac:dyDescent="0.2">
      <c r="A3820" s="1">
        <v>980</v>
      </c>
      <c r="B3820" s="7">
        <v>39356</v>
      </c>
      <c r="C3820" s="16" t="s">
        <v>178</v>
      </c>
      <c r="F3820" s="5">
        <f t="shared" si="269"/>
        <v>9.4356955380577414</v>
      </c>
      <c r="G3820">
        <v>2.8759999999999999</v>
      </c>
      <c r="H3820" s="5">
        <f t="shared" si="275"/>
        <v>9.0026246719160099</v>
      </c>
      <c r="I3820">
        <v>2.7440000000000002</v>
      </c>
      <c r="K3820">
        <v>426.36</v>
      </c>
      <c r="L3820" s="3">
        <f t="shared" si="274"/>
        <v>423.48400000000004</v>
      </c>
      <c r="M3820" s="3">
        <f t="shared" si="271"/>
        <v>423.61599999999999</v>
      </c>
      <c r="N3820" s="3">
        <f t="shared" ref="N3820:N3825" si="276">G3820-0.38</f>
        <v>2.496</v>
      </c>
      <c r="O3820">
        <f t="shared" si="272"/>
        <v>2.3640000000000003</v>
      </c>
      <c r="P3820" s="3">
        <f t="shared" si="273"/>
        <v>0.13199999999999967</v>
      </c>
    </row>
    <row r="3821" spans="1:16" x14ac:dyDescent="0.2">
      <c r="A3821" s="1">
        <v>980</v>
      </c>
      <c r="B3821" s="7">
        <v>39373</v>
      </c>
      <c r="C3821" s="16" t="s">
        <v>178</v>
      </c>
      <c r="F3821" s="5">
        <f t="shared" si="269"/>
        <v>9.1601049868766395</v>
      </c>
      <c r="G3821">
        <v>2.7919999999999998</v>
      </c>
      <c r="H3821" s="5">
        <f t="shared" si="275"/>
        <v>8.7106299212598408</v>
      </c>
      <c r="I3821">
        <v>2.6549999999999998</v>
      </c>
      <c r="K3821">
        <v>426.36</v>
      </c>
      <c r="L3821" s="3">
        <f t="shared" si="274"/>
        <v>423.56800000000004</v>
      </c>
      <c r="M3821" s="3">
        <f t="shared" si="271"/>
        <v>423.70500000000004</v>
      </c>
      <c r="N3821" s="3">
        <f t="shared" si="276"/>
        <v>2.4119999999999999</v>
      </c>
      <c r="O3821">
        <f t="shared" si="272"/>
        <v>2.2749999999999999</v>
      </c>
      <c r="P3821" s="3">
        <f t="shared" si="273"/>
        <v>0.13700000000000001</v>
      </c>
    </row>
    <row r="3822" spans="1:16" x14ac:dyDescent="0.2">
      <c r="A3822" s="1">
        <v>980</v>
      </c>
      <c r="B3822" s="7">
        <v>39413</v>
      </c>
      <c r="C3822" s="16" t="s">
        <v>178</v>
      </c>
      <c r="F3822" s="5">
        <f t="shared" si="269"/>
        <v>9.3274278215223099</v>
      </c>
      <c r="G3822">
        <v>2.843</v>
      </c>
      <c r="H3822" s="5">
        <f t="shared" si="275"/>
        <v>8.7171916010498691</v>
      </c>
      <c r="I3822">
        <v>2.657</v>
      </c>
      <c r="K3822">
        <v>426.36</v>
      </c>
      <c r="L3822" s="3">
        <f t="shared" si="274"/>
        <v>423.517</v>
      </c>
      <c r="M3822" s="3">
        <f t="shared" si="271"/>
        <v>423.70300000000003</v>
      </c>
      <c r="N3822" s="3">
        <f t="shared" si="276"/>
        <v>2.4630000000000001</v>
      </c>
      <c r="O3822">
        <f t="shared" si="272"/>
        <v>2.2770000000000001</v>
      </c>
      <c r="P3822" s="3">
        <f t="shared" si="273"/>
        <v>0.18599999999999994</v>
      </c>
    </row>
    <row r="3823" spans="1:16" x14ac:dyDescent="0.2">
      <c r="A3823" s="1">
        <v>980</v>
      </c>
      <c r="B3823" s="7">
        <v>39443</v>
      </c>
      <c r="C3823" s="16" t="s">
        <v>178</v>
      </c>
      <c r="F3823" s="5">
        <f t="shared" si="269"/>
        <v>9.3339895013123364</v>
      </c>
      <c r="G3823">
        <v>2.8450000000000002</v>
      </c>
      <c r="H3823" s="5">
        <f t="shared" si="275"/>
        <v>8.7664041994750654</v>
      </c>
      <c r="I3823">
        <v>2.6720000000000002</v>
      </c>
      <c r="K3823">
        <v>426.36</v>
      </c>
      <c r="L3823" s="3">
        <f t="shared" si="274"/>
        <v>423.51499999999999</v>
      </c>
      <c r="M3823" s="3">
        <f t="shared" si="271"/>
        <v>423.68799999999999</v>
      </c>
      <c r="N3823" s="3">
        <f t="shared" si="276"/>
        <v>2.4650000000000003</v>
      </c>
      <c r="O3823">
        <f t="shared" si="272"/>
        <v>2.2920000000000003</v>
      </c>
      <c r="P3823" s="3">
        <f t="shared" si="273"/>
        <v>0.17300000000000004</v>
      </c>
    </row>
    <row r="3824" spans="1:16" x14ac:dyDescent="0.2">
      <c r="A3824" s="1">
        <v>980</v>
      </c>
      <c r="B3824" s="7">
        <v>39472</v>
      </c>
      <c r="C3824" s="16" t="s">
        <v>178</v>
      </c>
      <c r="F3824" s="5">
        <f t="shared" si="269"/>
        <v>9.4225721784776901</v>
      </c>
      <c r="G3824">
        <v>2.8719999999999999</v>
      </c>
      <c r="H3824" s="5">
        <f t="shared" si="275"/>
        <v>8.8746719160104988</v>
      </c>
      <c r="I3824">
        <v>2.7050000000000001</v>
      </c>
      <c r="K3824">
        <v>426.36</v>
      </c>
      <c r="L3824" s="3">
        <f t="shared" si="274"/>
        <v>423.488</v>
      </c>
      <c r="M3824" s="3">
        <f t="shared" si="271"/>
        <v>423.65500000000003</v>
      </c>
      <c r="N3824" s="3">
        <f t="shared" si="276"/>
        <v>2.492</v>
      </c>
      <c r="O3824">
        <f t="shared" si="272"/>
        <v>2.3250000000000002</v>
      </c>
      <c r="P3824" s="3">
        <f t="shared" si="273"/>
        <v>0.16699999999999982</v>
      </c>
    </row>
    <row r="3825" spans="1:16" x14ac:dyDescent="0.2">
      <c r="A3825" s="1">
        <v>980</v>
      </c>
      <c r="B3825" s="7">
        <v>39507</v>
      </c>
      <c r="C3825" s="16" t="s">
        <v>178</v>
      </c>
      <c r="F3825" s="5">
        <f t="shared" si="269"/>
        <v>9.6062992125984241</v>
      </c>
      <c r="G3825">
        <v>2.9279999999999999</v>
      </c>
      <c r="H3825" s="5">
        <f t="shared" si="275"/>
        <v>9.0748031496062982</v>
      </c>
      <c r="I3825">
        <v>2.766</v>
      </c>
      <c r="K3825">
        <v>426.36</v>
      </c>
      <c r="L3825" s="3">
        <f t="shared" si="274"/>
        <v>423.43200000000002</v>
      </c>
      <c r="M3825" s="3">
        <f t="shared" si="271"/>
        <v>423.59399999999999</v>
      </c>
      <c r="N3825" s="3">
        <f t="shared" si="276"/>
        <v>2.548</v>
      </c>
      <c r="O3825">
        <f t="shared" si="272"/>
        <v>2.3860000000000001</v>
      </c>
      <c r="P3825" s="3">
        <f t="shared" si="273"/>
        <v>0.16199999999999992</v>
      </c>
    </row>
    <row r="3826" spans="1:16" x14ac:dyDescent="0.2">
      <c r="A3826" s="1">
        <v>980</v>
      </c>
      <c r="B3826" s="7">
        <v>39536</v>
      </c>
      <c r="C3826" s="16" t="s">
        <v>178</v>
      </c>
      <c r="J3826" t="s">
        <v>130</v>
      </c>
      <c r="K3826">
        <v>426.36</v>
      </c>
      <c r="L3826" s="3"/>
      <c r="M3826" s="3"/>
      <c r="N3826" s="3"/>
      <c r="P3826" s="3"/>
    </row>
    <row r="3827" spans="1:16" x14ac:dyDescent="0.2">
      <c r="A3827" s="1">
        <v>980</v>
      </c>
      <c r="B3827" s="7">
        <v>39563</v>
      </c>
      <c r="C3827" s="16" t="s">
        <v>178</v>
      </c>
      <c r="H3827" s="5">
        <f t="shared" ref="H3827:H3836" si="277">I3827/0.3048</f>
        <v>8.5629921259842519</v>
      </c>
      <c r="I3827">
        <v>2.61</v>
      </c>
      <c r="J3827" t="s">
        <v>130</v>
      </c>
      <c r="K3827">
        <v>426.36</v>
      </c>
      <c r="L3827" s="3"/>
      <c r="M3827" s="3">
        <f t="shared" ref="M3827:M3832" si="278">K3827-I3827</f>
        <v>423.75</v>
      </c>
      <c r="N3827" s="3"/>
      <c r="O3827">
        <f t="shared" ref="O3827:O3834" si="279">I3827-0.38</f>
        <v>2.23</v>
      </c>
      <c r="P3827" s="3"/>
    </row>
    <row r="3828" spans="1:16" x14ac:dyDescent="0.2">
      <c r="A3828" s="1">
        <v>980</v>
      </c>
      <c r="B3828" s="7">
        <v>39580</v>
      </c>
      <c r="C3828" s="16" t="s">
        <v>178</v>
      </c>
      <c r="H3828" s="5">
        <f t="shared" si="277"/>
        <v>8.228346456692913</v>
      </c>
      <c r="I3828">
        <v>2.508</v>
      </c>
      <c r="J3828" t="s">
        <v>130</v>
      </c>
      <c r="K3828">
        <v>426.36</v>
      </c>
      <c r="L3828" s="3"/>
      <c r="M3828" s="3">
        <f t="shared" si="278"/>
        <v>423.85200000000003</v>
      </c>
      <c r="N3828" s="3"/>
      <c r="O3828">
        <f t="shared" si="279"/>
        <v>2.1280000000000001</v>
      </c>
      <c r="P3828" s="3"/>
    </row>
    <row r="3829" spans="1:16" x14ac:dyDescent="0.2">
      <c r="A3829" s="1">
        <v>980</v>
      </c>
      <c r="B3829" s="7">
        <v>39674</v>
      </c>
      <c r="C3829" s="16" t="s">
        <v>178</v>
      </c>
      <c r="F3829" s="5">
        <f t="shared" ref="F3829:F3834" si="280">G3829/0.3048</f>
        <v>9.0354330708661408</v>
      </c>
      <c r="G3829">
        <v>2.754</v>
      </c>
      <c r="H3829" s="5">
        <f t="shared" si="277"/>
        <v>8.4022309711286081</v>
      </c>
      <c r="I3829">
        <v>2.5609999999999999</v>
      </c>
      <c r="K3829">
        <v>426.36</v>
      </c>
      <c r="L3829" s="3">
        <f t="shared" ref="L3829:L3834" si="281">K3829-G3829</f>
        <v>423.60599999999999</v>
      </c>
      <c r="M3829" s="3">
        <f t="shared" si="278"/>
        <v>423.79900000000004</v>
      </c>
      <c r="N3829" s="3">
        <f t="shared" ref="N3829:N3834" si="282">G3829-0.38</f>
        <v>2.3740000000000001</v>
      </c>
      <c r="O3829">
        <f t="shared" si="279"/>
        <v>2.181</v>
      </c>
      <c r="P3829" s="3">
        <f t="shared" ref="P3829:P3834" si="283">(N3829)-(O3829)</f>
        <v>0.19300000000000006</v>
      </c>
    </row>
    <row r="3830" spans="1:16" x14ac:dyDescent="0.2">
      <c r="A3830" s="1">
        <v>980</v>
      </c>
      <c r="B3830" s="7">
        <v>39725</v>
      </c>
      <c r="C3830" s="16" t="s">
        <v>178</v>
      </c>
      <c r="F3830" s="5">
        <f t="shared" si="280"/>
        <v>9.3208661417322833</v>
      </c>
      <c r="G3830">
        <v>2.8410000000000002</v>
      </c>
      <c r="H3830" s="5">
        <f t="shared" si="277"/>
        <v>8.3169291338582685</v>
      </c>
      <c r="I3830">
        <v>2.5350000000000001</v>
      </c>
      <c r="K3830">
        <v>426.36</v>
      </c>
      <c r="L3830" s="3">
        <f t="shared" si="281"/>
        <v>423.51900000000001</v>
      </c>
      <c r="M3830" s="3">
        <f t="shared" si="278"/>
        <v>423.82499999999999</v>
      </c>
      <c r="N3830" s="3">
        <f t="shared" si="282"/>
        <v>2.4610000000000003</v>
      </c>
      <c r="O3830">
        <f t="shared" si="279"/>
        <v>2.1550000000000002</v>
      </c>
      <c r="P3830" s="3">
        <f t="shared" si="283"/>
        <v>0.30600000000000005</v>
      </c>
    </row>
    <row r="3831" spans="1:16" x14ac:dyDescent="0.2">
      <c r="A3831" s="1">
        <v>980</v>
      </c>
      <c r="B3831" s="7">
        <v>39767</v>
      </c>
      <c r="C3831" s="16" t="s">
        <v>178</v>
      </c>
      <c r="F3831" s="5">
        <f t="shared" si="280"/>
        <v>9.094488188976376</v>
      </c>
      <c r="G3831">
        <v>2.7719999999999998</v>
      </c>
      <c r="H3831" s="5">
        <f t="shared" si="277"/>
        <v>7.9199475065616802</v>
      </c>
      <c r="I3831">
        <v>2.4140000000000001</v>
      </c>
      <c r="K3831">
        <v>426.36</v>
      </c>
      <c r="L3831" s="3">
        <f t="shared" si="281"/>
        <v>423.58800000000002</v>
      </c>
      <c r="M3831" s="3">
        <f t="shared" si="278"/>
        <v>423.94600000000003</v>
      </c>
      <c r="N3831" s="3">
        <f t="shared" si="282"/>
        <v>2.3919999999999999</v>
      </c>
      <c r="O3831">
        <f t="shared" si="279"/>
        <v>2.0340000000000003</v>
      </c>
      <c r="P3831" s="3">
        <f t="shared" si="283"/>
        <v>0.35799999999999965</v>
      </c>
    </row>
    <row r="3832" spans="1:16" x14ac:dyDescent="0.2">
      <c r="A3832" s="1">
        <v>980</v>
      </c>
      <c r="B3832" s="7">
        <v>39795</v>
      </c>
      <c r="C3832" s="16" t="s">
        <v>178</v>
      </c>
      <c r="F3832" s="5">
        <f t="shared" si="280"/>
        <v>9.015748031496063</v>
      </c>
      <c r="G3832">
        <v>2.7480000000000002</v>
      </c>
      <c r="H3832" s="5">
        <f t="shared" si="277"/>
        <v>8.0314960629921259</v>
      </c>
      <c r="I3832">
        <v>2.448</v>
      </c>
      <c r="K3832">
        <v>426.36</v>
      </c>
      <c r="L3832" s="3">
        <f t="shared" si="281"/>
        <v>423.61200000000002</v>
      </c>
      <c r="M3832" s="3">
        <f t="shared" si="278"/>
        <v>423.91200000000003</v>
      </c>
      <c r="N3832" s="3">
        <f t="shared" si="282"/>
        <v>2.3680000000000003</v>
      </c>
      <c r="O3832">
        <f t="shared" si="279"/>
        <v>2.0680000000000001</v>
      </c>
      <c r="P3832" s="3">
        <f t="shared" si="283"/>
        <v>0.30000000000000027</v>
      </c>
    </row>
    <row r="3833" spans="1:16" x14ac:dyDescent="0.2">
      <c r="A3833" s="1">
        <v>980</v>
      </c>
      <c r="B3833" s="7">
        <v>39866</v>
      </c>
      <c r="C3833" s="16" t="s">
        <v>178</v>
      </c>
      <c r="F3833" s="5">
        <f t="shared" si="280"/>
        <v>8.8123359580052494</v>
      </c>
      <c r="G3833">
        <v>2.6859999999999999</v>
      </c>
      <c r="H3833" s="5">
        <f t="shared" si="277"/>
        <v>8.4547244094488185</v>
      </c>
      <c r="I3833">
        <v>2.577</v>
      </c>
      <c r="K3833">
        <v>426.36</v>
      </c>
      <c r="L3833" s="3">
        <f t="shared" si="281"/>
        <v>423.67400000000004</v>
      </c>
      <c r="M3833" s="3">
        <f>K3833-I3833</f>
        <v>423.78300000000002</v>
      </c>
      <c r="N3833" s="3">
        <f t="shared" si="282"/>
        <v>2.306</v>
      </c>
      <c r="O3833">
        <f t="shared" si="279"/>
        <v>2.1970000000000001</v>
      </c>
      <c r="P3833" s="3">
        <f t="shared" si="283"/>
        <v>0.10899999999999999</v>
      </c>
    </row>
    <row r="3834" spans="1:16" x14ac:dyDescent="0.2">
      <c r="A3834" s="1">
        <v>980</v>
      </c>
      <c r="B3834" s="7">
        <v>39898</v>
      </c>
      <c r="C3834" s="16" t="s">
        <v>178</v>
      </c>
      <c r="F3834" s="5">
        <f t="shared" si="280"/>
        <v>7.7854330708661417</v>
      </c>
      <c r="G3834">
        <v>2.3730000000000002</v>
      </c>
      <c r="H3834" s="5">
        <f t="shared" si="277"/>
        <v>7.2276902887139096</v>
      </c>
      <c r="I3834">
        <v>2.2029999999999998</v>
      </c>
      <c r="K3834">
        <v>426.36</v>
      </c>
      <c r="L3834" s="3">
        <f t="shared" si="281"/>
        <v>423.98700000000002</v>
      </c>
      <c r="M3834" s="3">
        <f>K3834-I3834</f>
        <v>424.15700000000004</v>
      </c>
      <c r="N3834" s="3">
        <f t="shared" si="282"/>
        <v>1.9930000000000003</v>
      </c>
      <c r="O3834">
        <f t="shared" si="279"/>
        <v>1.823</v>
      </c>
      <c r="P3834" s="3">
        <f t="shared" si="283"/>
        <v>0.17000000000000037</v>
      </c>
    </row>
    <row r="3835" spans="1:16" x14ac:dyDescent="0.2">
      <c r="A3835" s="1">
        <v>980</v>
      </c>
      <c r="B3835" s="7">
        <v>39928</v>
      </c>
      <c r="C3835" s="16" t="s">
        <v>178</v>
      </c>
      <c r="H3835" s="5">
        <f t="shared" si="277"/>
        <v>7.5393700787401574</v>
      </c>
      <c r="I3835">
        <v>2.298</v>
      </c>
      <c r="J3835" t="s">
        <v>130</v>
      </c>
      <c r="K3835">
        <v>426.36</v>
      </c>
      <c r="L3835" s="3"/>
      <c r="M3835" s="3">
        <f>K3835-I3835</f>
        <v>424.06200000000001</v>
      </c>
      <c r="N3835" s="3"/>
      <c r="O3835">
        <f>I3835-0.38</f>
        <v>1.9180000000000001</v>
      </c>
      <c r="P3835" s="3"/>
    </row>
    <row r="3836" spans="1:16" x14ac:dyDescent="0.2">
      <c r="A3836" s="1">
        <v>980</v>
      </c>
      <c r="B3836" s="7">
        <v>39966</v>
      </c>
      <c r="C3836" s="16" t="s">
        <v>178</v>
      </c>
      <c r="H3836" s="5">
        <f t="shared" si="277"/>
        <v>7.4606299212598426</v>
      </c>
      <c r="I3836">
        <v>2.274</v>
      </c>
      <c r="J3836" t="s">
        <v>130</v>
      </c>
      <c r="K3836">
        <v>426.36</v>
      </c>
      <c r="L3836" s="3"/>
      <c r="M3836" s="3">
        <f>K3836-I3836</f>
        <v>424.08600000000001</v>
      </c>
      <c r="N3836" s="3"/>
      <c r="O3836">
        <f>I3836-0.38</f>
        <v>1.8940000000000001</v>
      </c>
      <c r="P3836" s="3"/>
    </row>
    <row r="3837" spans="1:16" x14ac:dyDescent="0.2">
      <c r="A3837" s="1">
        <v>980</v>
      </c>
      <c r="B3837" s="18">
        <v>40004</v>
      </c>
      <c r="C3837" s="16"/>
      <c r="J3837" t="s">
        <v>161</v>
      </c>
      <c r="L3837" s="3"/>
      <c r="M3837" s="3"/>
      <c r="N3837" s="3"/>
    </row>
    <row r="3838" spans="1:16" x14ac:dyDescent="0.2">
      <c r="B3838" s="14"/>
      <c r="C3838" s="16"/>
      <c r="L3838" s="3"/>
      <c r="M3838" s="3"/>
      <c r="N3838" s="3"/>
    </row>
    <row r="3839" spans="1:16" s="11" customFormat="1" x14ac:dyDescent="0.2">
      <c r="A3839" s="9">
        <v>981</v>
      </c>
      <c r="B3839" s="10">
        <v>33679</v>
      </c>
      <c r="C3839" s="16" t="str">
        <f>IF(ISBLANK(D3839),"V","S")</f>
        <v>V</v>
      </c>
      <c r="F3839" s="13">
        <f t="shared" ref="F3839:F3849" si="284">G3839*3.281</f>
        <v>14.259226000000002</v>
      </c>
      <c r="G3839" s="11">
        <v>4.3460000000000001</v>
      </c>
      <c r="H3839" s="13"/>
      <c r="L3839" s="11">
        <v>421.95</v>
      </c>
      <c r="N3839" s="11">
        <v>4.05</v>
      </c>
    </row>
    <row r="3840" spans="1:16" x14ac:dyDescent="0.2">
      <c r="A3840" s="1">
        <v>981</v>
      </c>
      <c r="B3840" s="7">
        <v>33784</v>
      </c>
      <c r="C3840" s="16" t="str">
        <f>IF(ISBLANK(D3840),"V","S")</f>
        <v>V</v>
      </c>
      <c r="F3840" s="5">
        <f t="shared" si="284"/>
        <v>14.265788000000001</v>
      </c>
      <c r="G3840">
        <v>4.3479999999999999</v>
      </c>
    </row>
    <row r="3841" spans="1:14" x14ac:dyDescent="0.2">
      <c r="A3841" s="1">
        <v>981</v>
      </c>
      <c r="B3841" s="7">
        <v>35323</v>
      </c>
      <c r="C3841" s="16" t="str">
        <f>IF(ISBLANK(D3841),"V","S")</f>
        <v>V</v>
      </c>
      <c r="F3841" s="5">
        <f t="shared" si="284"/>
        <v>18.030879863999999</v>
      </c>
      <c r="G3841" s="3">
        <v>5.4955439999999998</v>
      </c>
      <c r="J3841" t="s">
        <v>204</v>
      </c>
    </row>
    <row r="3842" spans="1:14" x14ac:dyDescent="0.2">
      <c r="C3842" s="16"/>
      <c r="G3842" s="3"/>
    </row>
    <row r="3843" spans="1:14" s="11" customFormat="1" x14ac:dyDescent="0.2">
      <c r="A3843" s="9">
        <v>982</v>
      </c>
      <c r="B3843" s="10">
        <v>33156</v>
      </c>
      <c r="C3843" s="16" t="str">
        <f>IF(ISBLANK(D3843),"V","S")</f>
        <v>V</v>
      </c>
      <c r="F3843" s="13">
        <f t="shared" si="284"/>
        <v>16.168768</v>
      </c>
      <c r="G3843" s="11">
        <v>4.9279999999999999</v>
      </c>
      <c r="H3843" s="13"/>
      <c r="J3843" s="11" t="s">
        <v>203</v>
      </c>
      <c r="L3843" s="11">
        <v>-4.9279999999999999</v>
      </c>
      <c r="N3843" s="11">
        <v>4.9279999999999999</v>
      </c>
    </row>
    <row r="3844" spans="1:14" x14ac:dyDescent="0.2">
      <c r="A3844" s="1">
        <v>982</v>
      </c>
      <c r="B3844" s="7">
        <v>33172</v>
      </c>
      <c r="C3844" s="16" t="str">
        <f>IF(ISBLANK(D3844),"V","S")</f>
        <v>V</v>
      </c>
      <c r="F3844" s="5">
        <f t="shared" si="284"/>
        <v>16.145801000000002</v>
      </c>
      <c r="G3844">
        <v>4.9210000000000003</v>
      </c>
      <c r="J3844" s="20" t="s">
        <v>203</v>
      </c>
      <c r="L3844">
        <v>-4.9210000000000003</v>
      </c>
      <c r="N3844">
        <v>4.9210000000000003</v>
      </c>
    </row>
    <row r="3845" spans="1:14" x14ac:dyDescent="0.2">
      <c r="A3845" s="1">
        <v>982</v>
      </c>
      <c r="B3845" s="7">
        <v>33308</v>
      </c>
      <c r="C3845" s="16" t="str">
        <f>IF(ISBLANK(D3845),"V","S")</f>
        <v>V</v>
      </c>
      <c r="F3845" s="5">
        <f t="shared" si="284"/>
        <v>16.405000000000001</v>
      </c>
      <c r="G3845">
        <v>5</v>
      </c>
      <c r="J3845" s="20" t="s">
        <v>203</v>
      </c>
      <c r="L3845">
        <v>-5</v>
      </c>
      <c r="N3845">
        <v>5</v>
      </c>
    </row>
    <row r="3846" spans="1:14" x14ac:dyDescent="0.2">
      <c r="A3846" s="1">
        <v>982</v>
      </c>
      <c r="B3846" s="7">
        <v>35323</v>
      </c>
      <c r="C3846" s="16" t="str">
        <f>IF(ISBLANK(D3846),"V","S")</f>
        <v>V</v>
      </c>
      <c r="F3846" s="5">
        <f t="shared" si="284"/>
        <v>15.180740783999999</v>
      </c>
      <c r="G3846">
        <v>4.6268639999999994</v>
      </c>
      <c r="J3846" s="20" t="s">
        <v>203</v>
      </c>
    </row>
    <row r="3847" spans="1:14" x14ac:dyDescent="0.2">
      <c r="C3847" s="16"/>
    </row>
    <row r="3848" spans="1:14" s="11" customFormat="1" x14ac:dyDescent="0.2">
      <c r="A3848" s="9">
        <v>983</v>
      </c>
      <c r="B3848" s="10">
        <v>33156</v>
      </c>
      <c r="C3848" s="16" t="str">
        <f>IF(ISBLANK(D3848),"V","S")</f>
        <v>V</v>
      </c>
      <c r="F3848" s="13">
        <f t="shared" si="284"/>
        <v>5.4628650000000007</v>
      </c>
      <c r="G3848" s="11">
        <v>1.665</v>
      </c>
      <c r="H3848" s="13"/>
      <c r="L3848" s="11">
        <v>423.57499999999999</v>
      </c>
      <c r="N3848" s="11">
        <v>1.393</v>
      </c>
    </row>
    <row r="3849" spans="1:14" x14ac:dyDescent="0.2">
      <c r="A3849" s="1">
        <v>983</v>
      </c>
      <c r="B3849" s="7">
        <v>33172</v>
      </c>
      <c r="C3849" s="16" t="str">
        <f>IF(ISBLANK(D3849),"V","S")</f>
        <v>V</v>
      </c>
      <c r="F3849" s="5">
        <f t="shared" si="284"/>
        <v>4.9215</v>
      </c>
      <c r="G3849">
        <v>1.5</v>
      </c>
      <c r="L3849">
        <v>423.74</v>
      </c>
      <c r="N3849">
        <v>1.228</v>
      </c>
    </row>
    <row r="3850" spans="1:14" x14ac:dyDescent="0.2">
      <c r="A3850" s="1">
        <v>983</v>
      </c>
      <c r="B3850" s="7">
        <v>33400</v>
      </c>
      <c r="C3850" s="16" t="str">
        <f>IF(ISBLANK(D3850),"V","S")</f>
        <v>S</v>
      </c>
      <c r="D3850">
        <v>6</v>
      </c>
      <c r="E3850">
        <v>1.68</v>
      </c>
      <c r="F3850" s="5">
        <v>4.32</v>
      </c>
      <c r="G3850">
        <v>1.3169999999999999</v>
      </c>
      <c r="L3850">
        <v>423.923</v>
      </c>
      <c r="N3850">
        <v>1.0449999999999999</v>
      </c>
    </row>
    <row r="3851" spans="1:14" x14ac:dyDescent="0.2">
      <c r="A3851" s="1">
        <v>983</v>
      </c>
      <c r="B3851" s="7">
        <v>33679</v>
      </c>
      <c r="C3851" s="16" t="str">
        <f>IF(ISBLANK(D3851),"V","S")</f>
        <v>V</v>
      </c>
      <c r="F3851" s="5">
        <f>G3851*3.281</f>
        <v>4.4949700000000004</v>
      </c>
      <c r="G3851">
        <v>1.37</v>
      </c>
      <c r="L3851">
        <v>423.87</v>
      </c>
      <c r="N3851">
        <v>1.1000000000000001</v>
      </c>
    </row>
    <row r="3852" spans="1:14" x14ac:dyDescent="0.2">
      <c r="A3852" s="1">
        <v>983</v>
      </c>
      <c r="B3852" s="7">
        <v>33771</v>
      </c>
      <c r="C3852" s="16" t="str">
        <f>IF(ISBLANK(D3852),"V","S")</f>
        <v>V</v>
      </c>
      <c r="F3852" s="5">
        <f>G3852*3.281</f>
        <v>4.7082350000000002</v>
      </c>
      <c r="G3852">
        <v>1.4350000000000001</v>
      </c>
      <c r="L3852">
        <v>423.81</v>
      </c>
      <c r="N3852">
        <v>1.1599999999999999</v>
      </c>
    </row>
    <row r="3853" spans="1:14" x14ac:dyDescent="0.2">
      <c r="C3853" s="16"/>
    </row>
    <row r="3854" spans="1:14" s="11" customFormat="1" x14ac:dyDescent="0.2">
      <c r="A3854" s="9">
        <v>984</v>
      </c>
      <c r="B3854" s="10">
        <v>33156</v>
      </c>
      <c r="C3854" s="16" t="str">
        <f t="shared" ref="C3854:C3859" si="285">IF(ISBLANK(D3854),"V","S")</f>
        <v>V</v>
      </c>
      <c r="F3854" s="13">
        <f>G3854*3.281</f>
        <v>22.504379</v>
      </c>
      <c r="G3854" s="11">
        <v>6.859</v>
      </c>
      <c r="H3854" s="13"/>
      <c r="L3854" s="11">
        <v>423.572</v>
      </c>
      <c r="N3854" s="11">
        <v>6.7240000000000002</v>
      </c>
    </row>
    <row r="3855" spans="1:14" x14ac:dyDescent="0.2">
      <c r="A3855" s="1">
        <v>984</v>
      </c>
      <c r="B3855" s="7">
        <v>33172</v>
      </c>
      <c r="C3855" s="16" t="str">
        <f t="shared" si="285"/>
        <v>V</v>
      </c>
      <c r="F3855" s="5">
        <f>G3855*3.281</f>
        <v>22.494536</v>
      </c>
      <c r="G3855">
        <v>6.8559999999999999</v>
      </c>
      <c r="L3855">
        <v>423.57499999999999</v>
      </c>
      <c r="N3855">
        <v>6.7210000000000001</v>
      </c>
    </row>
    <row r="3856" spans="1:14" x14ac:dyDescent="0.2">
      <c r="A3856" s="1">
        <v>984</v>
      </c>
      <c r="B3856" s="7">
        <v>33400</v>
      </c>
      <c r="C3856" s="16" t="str">
        <f t="shared" si="285"/>
        <v>S</v>
      </c>
      <c r="D3856">
        <v>24</v>
      </c>
      <c r="E3856">
        <v>1.91</v>
      </c>
      <c r="F3856" s="5">
        <v>22.09</v>
      </c>
      <c r="G3856">
        <v>6.7329999999999997</v>
      </c>
      <c r="L3856">
        <v>423.69799999999998</v>
      </c>
      <c r="N3856">
        <v>6.5979999999999999</v>
      </c>
    </row>
    <row r="3857" spans="1:14" x14ac:dyDescent="0.2">
      <c r="A3857" s="1">
        <v>984</v>
      </c>
      <c r="B3857" s="7">
        <v>33679</v>
      </c>
      <c r="C3857" s="16" t="str">
        <f t="shared" si="285"/>
        <v>V</v>
      </c>
      <c r="F3857" s="5">
        <f t="shared" ref="F3857:F3863" si="286">G3857*3.281</f>
        <v>22.478131000000001</v>
      </c>
      <c r="G3857">
        <v>6.851</v>
      </c>
      <c r="L3857">
        <v>423.58</v>
      </c>
      <c r="N3857">
        <v>6.72</v>
      </c>
    </row>
    <row r="3858" spans="1:14" x14ac:dyDescent="0.2">
      <c r="A3858" s="1">
        <v>984</v>
      </c>
      <c r="B3858" s="7">
        <v>33771</v>
      </c>
      <c r="C3858" s="16" t="str">
        <f t="shared" si="285"/>
        <v>V</v>
      </c>
      <c r="F3858" s="5">
        <f t="shared" si="286"/>
        <v>22.218932000000002</v>
      </c>
      <c r="G3858">
        <v>6.7720000000000002</v>
      </c>
      <c r="L3858">
        <v>423.66</v>
      </c>
      <c r="N3858">
        <v>6.64</v>
      </c>
    </row>
    <row r="3859" spans="1:14" x14ac:dyDescent="0.2">
      <c r="A3859" s="1">
        <v>984</v>
      </c>
      <c r="B3859" s="7">
        <v>35325</v>
      </c>
      <c r="C3859" s="16" t="str">
        <f t="shared" si="285"/>
        <v>V</v>
      </c>
      <c r="F3859" s="5">
        <f t="shared" si="286"/>
        <v>21.611054568</v>
      </c>
      <c r="G3859" s="3">
        <v>6.5867279999999999</v>
      </c>
    </row>
    <row r="3860" spans="1:14" x14ac:dyDescent="0.2">
      <c r="C3860" s="16"/>
      <c r="G3860" s="3"/>
    </row>
    <row r="3861" spans="1:14" s="11" customFormat="1" x14ac:dyDescent="0.2">
      <c r="A3861" s="9">
        <v>998</v>
      </c>
      <c r="B3861" s="10">
        <v>33679</v>
      </c>
      <c r="C3861" s="16" t="str">
        <f>IF(ISBLANK(D3861),"V","S")</f>
        <v>V</v>
      </c>
      <c r="F3861" s="13">
        <f t="shared" si="286"/>
        <v>18.760757999999999</v>
      </c>
      <c r="G3861" s="11">
        <v>5.718</v>
      </c>
      <c r="H3861" s="13"/>
      <c r="L3861" s="11">
        <v>422.81</v>
      </c>
      <c r="N3861" s="11">
        <v>5.6</v>
      </c>
    </row>
    <row r="3862" spans="1:14" x14ac:dyDescent="0.2">
      <c r="A3862" s="1">
        <v>998</v>
      </c>
      <c r="B3862" s="7">
        <v>35325</v>
      </c>
      <c r="C3862" s="16" t="str">
        <f>IF(ISBLANK(D3862),"V","S")</f>
        <v>V</v>
      </c>
      <c r="F3862" s="5">
        <f t="shared" si="286"/>
        <v>15.560759327999998</v>
      </c>
      <c r="G3862" s="3">
        <v>4.7426879999999993</v>
      </c>
      <c r="J3862" t="s">
        <v>205</v>
      </c>
    </row>
    <row r="3863" spans="1:14" x14ac:dyDescent="0.2">
      <c r="A3863" s="1">
        <v>999</v>
      </c>
      <c r="B3863" s="7">
        <v>35325</v>
      </c>
      <c r="C3863" s="16" t="str">
        <f>IF(ISBLANK(D3863),"V","S")</f>
        <v>V</v>
      </c>
      <c r="F3863" s="5">
        <f t="shared" si="286"/>
        <v>14.940729072</v>
      </c>
      <c r="G3863" s="3">
        <v>4.553712</v>
      </c>
      <c r="J3863" t="s">
        <v>206</v>
      </c>
    </row>
  </sheetData>
  <phoneticPr fontId="3" type="noConversion"/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15</vt:i4>
      </vt:variant>
    </vt:vector>
  </HeadingPairs>
  <TitlesOfParts>
    <vt:vector size="16" baseType="lpstr">
      <vt:lpstr>"900" wells' water levels</vt:lpstr>
      <vt:lpstr>926</vt:lpstr>
      <vt:lpstr>916</vt:lpstr>
      <vt:lpstr>918</vt:lpstr>
      <vt:lpstr>915</vt:lpstr>
      <vt:lpstr>955B</vt:lpstr>
      <vt:lpstr>927</vt:lpstr>
      <vt:lpstr>919</vt:lpstr>
      <vt:lpstr>919-98</vt:lpstr>
      <vt:lpstr>926-98</vt:lpstr>
      <vt:lpstr>925(2)</vt:lpstr>
      <vt:lpstr>925(1)</vt:lpstr>
      <vt:lpstr>955</vt:lpstr>
      <vt:lpstr>954B</vt:lpstr>
      <vt:lpstr>911</vt:lpstr>
      <vt:lpstr>957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Andrew M.</dc:creator>
  <cp:lastModifiedBy>Berg, Andrew M.</cp:lastModifiedBy>
  <cp:lastPrinted>2003-01-31T19:08:34Z</cp:lastPrinted>
  <dcterms:created xsi:type="dcterms:W3CDTF">1996-09-25T18:25:16Z</dcterms:created>
  <dcterms:modified xsi:type="dcterms:W3CDTF">2013-03-04T19:11:13Z</dcterms:modified>
</cp:coreProperties>
</file>