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9360" windowHeight="6960" tabRatio="251" firstSheet="2" activeTab="2"/>
  </bookViews>
  <sheets>
    <sheet name="9021" sheetId="2" r:id="rId1"/>
    <sheet name="9006" sheetId="3" r:id="rId2"/>
    <sheet name="wl9000s" sheetId="1" r:id="rId3"/>
  </sheets>
  <calcPr calcId="145621"/>
</workbook>
</file>

<file path=xl/calcChain.xml><?xml version="1.0" encoding="utf-8"?>
<calcChain xmlns="http://schemas.openxmlformats.org/spreadsheetml/2006/main">
  <c r="F737" i="1" l="1"/>
  <c r="F726" i="1"/>
  <c r="F572" i="1"/>
  <c r="G1594" i="1"/>
  <c r="L1594" i="1" s="1"/>
  <c r="G1593" i="1"/>
  <c r="L1593" i="1" s="1"/>
  <c r="G1592" i="1"/>
  <c r="L1592" i="1" s="1"/>
  <c r="G1589" i="1"/>
  <c r="L1589" i="1" s="1"/>
  <c r="G1588" i="1"/>
  <c r="L1588" i="1" s="1"/>
  <c r="G1591" i="1"/>
  <c r="L1591" i="1" s="1"/>
  <c r="G1590" i="1"/>
  <c r="L1590" i="1" s="1"/>
  <c r="G711" i="1"/>
  <c r="L711" i="1" s="1"/>
  <c r="G710" i="1"/>
  <c r="G709" i="1"/>
  <c r="L709" i="1"/>
  <c r="G708" i="1"/>
  <c r="G707" i="1"/>
  <c r="L707" i="1" s="1"/>
  <c r="G706" i="1"/>
  <c r="L706" i="1" s="1"/>
  <c r="G705" i="1"/>
  <c r="L705" i="1" s="1"/>
  <c r="G704" i="1"/>
  <c r="G703" i="1"/>
  <c r="L703" i="1" s="1"/>
  <c r="G702" i="1"/>
  <c r="G701" i="1"/>
  <c r="G700" i="1"/>
  <c r="G699" i="1"/>
  <c r="G698" i="1"/>
  <c r="G697" i="1"/>
  <c r="L697" i="1"/>
  <c r="G696" i="1"/>
  <c r="G695" i="1"/>
  <c r="L695" i="1" s="1"/>
  <c r="G694" i="1"/>
  <c r="L694" i="1" s="1"/>
  <c r="G693" i="1"/>
  <c r="L693" i="1" s="1"/>
  <c r="G692" i="1"/>
  <c r="G691" i="1"/>
  <c r="G690" i="1"/>
  <c r="G689" i="1"/>
  <c r="L689" i="1" s="1"/>
  <c r="G688" i="1"/>
  <c r="L688" i="1" s="1"/>
  <c r="G687" i="1"/>
  <c r="L687" i="1"/>
  <c r="G686" i="1"/>
  <c r="L686" i="1"/>
  <c r="G685" i="1"/>
  <c r="L685" i="1"/>
  <c r="G684" i="1"/>
  <c r="G683" i="1"/>
  <c r="L683" i="1" s="1"/>
  <c r="G682" i="1"/>
  <c r="G681" i="1"/>
  <c r="L681" i="1"/>
  <c r="G680" i="1"/>
  <c r="G679" i="1"/>
  <c r="L679" i="1" s="1"/>
  <c r="G678" i="1"/>
  <c r="L678" i="1" s="1"/>
  <c r="G677" i="1"/>
  <c r="G676" i="1"/>
  <c r="G675" i="1"/>
  <c r="G674" i="1"/>
  <c r="L674" i="1" s="1"/>
  <c r="G673" i="1"/>
  <c r="L673" i="1" s="1"/>
  <c r="G672" i="1"/>
  <c r="L672" i="1" s="1"/>
  <c r="G671" i="1"/>
  <c r="G670" i="1"/>
  <c r="G669" i="1"/>
  <c r="L669" i="1"/>
  <c r="G668" i="1"/>
  <c r="G667" i="1"/>
  <c r="L667" i="1" s="1"/>
  <c r="G666" i="1"/>
  <c r="L666" i="1"/>
  <c r="G665" i="1"/>
  <c r="G664" i="1"/>
  <c r="L664" i="1" s="1"/>
  <c r="G663" i="1"/>
  <c r="G662" i="1"/>
  <c r="G661" i="1"/>
  <c r="G660" i="1"/>
  <c r="G659" i="1"/>
  <c r="L659" i="1"/>
  <c r="G658" i="1"/>
  <c r="L658" i="1"/>
  <c r="G657" i="1"/>
  <c r="G656" i="1"/>
  <c r="G655" i="1"/>
  <c r="L655" i="1"/>
  <c r="G654" i="1"/>
  <c r="G653" i="1"/>
  <c r="G652" i="1"/>
  <c r="G651" i="1"/>
  <c r="L651" i="1"/>
  <c r="G650" i="1"/>
  <c r="L650" i="1"/>
  <c r="G649" i="1"/>
  <c r="L649" i="1"/>
  <c r="G648" i="1"/>
  <c r="G647" i="1"/>
  <c r="L647" i="1" s="1"/>
  <c r="G646" i="1"/>
  <c r="L646" i="1" s="1"/>
  <c r="G645" i="1"/>
  <c r="L645" i="1" s="1"/>
  <c r="G644" i="1"/>
  <c r="L644" i="1" s="1"/>
  <c r="G643" i="1"/>
  <c r="L643" i="1"/>
  <c r="G642" i="1"/>
  <c r="L642" i="1"/>
  <c r="G641" i="1"/>
  <c r="L641" i="1"/>
  <c r="G640" i="1"/>
  <c r="G639" i="1"/>
  <c r="L639" i="1" s="1"/>
  <c r="G638" i="1"/>
  <c r="G637" i="1"/>
  <c r="L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L621" i="1" s="1"/>
  <c r="G620" i="1"/>
  <c r="G619" i="1"/>
  <c r="L619" i="1" s="1"/>
  <c r="G618" i="1"/>
  <c r="L618" i="1" s="1"/>
  <c r="G617" i="1"/>
  <c r="L617" i="1" s="1"/>
  <c r="G616" i="1"/>
  <c r="L616" i="1" s="1"/>
  <c r="G615" i="1"/>
  <c r="G614" i="1"/>
  <c r="L614" i="1" s="1"/>
  <c r="G613" i="1"/>
  <c r="L613" i="1" s="1"/>
  <c r="G612" i="1"/>
  <c r="G611" i="1"/>
  <c r="G610" i="1"/>
  <c r="L610" i="1" s="1"/>
  <c r="G609" i="1"/>
  <c r="L609" i="1" s="1"/>
  <c r="G608" i="1"/>
  <c r="G607" i="1"/>
  <c r="G606" i="1"/>
  <c r="G605" i="1"/>
  <c r="L605" i="1"/>
  <c r="G604" i="1"/>
  <c r="G603" i="1"/>
  <c r="L603" i="1" s="1"/>
  <c r="G602" i="1"/>
  <c r="L602" i="1" s="1"/>
  <c r="G601" i="1"/>
  <c r="G600" i="1"/>
  <c r="G599" i="1"/>
  <c r="L599" i="1"/>
  <c r="G598" i="1"/>
  <c r="G597" i="1"/>
  <c r="L597" i="1" s="1"/>
  <c r="G596" i="1"/>
  <c r="G595" i="1"/>
  <c r="L595" i="1"/>
  <c r="G594" i="1"/>
  <c r="G593" i="1"/>
  <c r="L593" i="1" s="1"/>
  <c r="G592" i="1"/>
  <c r="G591" i="1"/>
  <c r="L591" i="1"/>
  <c r="G590" i="1"/>
  <c r="L590" i="1"/>
  <c r="G589" i="1"/>
  <c r="G588" i="1"/>
  <c r="G587" i="1"/>
  <c r="G586" i="1"/>
  <c r="L586" i="1" s="1"/>
  <c r="G585" i="1"/>
  <c r="G584" i="1"/>
  <c r="G583" i="1"/>
  <c r="L583" i="1"/>
  <c r="G582" i="1"/>
  <c r="L582" i="1"/>
  <c r="G581" i="1"/>
  <c r="G580" i="1"/>
  <c r="N580" i="1" s="1"/>
  <c r="G712" i="1"/>
  <c r="G713" i="1"/>
  <c r="G714" i="1"/>
  <c r="G715" i="1"/>
  <c r="L715" i="1" s="1"/>
  <c r="L714" i="1"/>
  <c r="L713" i="1"/>
  <c r="G1456" i="1"/>
  <c r="L1456" i="1"/>
  <c r="G1455" i="1"/>
  <c r="L1455" i="1"/>
  <c r="G1454" i="1"/>
  <c r="L1454" i="1"/>
  <c r="G1453" i="1"/>
  <c r="L1453" i="1"/>
  <c r="G1452" i="1"/>
  <c r="L1452" i="1"/>
  <c r="G1451" i="1"/>
  <c r="L1451" i="1"/>
  <c r="G1284" i="1"/>
  <c r="L1284" i="1"/>
  <c r="N1284" i="1" s="1"/>
  <c r="G1283" i="1"/>
  <c r="L1283" i="1" s="1"/>
  <c r="N1283" i="1" s="1"/>
  <c r="G1282" i="1"/>
  <c r="L1282" i="1"/>
  <c r="N1282" i="1" s="1"/>
  <c r="G1281" i="1"/>
  <c r="L1281" i="1" s="1"/>
  <c r="N1281" i="1" s="1"/>
  <c r="G1280" i="1"/>
  <c r="L1280" i="1"/>
  <c r="N1280" i="1" s="1"/>
  <c r="G1279" i="1"/>
  <c r="L1279" i="1" s="1"/>
  <c r="N1279" i="1" s="1"/>
  <c r="G1080" i="1"/>
  <c r="G1079" i="1"/>
  <c r="G1078" i="1"/>
  <c r="G1077" i="1"/>
  <c r="G1076" i="1"/>
  <c r="G1075" i="1"/>
  <c r="G1074" i="1"/>
  <c r="G1073" i="1"/>
  <c r="L1073" i="1" s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26" i="1"/>
  <c r="G1025" i="1"/>
  <c r="N1022" i="1"/>
  <c r="N1023" i="1"/>
  <c r="N1024" i="1" s="1"/>
  <c r="G1081" i="1"/>
  <c r="L1081" i="1" s="1"/>
  <c r="G1082" i="1"/>
  <c r="G1083" i="1"/>
  <c r="L1083" i="1" s="1"/>
  <c r="G1084" i="1"/>
  <c r="G1085" i="1"/>
  <c r="L1085" i="1" s="1"/>
  <c r="L1080" i="1"/>
  <c r="G935" i="1"/>
  <c r="L935" i="1"/>
  <c r="N935" i="1" s="1"/>
  <c r="G926" i="1"/>
  <c r="G925" i="1"/>
  <c r="G924" i="1"/>
  <c r="G923" i="1"/>
  <c r="G408" i="1"/>
  <c r="L408" i="1" s="1"/>
  <c r="N408" i="1"/>
  <c r="G407" i="1"/>
  <c r="L407" i="1"/>
  <c r="N407" i="1" s="1"/>
  <c r="G406" i="1"/>
  <c r="L406" i="1" s="1"/>
  <c r="N406" i="1"/>
  <c r="G405" i="1"/>
  <c r="L405" i="1"/>
  <c r="N405" i="1" s="1"/>
  <c r="G404" i="1"/>
  <c r="L404" i="1" s="1"/>
  <c r="N404" i="1"/>
  <c r="G403" i="1"/>
  <c r="L403" i="1"/>
  <c r="N403" i="1" s="1"/>
  <c r="G193" i="1"/>
  <c r="L193" i="1" s="1"/>
  <c r="N193" i="1"/>
  <c r="G192" i="1"/>
  <c r="L192" i="1"/>
  <c r="N192" i="1" s="1"/>
  <c r="G191" i="1"/>
  <c r="L191" i="1" s="1"/>
  <c r="N191" i="1"/>
  <c r="G190" i="1"/>
  <c r="L190" i="1"/>
  <c r="N190" i="1" s="1"/>
  <c r="G189" i="1"/>
  <c r="L189" i="1" s="1"/>
  <c r="N189" i="1"/>
  <c r="G188" i="1"/>
  <c r="L188" i="1"/>
  <c r="N188" i="1" s="1"/>
  <c r="C193" i="1"/>
  <c r="C192" i="1"/>
  <c r="C191" i="1"/>
  <c r="C190" i="1"/>
  <c r="C189" i="1"/>
  <c r="C188" i="1"/>
  <c r="F76" i="1"/>
  <c r="F82" i="1"/>
  <c r="F81" i="1"/>
  <c r="F79" i="1"/>
  <c r="F789" i="1"/>
  <c r="F786" i="1"/>
  <c r="F785" i="1"/>
  <c r="F784" i="1"/>
  <c r="F296" i="1"/>
  <c r="C1719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0" i="1"/>
  <c r="C1449" i="1"/>
  <c r="C1448" i="1"/>
  <c r="C1447" i="1"/>
  <c r="C1446" i="1"/>
  <c r="C1445" i="1"/>
  <c r="C1444" i="1"/>
  <c r="C1443" i="1"/>
  <c r="C1442" i="1"/>
  <c r="C1441" i="1"/>
  <c r="C1439" i="1"/>
  <c r="C1438" i="1"/>
  <c r="C1437" i="1"/>
  <c r="C1436" i="1"/>
  <c r="C1435" i="1"/>
  <c r="C1434" i="1"/>
  <c r="C1433" i="1"/>
  <c r="C1432" i="1"/>
  <c r="C1430" i="1"/>
  <c r="C1429" i="1"/>
  <c r="C1428" i="1"/>
  <c r="C1417" i="1"/>
  <c r="C1407" i="1"/>
  <c r="C1403" i="1"/>
  <c r="C1402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4" i="1"/>
  <c r="C1342" i="1"/>
  <c r="C1340" i="1"/>
  <c r="C1338" i="1"/>
  <c r="C1336" i="1"/>
  <c r="C1334" i="1"/>
  <c r="C1332" i="1"/>
  <c r="C1330" i="1"/>
  <c r="C1328" i="1"/>
  <c r="C1326" i="1"/>
  <c r="C1324" i="1"/>
  <c r="C1322" i="1"/>
  <c r="C1320" i="1"/>
  <c r="C1318" i="1"/>
  <c r="C1316" i="1"/>
  <c r="C1315" i="1"/>
  <c r="C1313" i="1"/>
  <c r="C1311" i="1"/>
  <c r="C1310" i="1"/>
  <c r="C1309" i="1"/>
  <c r="C1308" i="1"/>
  <c r="C1307" i="1"/>
  <c r="C1306" i="1"/>
  <c r="C1305" i="1"/>
  <c r="C1303" i="1"/>
  <c r="C1302" i="1"/>
  <c r="C1301" i="1"/>
  <c r="C1300" i="1"/>
  <c r="C1299" i="1"/>
  <c r="C1298" i="1"/>
  <c r="C1297" i="1"/>
  <c r="C1296" i="1"/>
  <c r="C1295" i="1"/>
  <c r="C1293" i="1"/>
  <c r="C1292" i="1"/>
  <c r="C1291" i="1"/>
  <c r="C1290" i="1"/>
  <c r="C1289" i="1"/>
  <c r="C1288" i="1"/>
  <c r="C1287" i="1"/>
  <c r="C1286" i="1"/>
  <c r="C1278" i="1"/>
  <c r="C1277" i="1"/>
  <c r="C1276" i="1"/>
  <c r="C1275" i="1"/>
  <c r="C1274" i="1"/>
  <c r="C1273" i="1"/>
  <c r="C1272" i="1"/>
  <c r="C1271" i="1"/>
  <c r="C1270" i="1"/>
  <c r="C1269" i="1"/>
  <c r="C1267" i="1"/>
  <c r="C1266" i="1"/>
  <c r="C1265" i="1"/>
  <c r="C1264" i="1"/>
  <c r="C1263" i="1"/>
  <c r="C1262" i="1"/>
  <c r="C1261" i="1"/>
  <c r="C1260" i="1"/>
  <c r="C1259" i="1"/>
  <c r="C1258" i="1"/>
  <c r="C1256" i="1"/>
  <c r="C1249" i="1"/>
  <c r="C1248" i="1"/>
  <c r="C1246" i="1"/>
  <c r="C1245" i="1"/>
  <c r="C1235" i="1"/>
  <c r="C1230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79" i="1"/>
  <c r="C1078" i="1"/>
  <c r="C1077" i="1"/>
  <c r="C1076" i="1"/>
  <c r="C1075" i="1"/>
  <c r="C1074" i="1"/>
  <c r="C1073" i="1"/>
  <c r="C1072" i="1"/>
  <c r="C1071" i="1"/>
  <c r="C1070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0" i="1"/>
  <c r="C1049" i="1"/>
  <c r="C1047" i="1"/>
  <c r="C1046" i="1"/>
  <c r="C1036" i="1"/>
  <c r="C1031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29" i="1"/>
  <c r="C928" i="1"/>
  <c r="C927" i="1"/>
  <c r="C926" i="1"/>
  <c r="C925" i="1"/>
  <c r="C924" i="1"/>
  <c r="C923" i="1"/>
  <c r="C922" i="1"/>
  <c r="C921" i="1"/>
  <c r="C920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89" i="1"/>
  <c r="C888" i="1"/>
  <c r="C887" i="1"/>
  <c r="C886" i="1"/>
  <c r="C885" i="1"/>
  <c r="C884" i="1"/>
  <c r="C881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6" i="1"/>
  <c r="C735" i="1"/>
  <c r="C734" i="1"/>
  <c r="C733" i="1"/>
  <c r="C732" i="1"/>
  <c r="C731" i="1"/>
  <c r="C730" i="1"/>
  <c r="C729" i="1"/>
  <c r="C728" i="1"/>
  <c r="C725" i="1"/>
  <c r="C724" i="1"/>
  <c r="C723" i="1"/>
  <c r="C722" i="1"/>
  <c r="C721" i="1"/>
  <c r="C720" i="1"/>
  <c r="C719" i="1"/>
  <c r="C718" i="1"/>
  <c r="C717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1" i="1"/>
  <c r="C570" i="1"/>
  <c r="C569" i="1"/>
  <c r="C568" i="1"/>
  <c r="C567" i="1"/>
  <c r="C566" i="1"/>
  <c r="C565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2" i="1"/>
  <c r="C521" i="1"/>
  <c r="C520" i="1"/>
  <c r="C519" i="1"/>
  <c r="C518" i="1"/>
  <c r="C516" i="1"/>
  <c r="C515" i="1"/>
  <c r="C514" i="1"/>
  <c r="C513" i="1"/>
  <c r="C512" i="1"/>
  <c r="C511" i="1"/>
  <c r="C510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2" i="1"/>
  <c r="C401" i="1"/>
  <c r="C400" i="1"/>
  <c r="C399" i="1"/>
  <c r="C398" i="1"/>
  <c r="C397" i="1"/>
  <c r="C396" i="1"/>
  <c r="C395" i="1"/>
  <c r="C394" i="1"/>
  <c r="C393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3" i="1"/>
  <c r="C372" i="1"/>
  <c r="C370" i="1"/>
  <c r="C369" i="1"/>
  <c r="C359" i="1"/>
  <c r="C354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87" i="1"/>
  <c r="C186" i="1"/>
  <c r="C185" i="1"/>
  <c r="C184" i="1"/>
  <c r="C183" i="1"/>
  <c r="C182" i="1"/>
  <c r="C181" i="1"/>
  <c r="C180" i="1"/>
  <c r="C179" i="1"/>
  <c r="C178" i="1"/>
  <c r="C176" i="1"/>
  <c r="C175" i="1"/>
  <c r="C174" i="1"/>
  <c r="C173" i="1"/>
  <c r="C172" i="1"/>
  <c r="C171" i="1"/>
  <c r="C170" i="1"/>
  <c r="C169" i="1"/>
  <c r="C168" i="1"/>
  <c r="C167" i="1"/>
  <c r="C165" i="1"/>
  <c r="C158" i="1"/>
  <c r="C157" i="1"/>
  <c r="C155" i="1"/>
  <c r="C154" i="1"/>
  <c r="C144" i="1"/>
  <c r="C139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1" i="1"/>
  <c r="C30" i="1"/>
  <c r="C29" i="1"/>
  <c r="C28" i="1"/>
  <c r="C27" i="1"/>
  <c r="C25" i="1"/>
  <c r="C24" i="1"/>
  <c r="C23" i="1"/>
  <c r="C22" i="1"/>
  <c r="C21" i="1"/>
  <c r="C20" i="1"/>
  <c r="C19" i="1"/>
  <c r="C18" i="1"/>
  <c r="C17" i="1"/>
  <c r="C16" i="1"/>
  <c r="C15" i="1"/>
  <c r="C13" i="1"/>
  <c r="C12" i="1"/>
  <c r="C11" i="1"/>
  <c r="C10" i="1"/>
  <c r="C9" i="1"/>
  <c r="C8" i="1"/>
  <c r="C7" i="1"/>
  <c r="G1587" i="1"/>
  <c r="L1587" i="1" s="1"/>
  <c r="G1586" i="1"/>
  <c r="L1586" i="1" s="1"/>
  <c r="L708" i="1"/>
  <c r="G1450" i="1"/>
  <c r="L1450" i="1"/>
  <c r="G1449" i="1"/>
  <c r="L1449" i="1"/>
  <c r="G1278" i="1"/>
  <c r="L1278" i="1"/>
  <c r="N1278" i="1" s="1"/>
  <c r="G1277" i="1"/>
  <c r="L1277" i="1" s="1"/>
  <c r="N1277" i="1" s="1"/>
  <c r="L1078" i="1"/>
  <c r="G402" i="1"/>
  <c r="L402" i="1"/>
  <c r="N402" i="1" s="1"/>
  <c r="G401" i="1"/>
  <c r="L401" i="1" s="1"/>
  <c r="N401" i="1"/>
  <c r="G187" i="1"/>
  <c r="L187" i="1"/>
  <c r="N187" i="1" s="1"/>
  <c r="G186" i="1"/>
  <c r="L186" i="1" s="1"/>
  <c r="N186" i="1"/>
  <c r="G1585" i="1"/>
  <c r="L1585" i="1"/>
  <c r="G1448" i="1"/>
  <c r="L1448" i="1"/>
  <c r="G1276" i="1"/>
  <c r="L1276" i="1"/>
  <c r="N1276" i="1" s="1"/>
  <c r="L1077" i="1"/>
  <c r="G400" i="1"/>
  <c r="L400" i="1"/>
  <c r="N400" i="1" s="1"/>
  <c r="G185" i="1"/>
  <c r="L185" i="1" s="1"/>
  <c r="N185" i="1" s="1"/>
  <c r="G1447" i="1"/>
  <c r="L1447" i="1"/>
  <c r="G1275" i="1"/>
  <c r="L1275" i="1"/>
  <c r="N1275" i="1" s="1"/>
  <c r="L1076" i="1"/>
  <c r="L926" i="1"/>
  <c r="N926" i="1"/>
  <c r="G399" i="1"/>
  <c r="L399" i="1"/>
  <c r="N399" i="1" s="1"/>
  <c r="G184" i="1"/>
  <c r="L184" i="1" s="1"/>
  <c r="N184" i="1"/>
  <c r="G1584" i="1"/>
  <c r="L1584" i="1"/>
  <c r="G1583" i="1"/>
  <c r="L1583" i="1" s="1"/>
  <c r="G1582" i="1"/>
  <c r="L1582" i="1" s="1"/>
  <c r="L704" i="1"/>
  <c r="G1446" i="1"/>
  <c r="L1446" i="1"/>
  <c r="G1445" i="1"/>
  <c r="L1445" i="1"/>
  <c r="G1274" i="1"/>
  <c r="L1274" i="1"/>
  <c r="N1274" i="1" s="1"/>
  <c r="G1273" i="1"/>
  <c r="L1273" i="1" s="1"/>
  <c r="N1273" i="1" s="1"/>
  <c r="L925" i="1"/>
  <c r="N925" i="1" s="1"/>
  <c r="L924" i="1"/>
  <c r="N924" i="1" s="1"/>
  <c r="G398" i="1"/>
  <c r="L398" i="1" s="1"/>
  <c r="N398" i="1" s="1"/>
  <c r="G397" i="1"/>
  <c r="L397" i="1"/>
  <c r="N397" i="1" s="1"/>
  <c r="G183" i="1"/>
  <c r="L183" i="1" s="1"/>
  <c r="N183" i="1" s="1"/>
  <c r="G182" i="1"/>
  <c r="L182" i="1"/>
  <c r="N182" i="1" s="1"/>
  <c r="G1444" i="1"/>
  <c r="L1444" i="1" s="1"/>
  <c r="G1272" i="1"/>
  <c r="L1272" i="1" s="1"/>
  <c r="N1272" i="1"/>
  <c r="L923" i="1"/>
  <c r="N923" i="1" s="1"/>
  <c r="L922" i="1"/>
  <c r="N922" i="1" s="1"/>
  <c r="G396" i="1"/>
  <c r="L396" i="1" s="1"/>
  <c r="N396" i="1"/>
  <c r="G181" i="1"/>
  <c r="L181" i="1"/>
  <c r="N181" i="1" s="1"/>
  <c r="G1717" i="1"/>
  <c r="L1717" i="1" s="1"/>
  <c r="G1581" i="1"/>
  <c r="L1581" i="1" s="1"/>
  <c r="G1580" i="1"/>
  <c r="L1580" i="1" s="1"/>
  <c r="L702" i="1"/>
  <c r="G1443" i="1"/>
  <c r="L1443" i="1"/>
  <c r="G1271" i="1"/>
  <c r="L1271" i="1"/>
  <c r="N1271" i="1" s="1"/>
  <c r="L1072" i="1"/>
  <c r="G395" i="1"/>
  <c r="L395" i="1"/>
  <c r="N395" i="1" s="1"/>
  <c r="G180" i="1"/>
  <c r="L180" i="1" s="1"/>
  <c r="N180" i="1" s="1"/>
  <c r="G1716" i="1"/>
  <c r="L1716" i="1"/>
  <c r="L701" i="1"/>
  <c r="G1715" i="1"/>
  <c r="L1715" i="1" s="1"/>
  <c r="L700" i="1"/>
  <c r="G1442" i="1"/>
  <c r="L1442" i="1"/>
  <c r="G1270" i="1"/>
  <c r="L1270" i="1"/>
  <c r="N1270" i="1" s="1"/>
  <c r="G394" i="1"/>
  <c r="L394" i="1"/>
  <c r="N394" i="1" s="1"/>
  <c r="G179" i="1"/>
  <c r="L179" i="1" s="1"/>
  <c r="N179" i="1" s="1"/>
  <c r="G1441" i="1"/>
  <c r="L1441" i="1"/>
  <c r="G1440" i="1"/>
  <c r="L1440" i="1"/>
  <c r="G1269" i="1"/>
  <c r="L1269" i="1"/>
  <c r="N1269" i="1" s="1"/>
  <c r="G1268" i="1"/>
  <c r="L1268" i="1" s="1"/>
  <c r="N1268" i="1" s="1"/>
  <c r="L1070" i="1"/>
  <c r="L1069" i="1"/>
  <c r="G393" i="1"/>
  <c r="L393" i="1"/>
  <c r="N393" i="1" s="1"/>
  <c r="G392" i="1"/>
  <c r="L392" i="1" s="1"/>
  <c r="N392" i="1" s="1"/>
  <c r="G178" i="1"/>
  <c r="L178" i="1"/>
  <c r="N178" i="1" s="1"/>
  <c r="G177" i="1"/>
  <c r="L177" i="1" s="1"/>
  <c r="N177" i="1" s="1"/>
  <c r="G1714" i="1"/>
  <c r="L1714" i="1"/>
  <c r="G1713" i="1"/>
  <c r="L1713" i="1"/>
  <c r="G1576" i="1"/>
  <c r="L1576" i="1"/>
  <c r="L699" i="1"/>
  <c r="L698" i="1"/>
  <c r="G1439" i="1"/>
  <c r="L1439" i="1"/>
  <c r="G1438" i="1"/>
  <c r="L1438" i="1"/>
  <c r="G1437" i="1"/>
  <c r="L1437" i="1"/>
  <c r="G1436" i="1"/>
  <c r="L1436" i="1"/>
  <c r="G1267" i="1"/>
  <c r="L1267" i="1"/>
  <c r="N1267" i="1" s="1"/>
  <c r="G1266" i="1"/>
  <c r="L1266" i="1" s="1"/>
  <c r="N1266" i="1" s="1"/>
  <c r="G1265" i="1"/>
  <c r="L1265" i="1"/>
  <c r="N1265" i="1" s="1"/>
  <c r="G1264" i="1"/>
  <c r="L1264" i="1" s="1"/>
  <c r="N1264" i="1" s="1"/>
  <c r="L1068" i="1"/>
  <c r="L1066" i="1"/>
  <c r="L1065" i="1"/>
  <c r="G391" i="1"/>
  <c r="L391" i="1"/>
  <c r="N391" i="1" s="1"/>
  <c r="G390" i="1"/>
  <c r="L390" i="1" s="1"/>
  <c r="N390" i="1" s="1"/>
  <c r="G389" i="1"/>
  <c r="L389" i="1"/>
  <c r="N389" i="1" s="1"/>
  <c r="G388" i="1"/>
  <c r="L388" i="1" s="1"/>
  <c r="N388" i="1" s="1"/>
  <c r="G176" i="1"/>
  <c r="L176" i="1"/>
  <c r="N176" i="1" s="1"/>
  <c r="G175" i="1"/>
  <c r="L175" i="1" s="1"/>
  <c r="N175" i="1" s="1"/>
  <c r="G174" i="1"/>
  <c r="L174" i="1"/>
  <c r="N174" i="1" s="1"/>
  <c r="G173" i="1"/>
  <c r="L173" i="1" s="1"/>
  <c r="N173" i="1" s="1"/>
  <c r="G1712" i="1"/>
  <c r="L1712" i="1"/>
  <c r="G1711" i="1"/>
  <c r="L1711" i="1"/>
  <c r="G1710" i="1"/>
  <c r="L1710" i="1"/>
  <c r="G1709" i="1"/>
  <c r="L1709" i="1"/>
  <c r="G1708" i="1"/>
  <c r="L1708" i="1"/>
  <c r="G1707" i="1"/>
  <c r="L1707" i="1"/>
  <c r="G1706" i="1"/>
  <c r="L1706" i="1"/>
  <c r="G1705" i="1"/>
  <c r="L1705" i="1"/>
  <c r="G1704" i="1"/>
  <c r="L1704" i="1"/>
  <c r="G1575" i="1"/>
  <c r="L1575" i="1"/>
  <c r="G1574" i="1"/>
  <c r="L1574" i="1"/>
  <c r="G1573" i="1"/>
  <c r="L1573" i="1"/>
  <c r="G1572" i="1"/>
  <c r="L1572" i="1"/>
  <c r="G1571" i="1"/>
  <c r="L1571" i="1"/>
  <c r="G1570" i="1"/>
  <c r="L1570" i="1"/>
  <c r="G1569" i="1"/>
  <c r="L1569" i="1"/>
  <c r="G1568" i="1"/>
  <c r="L1568" i="1"/>
  <c r="G1567" i="1"/>
  <c r="L1567" i="1"/>
  <c r="L696" i="1"/>
  <c r="L692" i="1"/>
  <c r="L690" i="1"/>
  <c r="G1435" i="1"/>
  <c r="L1435" i="1"/>
  <c r="G1434" i="1"/>
  <c r="L1434" i="1"/>
  <c r="G1433" i="1"/>
  <c r="L1433" i="1"/>
  <c r="G1432" i="1"/>
  <c r="L1432" i="1"/>
  <c r="G1263" i="1"/>
  <c r="L1263" i="1" s="1"/>
  <c r="N1263" i="1" s="1"/>
  <c r="G1262" i="1"/>
  <c r="L1262" i="1" s="1"/>
  <c r="N1262" i="1" s="1"/>
  <c r="G1261" i="1"/>
  <c r="L1261" i="1"/>
  <c r="N1261" i="1" s="1"/>
  <c r="G1260" i="1"/>
  <c r="L1260" i="1" s="1"/>
  <c r="N1260" i="1" s="1"/>
  <c r="G387" i="1"/>
  <c r="L387" i="1" s="1"/>
  <c r="N387" i="1" s="1"/>
  <c r="G386" i="1"/>
  <c r="L386" i="1"/>
  <c r="N386" i="1" s="1"/>
  <c r="G385" i="1"/>
  <c r="L385" i="1"/>
  <c r="N385" i="1"/>
  <c r="G384" i="1"/>
  <c r="L384" i="1" s="1"/>
  <c r="N384" i="1" s="1"/>
  <c r="G172" i="1"/>
  <c r="L172" i="1" s="1"/>
  <c r="N172" i="1" s="1"/>
  <c r="G171" i="1"/>
  <c r="L171" i="1" s="1"/>
  <c r="N171" i="1"/>
  <c r="G170" i="1"/>
  <c r="L170" i="1"/>
  <c r="N170" i="1" s="1"/>
  <c r="G169" i="1"/>
  <c r="L169" i="1" s="1"/>
  <c r="N169" i="1"/>
  <c r="G1703" i="1"/>
  <c r="L1703" i="1" s="1"/>
  <c r="G1566" i="1"/>
  <c r="L1566" i="1"/>
  <c r="G1431" i="1"/>
  <c r="L1431" i="1" s="1"/>
  <c r="G1259" i="1"/>
  <c r="L1259" i="1"/>
  <c r="N1259" i="1"/>
  <c r="G383" i="1"/>
  <c r="L383" i="1" s="1"/>
  <c r="N383" i="1"/>
  <c r="G168" i="1"/>
  <c r="L168" i="1"/>
  <c r="N168" i="1" s="1"/>
  <c r="G1702" i="1"/>
  <c r="L1702" i="1"/>
  <c r="G1701" i="1"/>
  <c r="L1701" i="1" s="1"/>
  <c r="G1565" i="1"/>
  <c r="L1565" i="1" s="1"/>
  <c r="G1564" i="1"/>
  <c r="L1564" i="1" s="1"/>
  <c r="G1430" i="1"/>
  <c r="L1430" i="1" s="1"/>
  <c r="G1429" i="1"/>
  <c r="L1429" i="1" s="1"/>
  <c r="G1258" i="1"/>
  <c r="L1258" i="1"/>
  <c r="N1258" i="1" s="1"/>
  <c r="G1257" i="1"/>
  <c r="L1257" i="1"/>
  <c r="N1257" i="1"/>
  <c r="G382" i="1"/>
  <c r="L382" i="1" s="1"/>
  <c r="N382" i="1" s="1"/>
  <c r="G381" i="1"/>
  <c r="L381" i="1"/>
  <c r="N381" i="1" s="1"/>
  <c r="G167" i="1"/>
  <c r="L167" i="1" s="1"/>
  <c r="N167" i="1" s="1"/>
  <c r="G166" i="1"/>
  <c r="L166" i="1"/>
  <c r="N166" i="1" s="1"/>
  <c r="G1700" i="1"/>
  <c r="L1700" i="1" s="1"/>
  <c r="G1699" i="1"/>
  <c r="L1699" i="1"/>
  <c r="G1698" i="1"/>
  <c r="L1698" i="1" s="1"/>
  <c r="G1697" i="1"/>
  <c r="L1697" i="1" s="1"/>
  <c r="G1563" i="1"/>
  <c r="L1563" i="1" s="1"/>
  <c r="G1562" i="1"/>
  <c r="L1562" i="1"/>
  <c r="G1561" i="1"/>
  <c r="L1561" i="1" s="1"/>
  <c r="G1560" i="1"/>
  <c r="L1560" i="1" s="1"/>
  <c r="G1428" i="1"/>
  <c r="L1428" i="1" s="1"/>
  <c r="G1427" i="1"/>
  <c r="L1427" i="1" s="1"/>
  <c r="G1426" i="1"/>
  <c r="L1426" i="1" s="1"/>
  <c r="G1256" i="1"/>
  <c r="L1256" i="1"/>
  <c r="N1256" i="1" s="1"/>
  <c r="G1255" i="1"/>
  <c r="L1255" i="1"/>
  <c r="N1255" i="1"/>
  <c r="G1254" i="1"/>
  <c r="L1254" i="1" s="1"/>
  <c r="N1254" i="1" s="1"/>
  <c r="G380" i="1"/>
  <c r="L380" i="1"/>
  <c r="N380" i="1"/>
  <c r="G379" i="1"/>
  <c r="L379" i="1"/>
  <c r="N379" i="1"/>
  <c r="G378" i="1"/>
  <c r="L378" i="1" s="1"/>
  <c r="N378" i="1" s="1"/>
  <c r="G165" i="1"/>
  <c r="L165" i="1" s="1"/>
  <c r="N165" i="1" s="1"/>
  <c r="G164" i="1"/>
  <c r="L164" i="1" s="1"/>
  <c r="N164" i="1"/>
  <c r="G163" i="1"/>
  <c r="L163" i="1"/>
  <c r="N163" i="1" s="1"/>
  <c r="G1696" i="1"/>
  <c r="L1696" i="1" s="1"/>
  <c r="G1695" i="1"/>
  <c r="L1695" i="1"/>
  <c r="G1559" i="1"/>
  <c r="L1559" i="1" s="1"/>
  <c r="G1558" i="1"/>
  <c r="L1558" i="1"/>
  <c r="G1425" i="1"/>
  <c r="L1425" i="1" s="1"/>
  <c r="G1424" i="1"/>
  <c r="L1424" i="1"/>
  <c r="G1253" i="1"/>
  <c r="L1253" i="1" s="1"/>
  <c r="N1253" i="1"/>
  <c r="G1252" i="1"/>
  <c r="L1252" i="1"/>
  <c r="N1252" i="1" s="1"/>
  <c r="G377" i="1"/>
  <c r="L377" i="1"/>
  <c r="N377" i="1" s="1"/>
  <c r="G376" i="1"/>
  <c r="L376" i="1"/>
  <c r="N376" i="1"/>
  <c r="G162" i="1"/>
  <c r="L162" i="1" s="1"/>
  <c r="N162" i="1"/>
  <c r="G161" i="1"/>
  <c r="L161" i="1"/>
  <c r="N161" i="1" s="1"/>
  <c r="G1694" i="1"/>
  <c r="L1694" i="1"/>
  <c r="G1693" i="1"/>
  <c r="L1693" i="1" s="1"/>
  <c r="G1557" i="1"/>
  <c r="L1557" i="1" s="1"/>
  <c r="G1556" i="1"/>
  <c r="L1556" i="1" s="1"/>
  <c r="G1423" i="1"/>
  <c r="L1423" i="1"/>
  <c r="G1422" i="1"/>
  <c r="L1422" i="1" s="1"/>
  <c r="G1251" i="1"/>
  <c r="L1251" i="1" s="1"/>
  <c r="N1251" i="1" s="1"/>
  <c r="G1250" i="1"/>
  <c r="L1250" i="1"/>
  <c r="N1250" i="1" s="1"/>
  <c r="G375" i="1"/>
  <c r="L375" i="1" s="1"/>
  <c r="N375" i="1" s="1"/>
  <c r="G374" i="1"/>
  <c r="L374" i="1"/>
  <c r="N374" i="1" s="1"/>
  <c r="G160" i="1"/>
  <c r="L160" i="1" s="1"/>
  <c r="N160" i="1"/>
  <c r="G159" i="1"/>
  <c r="L159" i="1"/>
  <c r="N159" i="1" s="1"/>
  <c r="G1692" i="1"/>
  <c r="L1692" i="1" s="1"/>
  <c r="G1691" i="1"/>
  <c r="L1691" i="1"/>
  <c r="G1690" i="1"/>
  <c r="L1690" i="1" s="1"/>
  <c r="G1555" i="1"/>
  <c r="L1555" i="1"/>
  <c r="G1554" i="1"/>
  <c r="L1554" i="1" s="1"/>
  <c r="G1553" i="1"/>
  <c r="L1553" i="1"/>
  <c r="G1421" i="1"/>
  <c r="L1421" i="1" s="1"/>
  <c r="G1420" i="1"/>
  <c r="L1420" i="1" s="1"/>
  <c r="G1419" i="1"/>
  <c r="L1419" i="1" s="1"/>
  <c r="G1249" i="1"/>
  <c r="L1249" i="1"/>
  <c r="N1249" i="1" s="1"/>
  <c r="G1248" i="1"/>
  <c r="L1248" i="1"/>
  <c r="N1248" i="1" s="1"/>
  <c r="G1247" i="1"/>
  <c r="L1247" i="1" s="1"/>
  <c r="N1247" i="1"/>
  <c r="G373" i="1"/>
  <c r="L373" i="1" s="1"/>
  <c r="N373" i="1" s="1"/>
  <c r="G372" i="1"/>
  <c r="L372" i="1"/>
  <c r="N372" i="1"/>
  <c r="G371" i="1"/>
  <c r="L371" i="1"/>
  <c r="N371" i="1"/>
  <c r="G158" i="1"/>
  <c r="L158" i="1" s="1"/>
  <c r="N158" i="1" s="1"/>
  <c r="G157" i="1"/>
  <c r="L157" i="1"/>
  <c r="N157" i="1" s="1"/>
  <c r="G156" i="1"/>
  <c r="L156" i="1" s="1"/>
  <c r="N156" i="1" s="1"/>
  <c r="G1689" i="1"/>
  <c r="L1689" i="1"/>
  <c r="G1688" i="1"/>
  <c r="L1688" i="1" s="1"/>
  <c r="G1552" i="1"/>
  <c r="L1552" i="1"/>
  <c r="G1551" i="1"/>
  <c r="L1551" i="1" s="1"/>
  <c r="G1418" i="1"/>
  <c r="L1418" i="1"/>
  <c r="G1417" i="1"/>
  <c r="L1417" i="1" s="1"/>
  <c r="G1246" i="1"/>
  <c r="L1246" i="1"/>
  <c r="N1246" i="1" s="1"/>
  <c r="G1245" i="1"/>
  <c r="L1245" i="1" s="1"/>
  <c r="N1245" i="1"/>
  <c r="G370" i="1"/>
  <c r="L370" i="1" s="1"/>
  <c r="N370" i="1" s="1"/>
  <c r="G369" i="1"/>
  <c r="L369" i="1"/>
  <c r="N369" i="1"/>
  <c r="G155" i="1"/>
  <c r="L155" i="1"/>
  <c r="N155" i="1"/>
  <c r="G154" i="1"/>
  <c r="L154" i="1" s="1"/>
  <c r="N154" i="1" s="1"/>
  <c r="G1687" i="1"/>
  <c r="L1687" i="1"/>
  <c r="G1550" i="1"/>
  <c r="L1550" i="1"/>
  <c r="G1416" i="1"/>
  <c r="L1416" i="1"/>
  <c r="G1244" i="1"/>
  <c r="L1244" i="1"/>
  <c r="N1244" i="1" s="1"/>
  <c r="G368" i="1"/>
  <c r="L368" i="1" s="1"/>
  <c r="N368" i="1"/>
  <c r="G153" i="1"/>
  <c r="L153" i="1" s="1"/>
  <c r="N153" i="1" s="1"/>
  <c r="G1686" i="1"/>
  <c r="L1686" i="1"/>
  <c r="G1685" i="1"/>
  <c r="L1685" i="1" s="1"/>
  <c r="G1549" i="1"/>
  <c r="L1549" i="1"/>
  <c r="G1548" i="1"/>
  <c r="L1548" i="1" s="1"/>
  <c r="G1415" i="1"/>
  <c r="L1415" i="1" s="1"/>
  <c r="G1414" i="1"/>
  <c r="L1414" i="1" s="1"/>
  <c r="G1243" i="1"/>
  <c r="L1243" i="1"/>
  <c r="N1243" i="1" s="1"/>
  <c r="G1242" i="1"/>
  <c r="L1242" i="1"/>
  <c r="N1242" i="1" s="1"/>
  <c r="G367" i="1"/>
  <c r="L367" i="1" s="1"/>
  <c r="N367" i="1"/>
  <c r="G366" i="1"/>
  <c r="L366" i="1" s="1"/>
  <c r="N366" i="1" s="1"/>
  <c r="G152" i="1"/>
  <c r="L152" i="1"/>
  <c r="N152" i="1"/>
  <c r="G151" i="1"/>
  <c r="L151" i="1"/>
  <c r="N151" i="1"/>
  <c r="G1684" i="1"/>
  <c r="L1684" i="1" s="1"/>
  <c r="G1683" i="1"/>
  <c r="L1683" i="1" s="1"/>
  <c r="G1547" i="1"/>
  <c r="L1547" i="1" s="1"/>
  <c r="G1546" i="1"/>
  <c r="L1546" i="1"/>
  <c r="G1413" i="1"/>
  <c r="L1413" i="1" s="1"/>
  <c r="G1412" i="1"/>
  <c r="L1412" i="1"/>
  <c r="G1241" i="1"/>
  <c r="L1241" i="1" s="1"/>
  <c r="N1241" i="1" s="1"/>
  <c r="G1240" i="1"/>
  <c r="L1240" i="1"/>
  <c r="N1240" i="1" s="1"/>
  <c r="L1042" i="1"/>
  <c r="L1041" i="1"/>
  <c r="L892" i="1"/>
  <c r="N892" i="1" s="1"/>
  <c r="L891" i="1"/>
  <c r="N891" i="1"/>
  <c r="L668" i="1"/>
  <c r="G365" i="1"/>
  <c r="L365" i="1"/>
  <c r="N365" i="1"/>
  <c r="G364" i="1"/>
  <c r="L364" i="1" s="1"/>
  <c r="N364" i="1"/>
  <c r="G150" i="1"/>
  <c r="L150" i="1"/>
  <c r="N150" i="1" s="1"/>
  <c r="G149" i="1"/>
  <c r="L149" i="1"/>
  <c r="N149" i="1"/>
  <c r="G1682" i="1"/>
  <c r="L1682" i="1"/>
  <c r="G1681" i="1"/>
  <c r="L1681" i="1"/>
  <c r="G1545" i="1"/>
  <c r="L1545" i="1"/>
  <c r="G1544" i="1"/>
  <c r="L1544" i="1"/>
  <c r="G1411" i="1"/>
  <c r="L1411" i="1"/>
  <c r="G1410" i="1"/>
  <c r="L1410" i="1"/>
  <c r="G1239" i="1"/>
  <c r="L1239" i="1"/>
  <c r="N1239" i="1"/>
  <c r="G1238" i="1"/>
  <c r="L1238" i="1" s="1"/>
  <c r="N1238" i="1"/>
  <c r="L1040" i="1"/>
  <c r="L890" i="1"/>
  <c r="N890" i="1"/>
  <c r="G363" i="1"/>
  <c r="L363" i="1" s="1"/>
  <c r="N363" i="1" s="1"/>
  <c r="G362" i="1"/>
  <c r="L362" i="1" s="1"/>
  <c r="N362" i="1" s="1"/>
  <c r="G148" i="1"/>
  <c r="L148" i="1"/>
  <c r="N148" i="1" s="1"/>
  <c r="G147" i="1"/>
  <c r="L147" i="1"/>
  <c r="N147" i="1"/>
  <c r="G1680" i="1"/>
  <c r="L1680" i="1" s="1"/>
  <c r="G1679" i="1"/>
  <c r="L1679" i="1"/>
  <c r="G1543" i="1"/>
  <c r="L1543" i="1" s="1"/>
  <c r="G1542" i="1"/>
  <c r="L1542" i="1" s="1"/>
  <c r="G1409" i="1"/>
  <c r="L1409" i="1" s="1"/>
  <c r="G1408" i="1"/>
  <c r="L1408" i="1"/>
  <c r="G1237" i="1"/>
  <c r="L1237" i="1" s="1"/>
  <c r="N1237" i="1"/>
  <c r="G1236" i="1"/>
  <c r="L1236" i="1"/>
  <c r="N1236" i="1" s="1"/>
  <c r="L1038" i="1"/>
  <c r="L1037" i="1"/>
  <c r="L665" i="1"/>
  <c r="G361" i="1"/>
  <c r="L361" i="1" s="1"/>
  <c r="N361" i="1" s="1"/>
  <c r="G360" i="1"/>
  <c r="L360" i="1"/>
  <c r="N360" i="1" s="1"/>
  <c r="G146" i="1"/>
  <c r="L146" i="1" s="1"/>
  <c r="N146" i="1" s="1"/>
  <c r="G145" i="1"/>
  <c r="L145" i="1" s="1"/>
  <c r="N145" i="1" s="1"/>
  <c r="G1678" i="1"/>
  <c r="L1678" i="1"/>
  <c r="G1541" i="1"/>
  <c r="L1541" i="1" s="1"/>
  <c r="G1407" i="1"/>
  <c r="L1407" i="1"/>
  <c r="G1235" i="1"/>
  <c r="L1235" i="1" s="1"/>
  <c r="N1235" i="1" s="1"/>
  <c r="L1036" i="1"/>
  <c r="L663" i="1"/>
  <c r="G359" i="1"/>
  <c r="L359" i="1" s="1"/>
  <c r="N359" i="1" s="1"/>
  <c r="G144" i="1"/>
  <c r="L144" i="1"/>
  <c r="N144" i="1" s="1"/>
  <c r="G1677" i="1"/>
  <c r="L1677" i="1" s="1"/>
  <c r="G1676" i="1"/>
  <c r="L1676" i="1" s="1"/>
  <c r="G1540" i="1"/>
  <c r="L1540" i="1"/>
  <c r="G1539" i="1"/>
  <c r="L1539" i="1" s="1"/>
  <c r="G1406" i="1"/>
  <c r="L1406" i="1"/>
  <c r="G1405" i="1"/>
  <c r="L1405" i="1" s="1"/>
  <c r="G1234" i="1"/>
  <c r="L1234" i="1"/>
  <c r="N1234" i="1"/>
  <c r="G1233" i="1"/>
  <c r="L1233" i="1"/>
  <c r="N1233" i="1"/>
  <c r="L1034" i="1"/>
  <c r="L661" i="1"/>
  <c r="G358" i="1"/>
  <c r="L358" i="1" s="1"/>
  <c r="N358" i="1"/>
  <c r="G357" i="1"/>
  <c r="L357" i="1"/>
  <c r="N357" i="1" s="1"/>
  <c r="G143" i="1"/>
  <c r="L143" i="1"/>
  <c r="N143" i="1" s="1"/>
  <c r="G142" i="1"/>
  <c r="L142" i="1"/>
  <c r="N142" i="1"/>
  <c r="G1675" i="1"/>
  <c r="L1675" i="1" s="1"/>
  <c r="G1674" i="1"/>
  <c r="L1674" i="1"/>
  <c r="G1673" i="1"/>
  <c r="L1673" i="1" s="1"/>
  <c r="G1538" i="1"/>
  <c r="L1538" i="1"/>
  <c r="G1537" i="1"/>
  <c r="L1537" i="1" s="1"/>
  <c r="G1536" i="1"/>
  <c r="L1536" i="1" s="1"/>
  <c r="G1404" i="1"/>
  <c r="L1404" i="1" s="1"/>
  <c r="G1403" i="1"/>
  <c r="L1403" i="1"/>
  <c r="G1232" i="1"/>
  <c r="L1232" i="1" s="1"/>
  <c r="N1232" i="1"/>
  <c r="G1231" i="1"/>
  <c r="L1231" i="1"/>
  <c r="N1231" i="1" s="1"/>
  <c r="L1033" i="1"/>
  <c r="L1032" i="1"/>
  <c r="L883" i="1"/>
  <c r="N883" i="1" s="1"/>
  <c r="L882" i="1"/>
  <c r="N882" i="1" s="1"/>
  <c r="L660" i="1"/>
  <c r="G356" i="1"/>
  <c r="L356" i="1"/>
  <c r="N356" i="1" s="1"/>
  <c r="G355" i="1"/>
  <c r="L355" i="1" s="1"/>
  <c r="N355" i="1"/>
  <c r="G141" i="1"/>
  <c r="L141" i="1" s="1"/>
  <c r="N141" i="1" s="1"/>
  <c r="G140" i="1"/>
  <c r="L140" i="1"/>
  <c r="N140" i="1"/>
  <c r="G1672" i="1"/>
  <c r="L1672" i="1"/>
  <c r="G1671" i="1"/>
  <c r="L1671" i="1"/>
  <c r="G1535" i="1"/>
  <c r="L1535" i="1"/>
  <c r="G1534" i="1"/>
  <c r="L1534" i="1"/>
  <c r="G1533" i="1"/>
  <c r="L1533" i="1"/>
  <c r="G1402" i="1"/>
  <c r="L1402" i="1"/>
  <c r="G1401" i="1"/>
  <c r="L1401" i="1"/>
  <c r="G1230" i="1"/>
  <c r="L1230" i="1"/>
  <c r="N1230" i="1" s="1"/>
  <c r="G1229" i="1"/>
  <c r="L1229" i="1"/>
  <c r="N1229" i="1"/>
  <c r="L1031" i="1"/>
  <c r="L1030" i="1"/>
  <c r="L881" i="1"/>
  <c r="N881" i="1"/>
  <c r="L880" i="1"/>
  <c r="N880" i="1"/>
  <c r="L657" i="1"/>
  <c r="G354" i="1"/>
  <c r="L354" i="1"/>
  <c r="N354" i="1"/>
  <c r="G353" i="1"/>
  <c r="L353" i="1" s="1"/>
  <c r="N353" i="1"/>
  <c r="G139" i="1"/>
  <c r="L139" i="1"/>
  <c r="N139" i="1" s="1"/>
  <c r="G138" i="1"/>
  <c r="L138" i="1"/>
  <c r="N138" i="1" s="1"/>
  <c r="G1670" i="1"/>
  <c r="L1670" i="1"/>
  <c r="G1669" i="1"/>
  <c r="L1669" i="1" s="1"/>
  <c r="G1532" i="1"/>
  <c r="L1532" i="1"/>
  <c r="G1531" i="1"/>
  <c r="L1531" i="1" s="1"/>
  <c r="G1400" i="1"/>
  <c r="L1400" i="1"/>
  <c r="G1399" i="1"/>
  <c r="L1399" i="1" s="1"/>
  <c r="G1228" i="1"/>
  <c r="L1228" i="1"/>
  <c r="N1228" i="1"/>
  <c r="G1227" i="1"/>
  <c r="L1227" i="1" s="1"/>
  <c r="N1227" i="1"/>
  <c r="L1029" i="1"/>
  <c r="L1028" i="1"/>
  <c r="L654" i="1"/>
  <c r="G352" i="1"/>
  <c r="L352" i="1"/>
  <c r="N352" i="1"/>
  <c r="G351" i="1"/>
  <c r="L351" i="1"/>
  <c r="N351" i="1"/>
  <c r="G137" i="1"/>
  <c r="L137" i="1" s="1"/>
  <c r="N137" i="1" s="1"/>
  <c r="G136" i="1"/>
  <c r="L136" i="1"/>
  <c r="N136" i="1" s="1"/>
  <c r="G1668" i="1"/>
  <c r="L1668" i="1" s="1"/>
  <c r="G1530" i="1"/>
  <c r="L1530" i="1" s="1"/>
  <c r="G1529" i="1"/>
  <c r="L1529" i="1"/>
  <c r="G1528" i="1"/>
  <c r="L1528" i="1" s="1"/>
  <c r="G1398" i="1"/>
  <c r="L1398" i="1"/>
  <c r="G1226" i="1"/>
  <c r="L1226" i="1" s="1"/>
  <c r="N1226" i="1" s="1"/>
  <c r="L1027" i="1"/>
  <c r="G350" i="1"/>
  <c r="L350" i="1" s="1"/>
  <c r="N350" i="1"/>
  <c r="G135" i="1"/>
  <c r="L135" i="1"/>
  <c r="N135" i="1" s="1"/>
  <c r="G1667" i="1"/>
  <c r="L1667" i="1"/>
  <c r="G1666" i="1"/>
  <c r="L1666" i="1" s="1"/>
  <c r="G1397" i="1"/>
  <c r="L1397" i="1"/>
  <c r="G1396" i="1"/>
  <c r="L1396" i="1" s="1"/>
  <c r="G1225" i="1"/>
  <c r="L1225" i="1"/>
  <c r="N1225" i="1"/>
  <c r="G1224" i="1"/>
  <c r="L1224" i="1"/>
  <c r="N1224" i="1"/>
  <c r="L1026" i="1"/>
  <c r="L652" i="1"/>
  <c r="G349" i="1"/>
  <c r="L349" i="1"/>
  <c r="N349" i="1" s="1"/>
  <c r="G348" i="1"/>
  <c r="L348" i="1"/>
  <c r="N348" i="1" s="1"/>
  <c r="G134" i="1"/>
  <c r="L134" i="1"/>
  <c r="N134" i="1"/>
  <c r="G133" i="1"/>
  <c r="L133" i="1" s="1"/>
  <c r="N133" i="1"/>
  <c r="G1527" i="1"/>
  <c r="L1527" i="1"/>
  <c r="G1526" i="1"/>
  <c r="L1526" i="1"/>
  <c r="G1665" i="1"/>
  <c r="L1665" i="1"/>
  <c r="G1664" i="1"/>
  <c r="L1664" i="1"/>
  <c r="G1395" i="1"/>
  <c r="L1395" i="1"/>
  <c r="G1394" i="1"/>
  <c r="L1394" i="1"/>
  <c r="G1223" i="1"/>
  <c r="L1223" i="1"/>
  <c r="N1223" i="1" s="1"/>
  <c r="G1222" i="1"/>
  <c r="L1222" i="1"/>
  <c r="N1222" i="1"/>
  <c r="L1024" i="1"/>
  <c r="L1023" i="1"/>
  <c r="G874" i="1"/>
  <c r="L874" i="1"/>
  <c r="N874" i="1" s="1"/>
  <c r="G873" i="1"/>
  <c r="L873" i="1" s="1"/>
  <c r="N873" i="1" s="1"/>
  <c r="G347" i="1"/>
  <c r="L347" i="1"/>
  <c r="N347" i="1" s="1"/>
  <c r="G346" i="1"/>
  <c r="L346" i="1" s="1"/>
  <c r="N346" i="1"/>
  <c r="G132" i="1"/>
  <c r="L132" i="1" s="1"/>
  <c r="N132" i="1" s="1"/>
  <c r="G131" i="1"/>
  <c r="L131" i="1"/>
  <c r="N131" i="1"/>
  <c r="G1663" i="1"/>
  <c r="L1663" i="1"/>
  <c r="G1525" i="1"/>
  <c r="L1525" i="1"/>
  <c r="G1393" i="1"/>
  <c r="L1393" i="1"/>
  <c r="G1221" i="1"/>
  <c r="L1221" i="1"/>
  <c r="N1221" i="1" s="1"/>
  <c r="L1022" i="1"/>
  <c r="L648" i="1"/>
  <c r="G345" i="1"/>
  <c r="L345" i="1" s="1"/>
  <c r="N345" i="1"/>
  <c r="G130" i="1"/>
  <c r="L130" i="1"/>
  <c r="N130" i="1" s="1"/>
  <c r="G1662" i="1"/>
  <c r="L1662" i="1"/>
  <c r="G1661" i="1"/>
  <c r="L1661" i="1" s="1"/>
  <c r="G1524" i="1"/>
  <c r="L1524" i="1"/>
  <c r="G1523" i="1"/>
  <c r="L1523" i="1" s="1"/>
  <c r="G1522" i="1"/>
  <c r="L1522" i="1"/>
  <c r="G1392" i="1"/>
  <c r="L1392" i="1" s="1"/>
  <c r="G1391" i="1"/>
  <c r="L1391" i="1" s="1"/>
  <c r="G1220" i="1"/>
  <c r="L1220" i="1" s="1"/>
  <c r="N1220" i="1"/>
  <c r="G1219" i="1"/>
  <c r="L1219" i="1" s="1"/>
  <c r="N1219" i="1" s="1"/>
  <c r="L1021" i="1"/>
  <c r="G344" i="1"/>
  <c r="L344" i="1"/>
  <c r="N344" i="1" s="1"/>
  <c r="G343" i="1"/>
  <c r="L343" i="1"/>
  <c r="N343" i="1"/>
  <c r="G129" i="1"/>
  <c r="L129" i="1"/>
  <c r="N129" i="1"/>
  <c r="G128" i="1"/>
  <c r="L128" i="1" s="1"/>
  <c r="N128" i="1"/>
  <c r="G1660" i="1"/>
  <c r="L1660" i="1"/>
  <c r="G1521" i="1"/>
  <c r="L1521" i="1"/>
  <c r="G1390" i="1"/>
  <c r="L1390" i="1"/>
  <c r="G1218" i="1"/>
  <c r="L1218" i="1"/>
  <c r="N1218" i="1" s="1"/>
  <c r="G967" i="1"/>
  <c r="G966" i="1"/>
  <c r="N938" i="1"/>
  <c r="N939" i="1" s="1"/>
  <c r="N940" i="1" s="1"/>
  <c r="N941" i="1" s="1"/>
  <c r="N942" i="1" s="1"/>
  <c r="N943" i="1" s="1"/>
  <c r="N944" i="1" s="1"/>
  <c r="N945" i="1" s="1"/>
  <c r="N946" i="1" s="1"/>
  <c r="N947" i="1" s="1"/>
  <c r="N948" i="1" s="1"/>
  <c r="N949" i="1" s="1"/>
  <c r="N950" i="1" s="1"/>
  <c r="N951" i="1" s="1"/>
  <c r="N952" i="1" s="1"/>
  <c r="G968" i="1"/>
  <c r="G969" i="1"/>
  <c r="G970" i="1"/>
  <c r="G971" i="1"/>
  <c r="L971" i="1" s="1"/>
  <c r="G972" i="1"/>
  <c r="G998" i="1"/>
  <c r="G999" i="1"/>
  <c r="G1000" i="1"/>
  <c r="G1001" i="1"/>
  <c r="G1002" i="1"/>
  <c r="G1003" i="1"/>
  <c r="L1003" i="1" s="1"/>
  <c r="G1004" i="1"/>
  <c r="L1004" i="1" s="1"/>
  <c r="G1005" i="1"/>
  <c r="G1006" i="1"/>
  <c r="L1006" i="1" s="1"/>
  <c r="G1007" i="1"/>
  <c r="G1008" i="1"/>
  <c r="G1009" i="1"/>
  <c r="G1010" i="1"/>
  <c r="L1010" i="1" s="1"/>
  <c r="G1011" i="1"/>
  <c r="G1012" i="1"/>
  <c r="G1013" i="1"/>
  <c r="G1014" i="1"/>
  <c r="L1014" i="1" s="1"/>
  <c r="G1015" i="1"/>
  <c r="G1016" i="1"/>
  <c r="G1017" i="1"/>
  <c r="G1018" i="1"/>
  <c r="G1019" i="1"/>
  <c r="L1019" i="1" s="1"/>
  <c r="G1020" i="1"/>
  <c r="L1020" i="1" s="1"/>
  <c r="G342" i="1"/>
  <c r="L342" i="1" s="1"/>
  <c r="N342" i="1" s="1"/>
  <c r="G127" i="1"/>
  <c r="L127" i="1"/>
  <c r="N127" i="1" s="1"/>
  <c r="G1659" i="1"/>
  <c r="L1659" i="1" s="1"/>
  <c r="G1520" i="1"/>
  <c r="L1520" i="1"/>
  <c r="G1389" i="1"/>
  <c r="L1389" i="1" s="1"/>
  <c r="G1217" i="1"/>
  <c r="L1217" i="1"/>
  <c r="N1217" i="1"/>
  <c r="G341" i="1"/>
  <c r="L341" i="1"/>
  <c r="N341" i="1" s="1"/>
  <c r="G126" i="1"/>
  <c r="L126" i="1" s="1"/>
  <c r="N126" i="1" s="1"/>
  <c r="G1658" i="1"/>
  <c r="L1658" i="1"/>
  <c r="G1519" i="1"/>
  <c r="L1519" i="1"/>
  <c r="G1388" i="1"/>
  <c r="L1388" i="1"/>
  <c r="G1216" i="1"/>
  <c r="L1216" i="1"/>
  <c r="N1216" i="1" s="1"/>
  <c r="L1018" i="1"/>
  <c r="G340" i="1"/>
  <c r="L340" i="1" s="1"/>
  <c r="N340" i="1" s="1"/>
  <c r="G125" i="1"/>
  <c r="L125" i="1"/>
  <c r="N125" i="1"/>
  <c r="G1657" i="1"/>
  <c r="L1657" i="1"/>
  <c r="G1518" i="1"/>
  <c r="L1518" i="1"/>
  <c r="G1387" i="1"/>
  <c r="L1387" i="1"/>
  <c r="G1215" i="1"/>
  <c r="L1215" i="1"/>
  <c r="N1215" i="1" s="1"/>
  <c r="L1017" i="1"/>
  <c r="G339" i="1"/>
  <c r="L339" i="1"/>
  <c r="N339" i="1" s="1"/>
  <c r="G124" i="1"/>
  <c r="L124" i="1" s="1"/>
  <c r="N124" i="1" s="1"/>
  <c r="G1656" i="1"/>
  <c r="L1656" i="1"/>
  <c r="G1517" i="1"/>
  <c r="L1517" i="1"/>
  <c r="G1386" i="1"/>
  <c r="L1386" i="1"/>
  <c r="G1214" i="1"/>
  <c r="L1214" i="1"/>
  <c r="N1214" i="1" s="1"/>
  <c r="L1016" i="1"/>
  <c r="G338" i="1"/>
  <c r="L338" i="1" s="1"/>
  <c r="N338" i="1" s="1"/>
  <c r="G123" i="1"/>
  <c r="L123" i="1"/>
  <c r="N123" i="1"/>
  <c r="G1655" i="1"/>
  <c r="L1655" i="1"/>
  <c r="G1654" i="1"/>
  <c r="L1654" i="1"/>
  <c r="G1653" i="1"/>
  <c r="L1653" i="1"/>
  <c r="G1516" i="1"/>
  <c r="L1516" i="1"/>
  <c r="G1515" i="1"/>
  <c r="L1515" i="1"/>
  <c r="G1514" i="1"/>
  <c r="L1514" i="1"/>
  <c r="G1385" i="1"/>
  <c r="L1385" i="1"/>
  <c r="G1384" i="1"/>
  <c r="L1384" i="1"/>
  <c r="G1383" i="1"/>
  <c r="L1383" i="1"/>
  <c r="G1213" i="1"/>
  <c r="L1213" i="1"/>
  <c r="N1213" i="1" s="1"/>
  <c r="G1212" i="1"/>
  <c r="L1212" i="1"/>
  <c r="N1212" i="1"/>
  <c r="G1211" i="1"/>
  <c r="L1211" i="1"/>
  <c r="N1211" i="1"/>
  <c r="L1015" i="1"/>
  <c r="L1013" i="1"/>
  <c r="L640" i="1"/>
  <c r="L638" i="1"/>
  <c r="G337" i="1"/>
  <c r="L337" i="1"/>
  <c r="N337" i="1" s="1"/>
  <c r="G336" i="1"/>
  <c r="L336" i="1" s="1"/>
  <c r="N336" i="1"/>
  <c r="G335" i="1"/>
  <c r="L335" i="1" s="1"/>
  <c r="N335" i="1" s="1"/>
  <c r="G122" i="1"/>
  <c r="L122" i="1"/>
  <c r="N122" i="1"/>
  <c r="G121" i="1"/>
  <c r="L121" i="1"/>
  <c r="N121" i="1"/>
  <c r="G120" i="1"/>
  <c r="L120" i="1" s="1"/>
  <c r="N120" i="1" s="1"/>
  <c r="G1652" i="1"/>
  <c r="L1652" i="1"/>
  <c r="G1513" i="1"/>
  <c r="L1513" i="1"/>
  <c r="G1382" i="1"/>
  <c r="L1382" i="1"/>
  <c r="G1210" i="1"/>
  <c r="L1210" i="1"/>
  <c r="N1210" i="1"/>
  <c r="L1012" i="1"/>
  <c r="L636" i="1"/>
  <c r="G334" i="1"/>
  <c r="L334" i="1"/>
  <c r="N334" i="1"/>
  <c r="G119" i="1"/>
  <c r="L119" i="1"/>
  <c r="N119" i="1"/>
  <c r="G1651" i="1"/>
  <c r="L1651" i="1" s="1"/>
  <c r="G1650" i="1"/>
  <c r="L1650" i="1" s="1"/>
  <c r="G1649" i="1"/>
  <c r="L1649" i="1" s="1"/>
  <c r="G1648" i="1"/>
  <c r="L1648" i="1"/>
  <c r="G1647" i="1"/>
  <c r="L1647" i="1" s="1"/>
  <c r="G1512" i="1"/>
  <c r="L1512" i="1"/>
  <c r="G1511" i="1"/>
  <c r="L1511" i="1" s="1"/>
  <c r="G1510" i="1"/>
  <c r="L1510" i="1"/>
  <c r="G1509" i="1"/>
  <c r="L1509" i="1" s="1"/>
  <c r="G1508" i="1"/>
  <c r="L1508" i="1" s="1"/>
  <c r="G1381" i="1"/>
  <c r="L1381" i="1" s="1"/>
  <c r="G1380" i="1"/>
  <c r="L1380" i="1"/>
  <c r="G1379" i="1"/>
  <c r="L1379" i="1" s="1"/>
  <c r="G1378" i="1"/>
  <c r="L1378" i="1"/>
  <c r="G1209" i="1"/>
  <c r="L1209" i="1" s="1"/>
  <c r="N1209" i="1" s="1"/>
  <c r="G1208" i="1"/>
  <c r="L1208" i="1"/>
  <c r="N1208" i="1" s="1"/>
  <c r="G1207" i="1"/>
  <c r="L1207" i="1" s="1"/>
  <c r="N1207" i="1" s="1"/>
  <c r="G1206" i="1"/>
  <c r="L1206" i="1"/>
  <c r="N1206" i="1" s="1"/>
  <c r="L1011" i="1"/>
  <c r="L1009" i="1"/>
  <c r="L1008" i="1"/>
  <c r="G858" i="1"/>
  <c r="L858" i="1" s="1"/>
  <c r="N858" i="1"/>
  <c r="G857" i="1"/>
  <c r="L857" i="1"/>
  <c r="N857" i="1" s="1"/>
  <c r="L635" i="1"/>
  <c r="L634" i="1"/>
  <c r="L633" i="1"/>
  <c r="L632" i="1"/>
  <c r="L631" i="1"/>
  <c r="L630" i="1"/>
  <c r="L629" i="1"/>
  <c r="L628" i="1"/>
  <c r="L627" i="1"/>
  <c r="L626" i="1"/>
  <c r="G333" i="1"/>
  <c r="L333" i="1" s="1"/>
  <c r="N333" i="1"/>
  <c r="G332" i="1"/>
  <c r="L332" i="1"/>
  <c r="N332" i="1" s="1"/>
  <c r="G331" i="1"/>
  <c r="L331" i="1"/>
  <c r="N331" i="1" s="1"/>
  <c r="G330" i="1"/>
  <c r="L330" i="1"/>
  <c r="N330" i="1"/>
  <c r="G118" i="1"/>
  <c r="L118" i="1" s="1"/>
  <c r="N118" i="1"/>
  <c r="G117" i="1"/>
  <c r="L117" i="1"/>
  <c r="N117" i="1" s="1"/>
  <c r="G116" i="1"/>
  <c r="L116" i="1"/>
  <c r="N116" i="1"/>
  <c r="G115" i="1"/>
  <c r="L115" i="1"/>
  <c r="N115" i="1"/>
  <c r="G1646" i="1"/>
  <c r="L1646" i="1" s="1"/>
  <c r="G1645" i="1"/>
  <c r="L1645" i="1" s="1"/>
  <c r="G1507" i="1"/>
  <c r="L1507" i="1" s="1"/>
  <c r="G1377" i="1"/>
  <c r="L1377" i="1"/>
  <c r="G1205" i="1"/>
  <c r="L1205" i="1" s="1"/>
  <c r="N1205" i="1"/>
  <c r="L1007" i="1"/>
  <c r="G856" i="1"/>
  <c r="L856" i="1" s="1"/>
  <c r="N856" i="1" s="1"/>
  <c r="L624" i="1"/>
  <c r="G329" i="1"/>
  <c r="L329" i="1"/>
  <c r="N329" i="1"/>
  <c r="G114" i="1"/>
  <c r="L114" i="1" s="1"/>
  <c r="N114" i="1"/>
  <c r="G1644" i="1"/>
  <c r="L1644" i="1"/>
  <c r="G1643" i="1"/>
  <c r="L1643" i="1"/>
  <c r="G1506" i="1"/>
  <c r="L1506" i="1"/>
  <c r="G1505" i="1"/>
  <c r="L1505" i="1"/>
  <c r="G1376" i="1"/>
  <c r="L1376" i="1"/>
  <c r="G1375" i="1"/>
  <c r="L1375" i="1"/>
  <c r="G1204" i="1"/>
  <c r="L1204" i="1"/>
  <c r="N1204" i="1" s="1"/>
  <c r="G1203" i="1"/>
  <c r="L1203" i="1"/>
  <c r="N1203" i="1" s="1"/>
  <c r="L1005" i="1"/>
  <c r="G855" i="1"/>
  <c r="L855" i="1"/>
  <c r="N855" i="1" s="1"/>
  <c r="G854" i="1"/>
  <c r="L854" i="1"/>
  <c r="N854" i="1"/>
  <c r="L623" i="1"/>
  <c r="L622" i="1"/>
  <c r="G328" i="1"/>
  <c r="L328" i="1"/>
  <c r="N328" i="1" s="1"/>
  <c r="G327" i="1"/>
  <c r="L327" i="1" s="1"/>
  <c r="N327" i="1" s="1"/>
  <c r="G113" i="1"/>
  <c r="L113" i="1"/>
  <c r="N113" i="1" s="1"/>
  <c r="G112" i="1"/>
  <c r="L112" i="1" s="1"/>
  <c r="N112" i="1"/>
  <c r="G1642" i="1"/>
  <c r="L1642" i="1" s="1"/>
  <c r="G1641" i="1"/>
  <c r="L1641" i="1"/>
  <c r="G1504" i="1"/>
  <c r="L1504" i="1" s="1"/>
  <c r="G1503" i="1"/>
  <c r="L1503" i="1"/>
  <c r="G1374" i="1"/>
  <c r="L1374" i="1" s="1"/>
  <c r="G1373" i="1"/>
  <c r="L1373" i="1"/>
  <c r="G1202" i="1"/>
  <c r="L1202" i="1" s="1"/>
  <c r="N1202" i="1" s="1"/>
  <c r="G1201" i="1"/>
  <c r="L1201" i="1"/>
  <c r="N1201" i="1"/>
  <c r="G853" i="1"/>
  <c r="L853" i="1"/>
  <c r="N853" i="1" s="1"/>
  <c r="G852" i="1"/>
  <c r="L852" i="1" s="1"/>
  <c r="N852" i="1" s="1"/>
  <c r="L620" i="1"/>
  <c r="G326" i="1"/>
  <c r="L326" i="1" s="1"/>
  <c r="N326" i="1" s="1"/>
  <c r="G325" i="1"/>
  <c r="L325" i="1"/>
  <c r="N325" i="1"/>
  <c r="G111" i="1"/>
  <c r="L111" i="1"/>
  <c r="N111" i="1"/>
  <c r="G110" i="1"/>
  <c r="L110" i="1" s="1"/>
  <c r="N110" i="1" s="1"/>
  <c r="G1640" i="1"/>
  <c r="L1640" i="1"/>
  <c r="G1502" i="1"/>
  <c r="L1502" i="1"/>
  <c r="G1372" i="1"/>
  <c r="L1372" i="1"/>
  <c r="G1200" i="1"/>
  <c r="L1200" i="1"/>
  <c r="N1200" i="1"/>
  <c r="L1002" i="1"/>
  <c r="G851" i="1"/>
  <c r="L851" i="1"/>
  <c r="N851" i="1"/>
  <c r="G324" i="1"/>
  <c r="L324" i="1" s="1"/>
  <c r="N324" i="1"/>
  <c r="G109" i="1"/>
  <c r="L109" i="1"/>
  <c r="N109" i="1" s="1"/>
  <c r="L1179" i="1"/>
  <c r="N1179" i="1"/>
  <c r="G1371" i="1"/>
  <c r="L1371" i="1" s="1"/>
  <c r="G1370" i="1"/>
  <c r="L1370" i="1"/>
  <c r="G1369" i="1"/>
  <c r="L1369" i="1" s="1"/>
  <c r="G1368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G1639" i="1"/>
  <c r="L1639" i="1"/>
  <c r="G1638" i="1"/>
  <c r="L1638" i="1" s="1"/>
  <c r="G1637" i="1"/>
  <c r="L1637" i="1" s="1"/>
  <c r="G1636" i="1"/>
  <c r="L1636" i="1" s="1"/>
  <c r="G1635" i="1"/>
  <c r="L1635" i="1"/>
  <c r="G1634" i="1"/>
  <c r="L1634" i="1" s="1"/>
  <c r="G1633" i="1"/>
  <c r="L1633" i="1"/>
  <c r="G1632" i="1"/>
  <c r="L1632" i="1" s="1"/>
  <c r="G1631" i="1"/>
  <c r="L1631" i="1"/>
  <c r="G1630" i="1"/>
  <c r="L1630" i="1" s="1"/>
  <c r="G1629" i="1"/>
  <c r="L1629" i="1" s="1"/>
  <c r="G1628" i="1"/>
  <c r="L1628" i="1" s="1"/>
  <c r="G1627" i="1"/>
  <c r="L1627" i="1"/>
  <c r="G1626" i="1"/>
  <c r="L1626" i="1" s="1"/>
  <c r="G1625" i="1"/>
  <c r="L1625" i="1"/>
  <c r="G1624" i="1"/>
  <c r="L1624" i="1" s="1"/>
  <c r="G1623" i="1"/>
  <c r="L1623" i="1"/>
  <c r="G1622" i="1"/>
  <c r="L1622" i="1" s="1"/>
  <c r="G1621" i="1"/>
  <c r="L1621" i="1" s="1"/>
  <c r="G1620" i="1"/>
  <c r="L1620" i="1" s="1"/>
  <c r="G1619" i="1"/>
  <c r="L1619" i="1"/>
  <c r="G1618" i="1"/>
  <c r="L1618" i="1" s="1"/>
  <c r="G1617" i="1"/>
  <c r="L1617" i="1"/>
  <c r="G1616" i="1"/>
  <c r="L1616" i="1" s="1"/>
  <c r="G1615" i="1"/>
  <c r="L1615" i="1"/>
  <c r="G1614" i="1"/>
  <c r="L1614" i="1" s="1"/>
  <c r="G1613" i="1"/>
  <c r="L1613" i="1" s="1"/>
  <c r="G1612" i="1"/>
  <c r="L1612" i="1" s="1"/>
  <c r="G1611" i="1"/>
  <c r="L1611" i="1"/>
  <c r="G1610" i="1"/>
  <c r="L1610" i="1" s="1"/>
  <c r="G1609" i="1"/>
  <c r="L1609" i="1"/>
  <c r="G1608" i="1"/>
  <c r="L1608" i="1" s="1"/>
  <c r="G1607" i="1"/>
  <c r="L1607" i="1"/>
  <c r="G1606" i="1"/>
  <c r="L1606" i="1" s="1"/>
  <c r="G1605" i="1"/>
  <c r="L1605" i="1" s="1"/>
  <c r="G1604" i="1"/>
  <c r="L1604" i="1" s="1"/>
  <c r="L1603" i="1"/>
  <c r="G1602" i="1"/>
  <c r="L1602" i="1" s="1"/>
  <c r="G1601" i="1"/>
  <c r="L1601" i="1"/>
  <c r="L1600" i="1"/>
  <c r="L1599" i="1"/>
  <c r="L1598" i="1"/>
  <c r="L1597" i="1"/>
  <c r="L1596" i="1"/>
  <c r="G1501" i="1"/>
  <c r="L1501" i="1" s="1"/>
  <c r="G1199" i="1"/>
  <c r="L1199" i="1"/>
  <c r="N1199" i="1"/>
  <c r="L1001" i="1"/>
  <c r="G850" i="1"/>
  <c r="L850" i="1"/>
  <c r="N850" i="1"/>
  <c r="G323" i="1"/>
  <c r="L323" i="1"/>
  <c r="N323" i="1"/>
  <c r="G108" i="1"/>
  <c r="L108" i="1" s="1"/>
  <c r="N108" i="1" s="1"/>
  <c r="G1500" i="1"/>
  <c r="L1500" i="1"/>
  <c r="G1198" i="1"/>
  <c r="L1198" i="1"/>
  <c r="N1198" i="1"/>
  <c r="L1000" i="1"/>
  <c r="G849" i="1"/>
  <c r="L849" i="1"/>
  <c r="N849" i="1"/>
  <c r="G322" i="1"/>
  <c r="L322" i="1" s="1"/>
  <c r="N322" i="1"/>
  <c r="G107" i="1"/>
  <c r="L107" i="1"/>
  <c r="N107" i="1" s="1"/>
  <c r="G1499" i="1"/>
  <c r="L1499" i="1"/>
  <c r="G1197" i="1"/>
  <c r="L1197" i="1" s="1"/>
  <c r="N1197" i="1"/>
  <c r="L999" i="1"/>
  <c r="G848" i="1"/>
  <c r="L848" i="1" s="1"/>
  <c r="N848" i="1" s="1"/>
  <c r="G321" i="1"/>
  <c r="L321" i="1" s="1"/>
  <c r="N321" i="1"/>
  <c r="G106" i="1"/>
  <c r="L106" i="1"/>
  <c r="N106" i="1" s="1"/>
  <c r="G1498" i="1"/>
  <c r="L1498" i="1"/>
  <c r="G1196" i="1"/>
  <c r="L1196" i="1" s="1"/>
  <c r="N1196" i="1"/>
  <c r="L998" i="1"/>
  <c r="G847" i="1"/>
  <c r="L847" i="1" s="1"/>
  <c r="N847" i="1" s="1"/>
  <c r="L615" i="1"/>
  <c r="G320" i="1"/>
  <c r="L320" i="1" s="1"/>
  <c r="N320" i="1"/>
  <c r="G105" i="1"/>
  <c r="L105" i="1"/>
  <c r="N105" i="1"/>
  <c r="G1497" i="1"/>
  <c r="L1497" i="1" s="1"/>
  <c r="G1496" i="1"/>
  <c r="L1496" i="1"/>
  <c r="L1195" i="1"/>
  <c r="N1195" i="1" s="1"/>
  <c r="L1194" i="1"/>
  <c r="N1194" i="1"/>
  <c r="L997" i="1"/>
  <c r="L996" i="1"/>
  <c r="N846" i="1"/>
  <c r="N845" i="1"/>
  <c r="L319" i="1"/>
  <c r="N319" i="1" s="1"/>
  <c r="L104" i="1"/>
  <c r="N104" i="1"/>
  <c r="L103" i="1"/>
  <c r="N103" i="1" s="1"/>
  <c r="G1495" i="1"/>
  <c r="L1495" i="1"/>
  <c r="L1193" i="1"/>
  <c r="N1193" i="1" s="1"/>
  <c r="L995" i="1"/>
  <c r="N844" i="1"/>
  <c r="L612" i="1"/>
  <c r="L317" i="1"/>
  <c r="N317" i="1"/>
  <c r="L102" i="1"/>
  <c r="N102" i="1"/>
  <c r="G1494" i="1"/>
  <c r="L1494" i="1"/>
  <c r="L1192" i="1"/>
  <c r="N1192" i="1"/>
  <c r="L994" i="1"/>
  <c r="N843" i="1"/>
  <c r="L611" i="1"/>
  <c r="L316" i="1"/>
  <c r="N316" i="1" s="1"/>
  <c r="L101" i="1"/>
  <c r="N101" i="1"/>
  <c r="G1493" i="1"/>
  <c r="L1493" i="1" s="1"/>
  <c r="L1191" i="1"/>
  <c r="N1191" i="1"/>
  <c r="L993" i="1"/>
  <c r="N842" i="1"/>
  <c r="L315" i="1"/>
  <c r="N315" i="1"/>
  <c r="L100" i="1"/>
  <c r="N100" i="1" s="1"/>
  <c r="G1492" i="1"/>
  <c r="L1492" i="1"/>
  <c r="G1491" i="1"/>
  <c r="L1491" i="1" s="1"/>
  <c r="L1190" i="1"/>
  <c r="N1190" i="1"/>
  <c r="L1189" i="1"/>
  <c r="N1189" i="1" s="1"/>
  <c r="L992" i="1"/>
  <c r="L991" i="1"/>
  <c r="L841" i="1"/>
  <c r="N841" i="1" s="1"/>
  <c r="L840" i="1"/>
  <c r="N840" i="1"/>
  <c r="L608" i="1"/>
  <c r="L314" i="1"/>
  <c r="N314" i="1"/>
  <c r="L313" i="1"/>
  <c r="N313" i="1"/>
  <c r="L99" i="1"/>
  <c r="N99" i="1"/>
  <c r="L98" i="1"/>
  <c r="N98" i="1"/>
  <c r="G1490" i="1"/>
  <c r="L1490" i="1"/>
  <c r="L1188" i="1"/>
  <c r="N1188" i="1"/>
  <c r="L990" i="1"/>
  <c r="L839" i="1"/>
  <c r="N839" i="1"/>
  <c r="L607" i="1"/>
  <c r="L312" i="1"/>
  <c r="N312" i="1"/>
  <c r="L97" i="1"/>
  <c r="N97" i="1"/>
  <c r="G1489" i="1"/>
  <c r="L1489" i="1"/>
  <c r="L1187" i="1"/>
  <c r="N1187" i="1"/>
  <c r="L989" i="1"/>
  <c r="L838" i="1"/>
  <c r="N838" i="1"/>
  <c r="L606" i="1"/>
  <c r="L311" i="1"/>
  <c r="N311" i="1"/>
  <c r="L96" i="1"/>
  <c r="N96" i="1"/>
  <c r="G1488" i="1"/>
  <c r="L1488" i="1"/>
  <c r="G1487" i="1"/>
  <c r="L1487" i="1"/>
  <c r="L1186" i="1"/>
  <c r="N1186" i="1"/>
  <c r="L1185" i="1"/>
  <c r="N1185" i="1"/>
  <c r="L988" i="1"/>
  <c r="L987" i="1"/>
  <c r="L837" i="1"/>
  <c r="N837" i="1"/>
  <c r="L836" i="1"/>
  <c r="N836" i="1"/>
  <c r="L604" i="1"/>
  <c r="L310" i="1"/>
  <c r="N310" i="1" s="1"/>
  <c r="L309" i="1"/>
  <c r="N309" i="1"/>
  <c r="L95" i="1"/>
  <c r="N95" i="1" s="1"/>
  <c r="L94" i="1"/>
  <c r="N94" i="1"/>
  <c r="G1486" i="1"/>
  <c r="L1486" i="1" s="1"/>
  <c r="L1184" i="1"/>
  <c r="N1184" i="1"/>
  <c r="L986" i="1"/>
  <c r="L835" i="1"/>
  <c r="N835" i="1"/>
  <c r="L308" i="1"/>
  <c r="N308" i="1"/>
  <c r="L93" i="1"/>
  <c r="N93" i="1"/>
  <c r="G1485" i="1"/>
  <c r="L1485" i="1"/>
  <c r="G1484" i="1"/>
  <c r="L1484" i="1"/>
  <c r="L1183" i="1"/>
  <c r="N1183" i="1"/>
  <c r="L1182" i="1"/>
  <c r="N1182" i="1"/>
  <c r="L985" i="1"/>
  <c r="L984" i="1"/>
  <c r="L834" i="1"/>
  <c r="N834" i="1"/>
  <c r="L833" i="1"/>
  <c r="N833" i="1"/>
  <c r="L601" i="1"/>
  <c r="L307" i="1"/>
  <c r="N307" i="1"/>
  <c r="L306" i="1"/>
  <c r="N306" i="1"/>
  <c r="L92" i="1"/>
  <c r="N92" i="1"/>
  <c r="L91" i="1"/>
  <c r="N91" i="1"/>
  <c r="G1483" i="1"/>
  <c r="L1483" i="1"/>
  <c r="L1181" i="1"/>
  <c r="N1181" i="1"/>
  <c r="L983" i="1"/>
  <c r="L832" i="1"/>
  <c r="N832" i="1" s="1"/>
  <c r="L600" i="1"/>
  <c r="L305" i="1"/>
  <c r="N305" i="1"/>
  <c r="L90" i="1"/>
  <c r="N90" i="1"/>
  <c r="G1482" i="1"/>
  <c r="L1482" i="1"/>
  <c r="L1180" i="1"/>
  <c r="N1180" i="1"/>
  <c r="L982" i="1"/>
  <c r="L831" i="1"/>
  <c r="N831" i="1" s="1"/>
  <c r="L304" i="1"/>
  <c r="N304" i="1"/>
  <c r="L89" i="1"/>
  <c r="N89" i="1" s="1"/>
  <c r="G1481" i="1"/>
  <c r="L1481" i="1"/>
  <c r="L981" i="1"/>
  <c r="L830" i="1"/>
  <c r="N830" i="1"/>
  <c r="L598" i="1"/>
  <c r="L303" i="1"/>
  <c r="N303" i="1" s="1"/>
  <c r="L88" i="1"/>
  <c r="N88" i="1"/>
  <c r="G1480" i="1"/>
  <c r="L1480" i="1" s="1"/>
  <c r="L1178" i="1"/>
  <c r="N1178" i="1"/>
  <c r="L980" i="1"/>
  <c r="L829" i="1"/>
  <c r="N829" i="1"/>
  <c r="L302" i="1"/>
  <c r="N302" i="1"/>
  <c r="L87" i="1"/>
  <c r="N87" i="1"/>
  <c r="G1479" i="1"/>
  <c r="L1479" i="1"/>
  <c r="L1177" i="1"/>
  <c r="N1177" i="1"/>
  <c r="L979" i="1"/>
  <c r="L828" i="1"/>
  <c r="N828" i="1" s="1"/>
  <c r="L596" i="1"/>
  <c r="L301" i="1"/>
  <c r="N301" i="1"/>
  <c r="L86" i="1"/>
  <c r="N86" i="1"/>
  <c r="G1478" i="1"/>
  <c r="L1478" i="1"/>
  <c r="L1176" i="1"/>
  <c r="N1176" i="1"/>
  <c r="L978" i="1"/>
  <c r="L827" i="1"/>
  <c r="N827" i="1" s="1"/>
  <c r="L300" i="1"/>
  <c r="N300" i="1"/>
  <c r="L85" i="1"/>
  <c r="N85" i="1" s="1"/>
  <c r="G1477" i="1"/>
  <c r="L1477" i="1"/>
  <c r="L1175" i="1"/>
  <c r="N1175" i="1" s="1"/>
  <c r="L977" i="1"/>
  <c r="L826" i="1"/>
  <c r="N826" i="1"/>
  <c r="L594" i="1"/>
  <c r="L299" i="1"/>
  <c r="N299" i="1"/>
  <c r="L84" i="1"/>
  <c r="N84" i="1" s="1"/>
  <c r="G1476" i="1"/>
  <c r="L1476" i="1"/>
  <c r="L1174" i="1"/>
  <c r="N1174" i="1" s="1"/>
  <c r="L976" i="1"/>
  <c r="L825" i="1"/>
  <c r="N825" i="1"/>
  <c r="L298" i="1"/>
  <c r="N298" i="1"/>
  <c r="L83" i="1"/>
  <c r="N83" i="1"/>
  <c r="G1475" i="1"/>
  <c r="L1475" i="1"/>
  <c r="L1173" i="1"/>
  <c r="N1173" i="1"/>
  <c r="L975" i="1"/>
  <c r="L824" i="1"/>
  <c r="N824" i="1"/>
  <c r="L592" i="1"/>
  <c r="L297" i="1"/>
  <c r="N297" i="1"/>
  <c r="L1148" i="1"/>
  <c r="N1148" i="1"/>
  <c r="L1149" i="1"/>
  <c r="L1150" i="1"/>
  <c r="L1151" i="1"/>
  <c r="N1151" i="1"/>
  <c r="L1152" i="1"/>
  <c r="N1152" i="1"/>
  <c r="L1153" i="1"/>
  <c r="N1153" i="1" s="1"/>
  <c r="L1154" i="1"/>
  <c r="N1154" i="1" s="1"/>
  <c r="L1155" i="1"/>
  <c r="L1156" i="1"/>
  <c r="N1156" i="1"/>
  <c r="L1157" i="1"/>
  <c r="N1157" i="1" s="1"/>
  <c r="L1158" i="1"/>
  <c r="N1158" i="1"/>
  <c r="L1159" i="1"/>
  <c r="N1159" i="1"/>
  <c r="L1160" i="1"/>
  <c r="N1160" i="1"/>
  <c r="L1161" i="1"/>
  <c r="L1162" i="1"/>
  <c r="N1162" i="1" s="1"/>
  <c r="G1163" i="1"/>
  <c r="L1163" i="1"/>
  <c r="N1163" i="1"/>
  <c r="G1164" i="1"/>
  <c r="L1164" i="1" s="1"/>
  <c r="N1164" i="1" s="1"/>
  <c r="G1165" i="1"/>
  <c r="L1165" i="1"/>
  <c r="N1165" i="1" s="1"/>
  <c r="G1166" i="1"/>
  <c r="L1166" i="1"/>
  <c r="N1166" i="1"/>
  <c r="G1167" i="1"/>
  <c r="L1167" i="1"/>
  <c r="G1168" i="1"/>
  <c r="L1168" i="1"/>
  <c r="N1168" i="1" s="1"/>
  <c r="G1169" i="1"/>
  <c r="L1169" i="1"/>
  <c r="N1169" i="1"/>
  <c r="L1170" i="1"/>
  <c r="N1170" i="1" s="1"/>
  <c r="L1171" i="1"/>
  <c r="L581" i="1"/>
  <c r="L584" i="1"/>
  <c r="L587" i="1"/>
  <c r="L588" i="1"/>
  <c r="L589" i="1"/>
  <c r="G1458" i="1"/>
  <c r="L1458" i="1" s="1"/>
  <c r="J1474" i="1" s="1"/>
  <c r="G1459" i="1"/>
  <c r="L1459" i="1"/>
  <c r="G1460" i="1"/>
  <c r="L1460" i="1"/>
  <c r="G1461" i="1"/>
  <c r="L1461" i="1"/>
  <c r="G1462" i="1"/>
  <c r="L1462" i="1"/>
  <c r="G1463" i="1"/>
  <c r="L1463" i="1"/>
  <c r="G1464" i="1"/>
  <c r="L1464" i="1"/>
  <c r="G1465" i="1"/>
  <c r="L1465" i="1"/>
  <c r="G1466" i="1"/>
  <c r="L1466" i="1"/>
  <c r="G1467" i="1"/>
  <c r="L1467" i="1"/>
  <c r="G1468" i="1"/>
  <c r="L1468" i="1"/>
  <c r="G1469" i="1"/>
  <c r="L1469" i="1"/>
  <c r="G1470" i="1"/>
  <c r="L1470" i="1"/>
  <c r="G1471" i="1"/>
  <c r="L1471" i="1"/>
  <c r="G1472" i="1"/>
  <c r="L1472" i="1"/>
  <c r="G1473" i="1"/>
  <c r="L1473" i="1"/>
  <c r="G1474" i="1"/>
  <c r="L1474" i="1"/>
  <c r="L466" i="1"/>
  <c r="L465" i="1"/>
  <c r="F466" i="1"/>
  <c r="L296" i="1"/>
  <c r="N296" i="1"/>
  <c r="L77" i="1"/>
  <c r="N77" i="1" s="1"/>
  <c r="L78" i="1"/>
  <c r="L79" i="1"/>
  <c r="L80" i="1"/>
  <c r="N80" i="1" s="1"/>
  <c r="L81" i="1"/>
  <c r="L82" i="1"/>
  <c r="L76" i="1"/>
  <c r="N76" i="1" s="1"/>
  <c r="L1172" i="1"/>
  <c r="N1172" i="1"/>
  <c r="N1171" i="1"/>
  <c r="L974" i="1"/>
  <c r="L973" i="1"/>
  <c r="L823" i="1"/>
  <c r="N823" i="1"/>
  <c r="L295" i="1"/>
  <c r="N295" i="1"/>
  <c r="L822" i="1"/>
  <c r="N822" i="1" s="1"/>
  <c r="L294" i="1"/>
  <c r="N294" i="1"/>
  <c r="L972" i="1"/>
  <c r="G821" i="1"/>
  <c r="L821" i="1"/>
  <c r="N821" i="1" s="1"/>
  <c r="G820" i="1"/>
  <c r="L820" i="1"/>
  <c r="N820" i="1"/>
  <c r="G293" i="1"/>
  <c r="L293" i="1"/>
  <c r="N293" i="1"/>
  <c r="G292" i="1"/>
  <c r="L292" i="1" s="1"/>
  <c r="N292" i="1" s="1"/>
  <c r="N1167" i="1"/>
  <c r="L970" i="1"/>
  <c r="G819" i="1"/>
  <c r="L819" i="1"/>
  <c r="N819" i="1"/>
  <c r="G291" i="1"/>
  <c r="L291" i="1" s="1"/>
  <c r="N291" i="1" s="1"/>
  <c r="N1150" i="1"/>
  <c r="F1150" i="1"/>
  <c r="F1151" i="1"/>
  <c r="F1152" i="1"/>
  <c r="F1153" i="1"/>
  <c r="F1154" i="1"/>
  <c r="L802" i="1"/>
  <c r="N802" i="1"/>
  <c r="L803" i="1"/>
  <c r="N803" i="1"/>
  <c r="L804" i="1"/>
  <c r="N804" i="1"/>
  <c r="L805" i="1"/>
  <c r="N805" i="1"/>
  <c r="L806" i="1"/>
  <c r="N806" i="1"/>
  <c r="F802" i="1"/>
  <c r="F803" i="1"/>
  <c r="F804" i="1"/>
  <c r="F805" i="1"/>
  <c r="F806" i="1"/>
  <c r="L274" i="1"/>
  <c r="N274" i="1"/>
  <c r="L275" i="1"/>
  <c r="N275" i="1" s="1"/>
  <c r="L276" i="1"/>
  <c r="N276" i="1"/>
  <c r="L277" i="1"/>
  <c r="N277" i="1" s="1"/>
  <c r="L278" i="1"/>
  <c r="N278" i="1"/>
  <c r="L279" i="1"/>
  <c r="N279" i="1" s="1"/>
  <c r="F274" i="1"/>
  <c r="F275" i="1"/>
  <c r="F276" i="1"/>
  <c r="F277" i="1"/>
  <c r="F278" i="1"/>
  <c r="F574" i="1"/>
  <c r="L953" i="1"/>
  <c r="L954" i="1"/>
  <c r="L955" i="1"/>
  <c r="L956" i="1"/>
  <c r="L957" i="1"/>
  <c r="F953" i="1"/>
  <c r="F954" i="1"/>
  <c r="F955" i="1"/>
  <c r="F956" i="1"/>
  <c r="F957" i="1"/>
  <c r="L969" i="1"/>
  <c r="G818" i="1"/>
  <c r="L818" i="1"/>
  <c r="N818" i="1" s="1"/>
  <c r="G290" i="1"/>
  <c r="L290" i="1"/>
  <c r="N290" i="1"/>
  <c r="L968" i="1"/>
  <c r="G817" i="1"/>
  <c r="L817" i="1"/>
  <c r="N817" i="1"/>
  <c r="G289" i="1"/>
  <c r="L289" i="1"/>
  <c r="N289" i="1"/>
  <c r="L967" i="1"/>
  <c r="G816" i="1"/>
  <c r="L816" i="1"/>
  <c r="N816" i="1"/>
  <c r="G288" i="1"/>
  <c r="L288" i="1" s="1"/>
  <c r="N288" i="1" s="1"/>
  <c r="L965" i="1"/>
  <c r="L964" i="1"/>
  <c r="L963" i="1"/>
  <c r="L962" i="1"/>
  <c r="L961" i="1"/>
  <c r="L960" i="1"/>
  <c r="L959" i="1"/>
  <c r="L958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801" i="1"/>
  <c r="N801" i="1"/>
  <c r="L800" i="1"/>
  <c r="N800" i="1"/>
  <c r="L799" i="1"/>
  <c r="N799" i="1"/>
  <c r="L798" i="1"/>
  <c r="N798" i="1"/>
  <c r="L797" i="1"/>
  <c r="N797" i="1"/>
  <c r="L796" i="1"/>
  <c r="N796" i="1"/>
  <c r="L795" i="1"/>
  <c r="N795" i="1"/>
  <c r="L794" i="1"/>
  <c r="N794" i="1"/>
  <c r="L793" i="1"/>
  <c r="N793" i="1"/>
  <c r="L792" i="1"/>
  <c r="N792" i="1"/>
  <c r="L791" i="1"/>
  <c r="N791" i="1"/>
  <c r="L790" i="1"/>
  <c r="N790" i="1"/>
  <c r="L789" i="1"/>
  <c r="N789" i="1"/>
  <c r="L788" i="1"/>
  <c r="N788" i="1"/>
  <c r="L787" i="1"/>
  <c r="N787" i="1"/>
  <c r="L786" i="1"/>
  <c r="N786" i="1"/>
  <c r="L785" i="1"/>
  <c r="N785" i="1"/>
  <c r="L784" i="1"/>
  <c r="N784" i="1"/>
  <c r="G815" i="1"/>
  <c r="L815" i="1"/>
  <c r="N815" i="1" s="1"/>
  <c r="F260" i="1"/>
  <c r="F259" i="1"/>
  <c r="F258" i="1"/>
  <c r="F257" i="1"/>
  <c r="F256" i="1"/>
  <c r="F255" i="1"/>
  <c r="L273" i="1"/>
  <c r="N273" i="1" s="1"/>
  <c r="L272" i="1"/>
  <c r="N272" i="1"/>
  <c r="L271" i="1"/>
  <c r="N271" i="1" s="1"/>
  <c r="L270" i="1"/>
  <c r="N270" i="1"/>
  <c r="L269" i="1"/>
  <c r="N269" i="1" s="1"/>
  <c r="L268" i="1"/>
  <c r="N268" i="1"/>
  <c r="L267" i="1"/>
  <c r="N267" i="1" s="1"/>
  <c r="L266" i="1"/>
  <c r="N266" i="1"/>
  <c r="L265" i="1"/>
  <c r="N265" i="1" s="1"/>
  <c r="L264" i="1"/>
  <c r="N264" i="1"/>
  <c r="L263" i="1"/>
  <c r="N263" i="1" s="1"/>
  <c r="L262" i="1"/>
  <c r="N262" i="1"/>
  <c r="L261" i="1"/>
  <c r="N261" i="1" s="1"/>
  <c r="L260" i="1"/>
  <c r="N260" i="1"/>
  <c r="L259" i="1"/>
  <c r="N259" i="1" s="1"/>
  <c r="L258" i="1"/>
  <c r="N258" i="1"/>
  <c r="L257" i="1"/>
  <c r="N257" i="1" s="1"/>
  <c r="L256" i="1"/>
  <c r="N256" i="1"/>
  <c r="L255" i="1"/>
  <c r="N255" i="1" s="1"/>
  <c r="G287" i="1"/>
  <c r="L287" i="1"/>
  <c r="N287" i="1"/>
  <c r="F1136" i="1"/>
  <c r="F1135" i="1"/>
  <c r="F1134" i="1"/>
  <c r="F1133" i="1"/>
  <c r="F1132" i="1"/>
  <c r="F1131" i="1"/>
  <c r="N1149" i="1"/>
  <c r="L1147" i="1"/>
  <c r="N1147" i="1" s="1"/>
  <c r="L1146" i="1"/>
  <c r="N1146" i="1"/>
  <c r="L1145" i="1"/>
  <c r="N1145" i="1" s="1"/>
  <c r="L1144" i="1"/>
  <c r="N1144" i="1"/>
  <c r="L1143" i="1"/>
  <c r="N1143" i="1" s="1"/>
  <c r="L1142" i="1"/>
  <c r="N1142" i="1"/>
  <c r="L1141" i="1"/>
  <c r="N1141" i="1" s="1"/>
  <c r="L1140" i="1"/>
  <c r="N1140" i="1"/>
  <c r="L1139" i="1"/>
  <c r="N1139" i="1" s="1"/>
  <c r="L1138" i="1"/>
  <c r="N1138" i="1"/>
  <c r="L1137" i="1"/>
  <c r="N1137" i="1" s="1"/>
  <c r="L1136" i="1"/>
  <c r="N1136" i="1"/>
  <c r="L1135" i="1"/>
  <c r="N1135" i="1" s="1"/>
  <c r="L1134" i="1"/>
  <c r="N1134" i="1"/>
  <c r="L1133" i="1"/>
  <c r="N1133" i="1" s="1"/>
  <c r="L1132" i="1"/>
  <c r="N1132" i="1"/>
  <c r="L1131" i="1"/>
  <c r="N1131" i="1" s="1"/>
  <c r="F1162" i="1"/>
  <c r="F965" i="1"/>
  <c r="L814" i="1"/>
  <c r="N814" i="1"/>
  <c r="F814" i="1"/>
  <c r="L286" i="1"/>
  <c r="N286" i="1" s="1"/>
  <c r="F286" i="1"/>
  <c r="N1161" i="1"/>
  <c r="F1161" i="1"/>
  <c r="F964" i="1"/>
  <c r="L813" i="1"/>
  <c r="N813" i="1"/>
  <c r="F813" i="1"/>
  <c r="L285" i="1"/>
  <c r="N285" i="1"/>
  <c r="F285" i="1"/>
  <c r="F1160" i="1"/>
  <c r="F963" i="1"/>
  <c r="L812" i="1"/>
  <c r="N812" i="1"/>
  <c r="F812" i="1"/>
  <c r="L284" i="1"/>
  <c r="N284" i="1"/>
  <c r="F284" i="1"/>
  <c r="F1159" i="1"/>
  <c r="F962" i="1"/>
  <c r="L811" i="1"/>
  <c r="N811" i="1"/>
  <c r="F811" i="1"/>
  <c r="L283" i="1"/>
  <c r="N283" i="1"/>
  <c r="F283" i="1"/>
  <c r="N1155" i="1"/>
  <c r="F1158" i="1"/>
  <c r="F1155" i="1"/>
  <c r="F961" i="1"/>
  <c r="F958" i="1"/>
  <c r="L810" i="1"/>
  <c r="N810" i="1"/>
  <c r="L809" i="1"/>
  <c r="N809" i="1" s="1"/>
  <c r="L808" i="1"/>
  <c r="N808" i="1"/>
  <c r="L807" i="1"/>
  <c r="N807" i="1" s="1"/>
  <c r="F810" i="1"/>
  <c r="F807" i="1"/>
  <c r="L282" i="1"/>
  <c r="N282" i="1" s="1"/>
  <c r="L281" i="1"/>
  <c r="N281" i="1"/>
  <c r="L280" i="1"/>
  <c r="N280" i="1" s="1"/>
  <c r="F282" i="1"/>
  <c r="F279" i="1"/>
  <c r="F1157" i="1"/>
  <c r="F1156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960" i="1"/>
  <c r="F959" i="1"/>
  <c r="F952" i="1"/>
  <c r="F951" i="1"/>
  <c r="F950" i="1"/>
  <c r="F949" i="1"/>
  <c r="F948" i="1"/>
  <c r="F947" i="1"/>
  <c r="F946" i="1"/>
  <c r="F945" i="1"/>
  <c r="F944" i="1"/>
  <c r="F943" i="1"/>
  <c r="F809" i="1"/>
  <c r="F808" i="1"/>
  <c r="F801" i="1"/>
  <c r="F800" i="1"/>
  <c r="F799" i="1"/>
  <c r="F798" i="1"/>
  <c r="F797" i="1"/>
  <c r="F796" i="1"/>
  <c r="F795" i="1"/>
  <c r="F794" i="1"/>
  <c r="F793" i="1"/>
  <c r="F792" i="1"/>
  <c r="F791" i="1"/>
  <c r="F281" i="1"/>
  <c r="F280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L13" i="1"/>
  <c r="L1130" i="1"/>
  <c r="N1130" i="1"/>
  <c r="L1129" i="1"/>
  <c r="N1129" i="1" s="1"/>
  <c r="L1128" i="1"/>
  <c r="N1128" i="1"/>
  <c r="L1127" i="1"/>
  <c r="N1127" i="1" s="1"/>
  <c r="L1126" i="1"/>
  <c r="N1126" i="1"/>
  <c r="L1125" i="1"/>
  <c r="N1125" i="1" s="1"/>
  <c r="L1124" i="1"/>
  <c r="N1124" i="1"/>
  <c r="L1123" i="1"/>
  <c r="N1123" i="1" s="1"/>
  <c r="L1122" i="1"/>
  <c r="N1122" i="1"/>
  <c r="F1130" i="1"/>
  <c r="F1129" i="1"/>
  <c r="F1128" i="1"/>
  <c r="F1127" i="1"/>
  <c r="F1126" i="1"/>
  <c r="F1125" i="1"/>
  <c r="F1124" i="1"/>
  <c r="F1123" i="1"/>
  <c r="F1122" i="1"/>
  <c r="L1121" i="1"/>
  <c r="N1121" i="1"/>
  <c r="L1120" i="1"/>
  <c r="N1120" i="1"/>
  <c r="L1119" i="1"/>
  <c r="N1119" i="1"/>
  <c r="L1118" i="1"/>
  <c r="N1118" i="1"/>
  <c r="L1117" i="1"/>
  <c r="N1117" i="1"/>
  <c r="L1116" i="1"/>
  <c r="N1116" i="1"/>
  <c r="L1115" i="1"/>
  <c r="N1115" i="1"/>
  <c r="L1114" i="1"/>
  <c r="N1114" i="1"/>
  <c r="L1113" i="1"/>
  <c r="N1113" i="1"/>
  <c r="L1112" i="1"/>
  <c r="N1112" i="1"/>
  <c r="L1111" i="1"/>
  <c r="N1111" i="1"/>
  <c r="L1110" i="1"/>
  <c r="N1110" i="1"/>
  <c r="L1109" i="1"/>
  <c r="N1109" i="1"/>
  <c r="L1108" i="1"/>
  <c r="N1108" i="1"/>
  <c r="L1107" i="1"/>
  <c r="N1107" i="1"/>
  <c r="L1106" i="1"/>
  <c r="N1106" i="1"/>
  <c r="L1105" i="1"/>
  <c r="N1105" i="1"/>
  <c r="L1104" i="1"/>
  <c r="N1104" i="1"/>
  <c r="L1103" i="1"/>
  <c r="N1103" i="1"/>
  <c r="L1102" i="1"/>
  <c r="F788" i="1"/>
  <c r="F787" i="1"/>
  <c r="F783" i="1"/>
  <c r="F782" i="1"/>
  <c r="F781" i="1"/>
  <c r="F780" i="1"/>
  <c r="F779" i="1"/>
  <c r="F778" i="1"/>
  <c r="F777" i="1"/>
  <c r="F776" i="1"/>
  <c r="F775" i="1"/>
  <c r="L783" i="1"/>
  <c r="N783" i="1"/>
  <c r="L782" i="1"/>
  <c r="N782" i="1"/>
  <c r="L781" i="1"/>
  <c r="N781" i="1"/>
  <c r="L780" i="1"/>
  <c r="N780" i="1"/>
  <c r="L779" i="1"/>
  <c r="N779" i="1"/>
  <c r="L778" i="1"/>
  <c r="N778" i="1"/>
  <c r="L777" i="1"/>
  <c r="N777" i="1"/>
  <c r="L776" i="1"/>
  <c r="N776" i="1"/>
  <c r="L775" i="1"/>
  <c r="N775" i="1"/>
  <c r="L774" i="1"/>
  <c r="N774" i="1"/>
  <c r="L773" i="1"/>
  <c r="N773" i="1"/>
  <c r="L772" i="1"/>
  <c r="N772" i="1"/>
  <c r="L771" i="1"/>
  <c r="N771" i="1"/>
  <c r="L770" i="1"/>
  <c r="N770" i="1"/>
  <c r="L769" i="1"/>
  <c r="N769" i="1"/>
  <c r="L768" i="1"/>
  <c r="N768" i="1"/>
  <c r="L767" i="1"/>
  <c r="N767" i="1"/>
  <c r="L766" i="1"/>
  <c r="N766" i="1"/>
  <c r="L765" i="1"/>
  <c r="N765" i="1"/>
  <c r="L764" i="1"/>
  <c r="N764" i="1"/>
  <c r="L763" i="1"/>
  <c r="N763" i="1"/>
  <c r="L762" i="1"/>
  <c r="N762" i="1"/>
  <c r="L761" i="1"/>
  <c r="N761" i="1"/>
  <c r="L760" i="1"/>
  <c r="N760" i="1"/>
  <c r="L759" i="1"/>
  <c r="N759" i="1"/>
  <c r="L758" i="1"/>
  <c r="N758" i="1"/>
  <c r="L757" i="1"/>
  <c r="N757" i="1"/>
  <c r="L754" i="1"/>
  <c r="N754" i="1"/>
  <c r="L753" i="1"/>
  <c r="N753" i="1"/>
  <c r="L752" i="1"/>
  <c r="N752" i="1"/>
  <c r="L750" i="1"/>
  <c r="N750" i="1"/>
  <c r="L749" i="1"/>
  <c r="N749" i="1"/>
  <c r="L748" i="1"/>
  <c r="L561" i="1"/>
  <c r="N561" i="1" s="1"/>
  <c r="F561" i="1"/>
  <c r="L556" i="1"/>
  <c r="N556" i="1"/>
  <c r="F556" i="1"/>
  <c r="L563" i="1"/>
  <c r="N563" i="1"/>
  <c r="L562" i="1"/>
  <c r="N562" i="1" s="1"/>
  <c r="L560" i="1"/>
  <c r="N560" i="1"/>
  <c r="L559" i="1"/>
  <c r="N559" i="1" s="1"/>
  <c r="L558" i="1"/>
  <c r="N558" i="1"/>
  <c r="L557" i="1"/>
  <c r="N557" i="1" s="1"/>
  <c r="L506" i="1"/>
  <c r="N506" i="1"/>
  <c r="F506" i="1"/>
  <c r="M501" i="1"/>
  <c r="O501" i="1"/>
  <c r="L501" i="1"/>
  <c r="N501" i="1"/>
  <c r="H501" i="1"/>
  <c r="F501" i="1"/>
  <c r="L484" i="1"/>
  <c r="N484" i="1"/>
  <c r="L490" i="1"/>
  <c r="N490" i="1"/>
  <c r="M505" i="1"/>
  <c r="O505" i="1"/>
  <c r="L508" i="1"/>
  <c r="N508" i="1"/>
  <c r="L507" i="1"/>
  <c r="N507" i="1"/>
  <c r="L504" i="1"/>
  <c r="N504" i="1"/>
  <c r="L503" i="1"/>
  <c r="N503" i="1"/>
  <c r="L502" i="1"/>
  <c r="N502" i="1"/>
  <c r="L505" i="1"/>
  <c r="N505" i="1"/>
  <c r="H487" i="1"/>
  <c r="H491" i="1"/>
  <c r="H496" i="1"/>
  <c r="H495" i="1"/>
  <c r="H494" i="1"/>
  <c r="H502" i="1"/>
  <c r="H500" i="1"/>
  <c r="H505" i="1"/>
  <c r="L500" i="1"/>
  <c r="L499" i="1"/>
  <c r="L498" i="1"/>
  <c r="L497" i="1"/>
  <c r="L496" i="1"/>
  <c r="L495" i="1"/>
  <c r="L494" i="1"/>
  <c r="L448" i="1"/>
  <c r="N448" i="1" s="1"/>
  <c r="F448" i="1"/>
  <c r="M443" i="1"/>
  <c r="O443" i="1"/>
  <c r="L443" i="1"/>
  <c r="N443" i="1"/>
  <c r="H443" i="1"/>
  <c r="F443" i="1"/>
  <c r="L449" i="1"/>
  <c r="N449" i="1"/>
  <c r="L447" i="1"/>
  <c r="N447" i="1"/>
  <c r="L446" i="1"/>
  <c r="N446" i="1"/>
  <c r="L445" i="1"/>
  <c r="N445" i="1"/>
  <c r="L444" i="1"/>
  <c r="N444" i="1"/>
  <c r="L450" i="1"/>
  <c r="N450" i="1"/>
  <c r="H429" i="1"/>
  <c r="H430" i="1"/>
  <c r="H435" i="1"/>
  <c r="H434" i="1"/>
  <c r="H433" i="1"/>
  <c r="H442" i="1"/>
  <c r="L415" i="1"/>
  <c r="L432" i="1"/>
  <c r="L431" i="1"/>
  <c r="L430" i="1"/>
  <c r="L429" i="1"/>
  <c r="L428" i="1"/>
  <c r="L427" i="1"/>
  <c r="L426" i="1"/>
  <c r="L425" i="1"/>
  <c r="L424" i="1"/>
  <c r="L423" i="1"/>
  <c r="L422" i="1"/>
  <c r="L442" i="1"/>
  <c r="L441" i="1"/>
  <c r="L440" i="1"/>
  <c r="L439" i="1"/>
  <c r="L438" i="1"/>
  <c r="L437" i="1"/>
  <c r="L436" i="1"/>
  <c r="L249" i="1"/>
  <c r="N249" i="1"/>
  <c r="L248" i="1"/>
  <c r="N248" i="1" s="1"/>
  <c r="L247" i="1"/>
  <c r="N247" i="1"/>
  <c r="L246" i="1"/>
  <c r="N246" i="1" s="1"/>
  <c r="L245" i="1"/>
  <c r="N245" i="1"/>
  <c r="L244" i="1"/>
  <c r="N244" i="1" s="1"/>
  <c r="L243" i="1"/>
  <c r="N243" i="1"/>
  <c r="L242" i="1"/>
  <c r="N242" i="1" s="1"/>
  <c r="L241" i="1"/>
  <c r="N241" i="1"/>
  <c r="L240" i="1"/>
  <c r="N240" i="1" s="1"/>
  <c r="L239" i="1"/>
  <c r="N239" i="1"/>
  <c r="L238" i="1"/>
  <c r="N238" i="1" s="1"/>
  <c r="L237" i="1"/>
  <c r="N237" i="1"/>
  <c r="L236" i="1"/>
  <c r="N236" i="1" s="1"/>
  <c r="L235" i="1"/>
  <c r="N235" i="1"/>
  <c r="L234" i="1"/>
  <c r="N234" i="1" s="1"/>
  <c r="L233" i="1"/>
  <c r="N233" i="1"/>
  <c r="L232" i="1"/>
  <c r="N232" i="1" s="1"/>
  <c r="L231" i="1"/>
  <c r="N231" i="1"/>
  <c r="L230" i="1"/>
  <c r="N230" i="1" s="1"/>
  <c r="L229" i="1"/>
  <c r="N229" i="1"/>
  <c r="L252" i="1"/>
  <c r="N252" i="1" s="1"/>
  <c r="F252" i="1"/>
  <c r="F247" i="1"/>
  <c r="L254" i="1"/>
  <c r="N254" i="1" s="1"/>
  <c r="L253" i="1"/>
  <c r="N253" i="1"/>
  <c r="L251" i="1"/>
  <c r="N251" i="1" s="1"/>
  <c r="L250" i="1"/>
  <c r="N250" i="1"/>
  <c r="N78" i="1"/>
  <c r="F78" i="1"/>
  <c r="F77" i="1"/>
  <c r="L73" i="1"/>
  <c r="N73" i="1"/>
  <c r="F73" i="1"/>
  <c r="L66" i="1"/>
  <c r="N66" i="1"/>
  <c r="F66" i="1"/>
  <c r="L75" i="1"/>
  <c r="N75" i="1"/>
  <c r="L74" i="1"/>
  <c r="N74" i="1"/>
  <c r="L72" i="1"/>
  <c r="N72" i="1"/>
  <c r="L71" i="1"/>
  <c r="N71" i="1"/>
  <c r="L70" i="1"/>
  <c r="N70" i="1"/>
  <c r="L69" i="1"/>
  <c r="N69" i="1"/>
  <c r="L68" i="1"/>
  <c r="N68" i="1"/>
  <c r="L67" i="1"/>
  <c r="N67" i="1"/>
  <c r="F1137" i="1"/>
  <c r="F790" i="1"/>
  <c r="F80" i="1"/>
  <c r="F261" i="1"/>
  <c r="H734" i="1"/>
  <c r="F734" i="1"/>
  <c r="H732" i="1"/>
  <c r="H723" i="1"/>
  <c r="H722" i="1"/>
  <c r="H721" i="1"/>
  <c r="F723" i="1"/>
  <c r="F942" i="1"/>
  <c r="F563" i="1"/>
  <c r="F562" i="1"/>
  <c r="F508" i="1"/>
  <c r="F507" i="1"/>
  <c r="F450" i="1"/>
  <c r="F449" i="1"/>
  <c r="F254" i="1"/>
  <c r="F253" i="1"/>
  <c r="F211" i="1"/>
  <c r="F75" i="1"/>
  <c r="F74" i="1"/>
  <c r="F13" i="1"/>
  <c r="F1316" i="1"/>
  <c r="F1315" i="1"/>
  <c r="F560" i="1"/>
  <c r="F559" i="1"/>
  <c r="F558" i="1"/>
  <c r="F557" i="1"/>
  <c r="F505" i="1"/>
  <c r="F504" i="1"/>
  <c r="F503" i="1"/>
  <c r="F502" i="1"/>
  <c r="F447" i="1"/>
  <c r="F446" i="1"/>
  <c r="F445" i="1"/>
  <c r="F444" i="1"/>
  <c r="F251" i="1"/>
  <c r="F250" i="1"/>
  <c r="F249" i="1"/>
  <c r="F248" i="1"/>
  <c r="F72" i="1"/>
  <c r="F71" i="1"/>
  <c r="F70" i="1"/>
  <c r="F69" i="1"/>
  <c r="F68" i="1"/>
  <c r="F67" i="1"/>
  <c r="F1344" i="1"/>
  <c r="F1342" i="1"/>
  <c r="F1340" i="1"/>
  <c r="F1338" i="1"/>
  <c r="F1336" i="1"/>
  <c r="F1334" i="1"/>
  <c r="F1332" i="1"/>
  <c r="F1330" i="1"/>
  <c r="F1328" i="1"/>
  <c r="F1326" i="1"/>
  <c r="F1324" i="1"/>
  <c r="F1322" i="1"/>
  <c r="F1320" i="1"/>
  <c r="F1318" i="1"/>
  <c r="F1313" i="1"/>
  <c r="F1311" i="1"/>
  <c r="F1310" i="1"/>
  <c r="F1309" i="1"/>
  <c r="F1308" i="1"/>
  <c r="F1307" i="1"/>
  <c r="F1306" i="1"/>
  <c r="F1305" i="1"/>
  <c r="F1303" i="1"/>
  <c r="F1302" i="1"/>
  <c r="F1301" i="1"/>
  <c r="F1300" i="1"/>
  <c r="F1299" i="1"/>
  <c r="F1298" i="1"/>
  <c r="F1297" i="1"/>
  <c r="F1296" i="1"/>
  <c r="F1295" i="1"/>
  <c r="F1293" i="1"/>
  <c r="F1292" i="1"/>
  <c r="F1291" i="1"/>
  <c r="F1290" i="1"/>
  <c r="F1289" i="1"/>
  <c r="F1288" i="1"/>
  <c r="F1287" i="1"/>
  <c r="F1286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941" i="1"/>
  <c r="F940" i="1"/>
  <c r="F939" i="1"/>
  <c r="F938" i="1"/>
  <c r="F937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4" i="1"/>
  <c r="F753" i="1"/>
  <c r="F752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3" i="1"/>
  <c r="F732" i="1"/>
  <c r="F722" i="1"/>
  <c r="F721" i="1"/>
  <c r="F569" i="1"/>
  <c r="F568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29" i="1"/>
  <c r="F528" i="1"/>
  <c r="F527" i="1"/>
  <c r="F522" i="1"/>
  <c r="F521" i="1"/>
  <c r="F520" i="1"/>
  <c r="F519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6" i="1"/>
  <c r="F472" i="1"/>
  <c r="F465" i="1"/>
  <c r="F464" i="1"/>
  <c r="F463" i="1"/>
  <c r="F462" i="1"/>
  <c r="F461" i="1"/>
  <c r="F460" i="1"/>
  <c r="F459" i="1"/>
  <c r="F458" i="1"/>
  <c r="F442" i="1"/>
  <c r="F441" i="1"/>
  <c r="F440" i="1"/>
  <c r="F439" i="1"/>
  <c r="F438" i="1"/>
  <c r="F437" i="1"/>
  <c r="F436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5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5" i="1"/>
  <c r="F214" i="1"/>
  <c r="F213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7" i="1"/>
  <c r="F196" i="1"/>
  <c r="F195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5" i="1"/>
  <c r="F34" i="1"/>
  <c r="F33" i="1"/>
  <c r="F31" i="1"/>
  <c r="F28" i="1"/>
  <c r="F25" i="1"/>
  <c r="F24" i="1"/>
  <c r="F23" i="1"/>
  <c r="F22" i="1"/>
  <c r="F21" i="1"/>
  <c r="F18" i="1"/>
  <c r="F17" i="1"/>
  <c r="F16" i="1"/>
  <c r="F15" i="1"/>
  <c r="F12" i="1"/>
  <c r="F11" i="1"/>
  <c r="F10" i="1"/>
  <c r="F9" i="1"/>
  <c r="F8" i="1"/>
  <c r="F7" i="1"/>
  <c r="L1061" i="1"/>
  <c r="L1062" i="1"/>
  <c r="L1064" i="1"/>
  <c r="L670" i="1"/>
  <c r="L671" i="1"/>
  <c r="L1044" i="1"/>
  <c r="L1045" i="1"/>
  <c r="L1046" i="1"/>
  <c r="L675" i="1"/>
  <c r="L676" i="1"/>
  <c r="L677" i="1"/>
  <c r="L1048" i="1"/>
  <c r="L1049" i="1"/>
  <c r="L1050" i="1"/>
  <c r="L1052" i="1"/>
  <c r="L680" i="1"/>
  <c r="L1053" i="1"/>
  <c r="L1054" i="1"/>
  <c r="L682" i="1"/>
  <c r="L684" i="1"/>
  <c r="L1056" i="1"/>
  <c r="L1057" i="1"/>
  <c r="L1058" i="1"/>
  <c r="L1060" i="1"/>
  <c r="L691" i="1"/>
  <c r="L966" i="1"/>
  <c r="L1084" i="1"/>
  <c r="L1082" i="1"/>
  <c r="L1074" i="1"/>
  <c r="N958" i="1" l="1"/>
  <c r="N959" i="1" s="1"/>
  <c r="N960" i="1" s="1"/>
  <c r="N961" i="1" s="1"/>
  <c r="N962" i="1" s="1"/>
  <c r="N963" i="1" s="1"/>
  <c r="N964" i="1" s="1"/>
  <c r="N965" i="1" s="1"/>
  <c r="N966" i="1" s="1"/>
  <c r="N967" i="1" s="1"/>
  <c r="N968" i="1" s="1"/>
  <c r="N969" i="1" s="1"/>
  <c r="N970" i="1" s="1"/>
  <c r="N971" i="1" s="1"/>
  <c r="N972" i="1" s="1"/>
  <c r="N973" i="1" s="1"/>
  <c r="N974" i="1" s="1"/>
  <c r="N975" i="1" s="1"/>
  <c r="N976" i="1" s="1"/>
  <c r="N977" i="1" s="1"/>
  <c r="N978" i="1" s="1"/>
  <c r="N979" i="1" s="1"/>
  <c r="N980" i="1" s="1"/>
  <c r="N981" i="1" s="1"/>
  <c r="N982" i="1" s="1"/>
  <c r="N983" i="1" s="1"/>
  <c r="N984" i="1" s="1"/>
  <c r="N985" i="1" s="1"/>
  <c r="N986" i="1" s="1"/>
  <c r="N987" i="1" s="1"/>
  <c r="N988" i="1" s="1"/>
  <c r="N989" i="1" s="1"/>
  <c r="N990" i="1" s="1"/>
  <c r="N991" i="1" s="1"/>
  <c r="N992" i="1" s="1"/>
  <c r="N993" i="1" s="1"/>
  <c r="N994" i="1" s="1"/>
  <c r="N995" i="1" s="1"/>
  <c r="N996" i="1" s="1"/>
  <c r="N997" i="1" s="1"/>
  <c r="N998" i="1" s="1"/>
  <c r="N999" i="1" s="1"/>
  <c r="N1000" i="1" s="1"/>
  <c r="N1001" i="1" s="1"/>
  <c r="N1002" i="1" s="1"/>
  <c r="N1003" i="1" s="1"/>
  <c r="N1004" i="1" s="1"/>
  <c r="N1005" i="1" s="1"/>
  <c r="N1006" i="1" s="1"/>
  <c r="N1007" i="1" s="1"/>
  <c r="N1008" i="1" s="1"/>
  <c r="N1009" i="1" s="1"/>
  <c r="N1010" i="1" s="1"/>
  <c r="N1011" i="1" s="1"/>
  <c r="N1012" i="1" s="1"/>
  <c r="N1013" i="1" s="1"/>
  <c r="N1014" i="1" s="1"/>
  <c r="N1015" i="1" s="1"/>
  <c r="N1016" i="1" s="1"/>
  <c r="N1017" i="1" s="1"/>
  <c r="N1018" i="1" s="1"/>
  <c r="N1019" i="1" s="1"/>
  <c r="N1020" i="1" s="1"/>
  <c r="N953" i="1"/>
  <c r="N954" i="1" s="1"/>
  <c r="N955" i="1" s="1"/>
  <c r="N956" i="1" s="1"/>
  <c r="N957" i="1" s="1"/>
  <c r="J1171" i="1"/>
  <c r="L1035" i="1"/>
  <c r="L1039" i="1"/>
  <c r="L1043" i="1"/>
  <c r="L1047" i="1"/>
  <c r="L1051" i="1"/>
  <c r="L1055" i="1"/>
  <c r="L1059" i="1"/>
  <c r="L1063" i="1"/>
  <c r="L1067" i="1"/>
  <c r="L1071" i="1"/>
  <c r="L1075" i="1"/>
  <c r="L1079" i="1"/>
  <c r="L712" i="1"/>
  <c r="L585" i="1"/>
  <c r="L653" i="1"/>
  <c r="L656" i="1"/>
  <c r="L662" i="1"/>
  <c r="L710" i="1"/>
  <c r="N1025" i="1"/>
  <c r="N1026" i="1" s="1"/>
  <c r="N1027" i="1" s="1"/>
  <c r="N1028" i="1" s="1"/>
  <c r="N1029" i="1" s="1"/>
  <c r="N1030" i="1" s="1"/>
  <c r="N1031" i="1" s="1"/>
  <c r="N1032" i="1" s="1"/>
  <c r="N1033" i="1" s="1"/>
  <c r="N1034" i="1" s="1"/>
  <c r="N1035" i="1" s="1"/>
  <c r="N1036" i="1" s="1"/>
  <c r="N1037" i="1" s="1"/>
  <c r="N1038" i="1" s="1"/>
  <c r="N1039" i="1" s="1"/>
  <c r="N1040" i="1" s="1"/>
  <c r="N1041" i="1" s="1"/>
  <c r="N1042" i="1" s="1"/>
  <c r="N1043" i="1" s="1"/>
  <c r="N1044" i="1" s="1"/>
  <c r="N1045" i="1" s="1"/>
  <c r="N1046" i="1" s="1"/>
  <c r="N1047" i="1" s="1"/>
  <c r="N1048" i="1" s="1"/>
  <c r="N1049" i="1" s="1"/>
  <c r="N1050" i="1" s="1"/>
  <c r="N1051" i="1" s="1"/>
  <c r="N1052" i="1" s="1"/>
  <c r="N1053" i="1" s="1"/>
  <c r="N1054" i="1" s="1"/>
  <c r="N1055" i="1" s="1"/>
  <c r="N1056" i="1" s="1"/>
  <c r="N1057" i="1" s="1"/>
  <c r="N1058" i="1" s="1"/>
  <c r="N1059" i="1" s="1"/>
  <c r="N1060" i="1" s="1"/>
  <c r="N1061" i="1" s="1"/>
  <c r="N1062" i="1" s="1"/>
  <c r="N1063" i="1" s="1"/>
  <c r="N1064" i="1" s="1"/>
  <c r="N1065" i="1" s="1"/>
  <c r="N1066" i="1" s="1"/>
  <c r="N1067" i="1" s="1"/>
  <c r="N1068" i="1" s="1"/>
  <c r="N1069" i="1" s="1"/>
  <c r="N1070" i="1" s="1"/>
  <c r="N1071" i="1" s="1"/>
  <c r="N1072" i="1" s="1"/>
  <c r="N1073" i="1" s="1"/>
  <c r="N1074" i="1" s="1"/>
  <c r="N1075" i="1" s="1"/>
  <c r="N1076" i="1" s="1"/>
  <c r="N1077" i="1" s="1"/>
  <c r="N1078" i="1" s="1"/>
  <c r="N1079" i="1" s="1"/>
  <c r="N1080" i="1" s="1"/>
  <c r="N1081" i="1" s="1"/>
  <c r="N1082" i="1" s="1"/>
  <c r="N1083" i="1" s="1"/>
  <c r="N1084" i="1" s="1"/>
  <c r="N1085" i="1" s="1"/>
  <c r="L1025" i="1"/>
  <c r="L580" i="1"/>
  <c r="J591" i="1" s="1"/>
  <c r="L625" i="1"/>
  <c r="N581" i="1"/>
  <c r="N582" i="1" s="1"/>
  <c r="N583" i="1" s="1"/>
  <c r="N584" i="1" s="1"/>
  <c r="N585" i="1" s="1"/>
  <c r="N586" i="1" s="1"/>
  <c r="N587" i="1" s="1"/>
  <c r="N588" i="1" s="1"/>
  <c r="N589" i="1" s="1"/>
  <c r="N590" i="1" s="1"/>
  <c r="N591" i="1" s="1"/>
  <c r="N592" i="1" s="1"/>
  <c r="N593" i="1" s="1"/>
  <c r="N594" i="1" s="1"/>
  <c r="N595" i="1" s="1"/>
  <c r="N596" i="1" s="1"/>
  <c r="N597" i="1" s="1"/>
  <c r="N598" i="1" s="1"/>
  <c r="N599" i="1" s="1"/>
  <c r="N600" i="1" s="1"/>
  <c r="N601" i="1" s="1"/>
  <c r="N602" i="1" s="1"/>
  <c r="N603" i="1" s="1"/>
  <c r="N604" i="1" s="1"/>
  <c r="N605" i="1" s="1"/>
  <c r="N606" i="1" s="1"/>
  <c r="N607" i="1" s="1"/>
  <c r="N608" i="1" s="1"/>
  <c r="N609" i="1" s="1"/>
  <c r="N610" i="1" s="1"/>
  <c r="N611" i="1" s="1"/>
  <c r="N612" i="1" s="1"/>
  <c r="N613" i="1" s="1"/>
  <c r="N614" i="1" s="1"/>
  <c r="N615" i="1" s="1"/>
  <c r="N616" i="1" s="1"/>
  <c r="N617" i="1" s="1"/>
  <c r="N618" i="1" s="1"/>
  <c r="N619" i="1" s="1"/>
  <c r="N620" i="1" s="1"/>
  <c r="N621" i="1" s="1"/>
  <c r="N622" i="1" s="1"/>
  <c r="N623" i="1" s="1"/>
  <c r="N624" i="1" s="1"/>
  <c r="N625" i="1" s="1"/>
  <c r="N626" i="1" s="1"/>
  <c r="N627" i="1" s="1"/>
  <c r="N628" i="1" s="1"/>
  <c r="N629" i="1" s="1"/>
  <c r="N630" i="1" s="1"/>
  <c r="N631" i="1" s="1"/>
  <c r="N632" i="1" s="1"/>
  <c r="N633" i="1" s="1"/>
  <c r="N634" i="1" s="1"/>
  <c r="N635" i="1" s="1"/>
  <c r="N636" i="1" s="1"/>
  <c r="N637" i="1" s="1"/>
  <c r="N638" i="1" s="1"/>
  <c r="N639" i="1" s="1"/>
  <c r="N640" i="1" s="1"/>
  <c r="N641" i="1" s="1"/>
  <c r="N642" i="1" s="1"/>
  <c r="N643" i="1" s="1"/>
  <c r="N644" i="1" s="1"/>
  <c r="N645" i="1" s="1"/>
  <c r="N646" i="1" s="1"/>
  <c r="N647" i="1" s="1"/>
  <c r="N648" i="1" s="1"/>
  <c r="N649" i="1" s="1"/>
  <c r="N650" i="1" s="1"/>
  <c r="N651" i="1" s="1"/>
  <c r="N652" i="1" s="1"/>
  <c r="N653" i="1" s="1"/>
  <c r="N654" i="1" s="1"/>
  <c r="N655" i="1" s="1"/>
  <c r="N656" i="1" s="1"/>
  <c r="N657" i="1" s="1"/>
  <c r="N658" i="1" s="1"/>
  <c r="N659" i="1" s="1"/>
  <c r="N660" i="1" s="1"/>
  <c r="N661" i="1" s="1"/>
  <c r="N662" i="1" s="1"/>
  <c r="N663" i="1" s="1"/>
  <c r="N664" i="1" s="1"/>
  <c r="N665" i="1" s="1"/>
  <c r="N666" i="1" s="1"/>
  <c r="N667" i="1" s="1"/>
  <c r="N668" i="1" s="1"/>
  <c r="N669" i="1" s="1"/>
  <c r="N670" i="1" s="1"/>
  <c r="N671" i="1" s="1"/>
  <c r="N672" i="1" s="1"/>
  <c r="N673" i="1" s="1"/>
  <c r="N674" i="1" s="1"/>
  <c r="N675" i="1" s="1"/>
  <c r="N676" i="1" s="1"/>
  <c r="N677" i="1" s="1"/>
  <c r="N678" i="1" s="1"/>
  <c r="N679" i="1" s="1"/>
  <c r="N680" i="1" s="1"/>
  <c r="N681" i="1" s="1"/>
  <c r="N682" i="1" s="1"/>
  <c r="N683" i="1" s="1"/>
  <c r="N684" i="1" s="1"/>
  <c r="N685" i="1" s="1"/>
  <c r="N686" i="1" s="1"/>
  <c r="N687" i="1" s="1"/>
  <c r="N688" i="1" s="1"/>
  <c r="N689" i="1" s="1"/>
  <c r="N690" i="1" s="1"/>
  <c r="N691" i="1" s="1"/>
  <c r="N692" i="1" s="1"/>
  <c r="N693" i="1" s="1"/>
  <c r="N694" i="1" s="1"/>
  <c r="N695" i="1" s="1"/>
  <c r="N696" i="1" s="1"/>
  <c r="N697" i="1" s="1"/>
  <c r="N698" i="1" s="1"/>
  <c r="N699" i="1" s="1"/>
  <c r="N700" i="1" s="1"/>
  <c r="N701" i="1" s="1"/>
  <c r="N702" i="1" s="1"/>
  <c r="N703" i="1" s="1"/>
  <c r="N704" i="1" s="1"/>
  <c r="N705" i="1" s="1"/>
  <c r="N706" i="1" s="1"/>
  <c r="N707" i="1" s="1"/>
  <c r="N708" i="1" s="1"/>
  <c r="N709" i="1" s="1"/>
  <c r="N710" i="1" s="1"/>
  <c r="N711" i="1" s="1"/>
  <c r="N712" i="1" s="1"/>
  <c r="N713" i="1" s="1"/>
  <c r="N714" i="1" s="1"/>
  <c r="N715" i="1" s="1"/>
</calcChain>
</file>

<file path=xl/sharedStrings.xml><?xml version="1.0" encoding="utf-8"?>
<sst xmlns="http://schemas.openxmlformats.org/spreadsheetml/2006/main" count="1031" uniqueCount="288">
  <si>
    <t>Water and Oil Levels</t>
  </si>
  <si>
    <t>PROVISIONAL DATA SUBJECT TO REVISION</t>
  </si>
  <si>
    <t>fielname:  wl9000s.xls</t>
  </si>
  <si>
    <t>Explanation of abbreviations:  m, meters; O/L, oil level; W/L, water level; BMP, Below Measuring Point; BLS, Below Land Surface; Elev., Elevation</t>
  </si>
  <si>
    <t>Hold</t>
  </si>
  <si>
    <t>Cut</t>
  </si>
  <si>
    <t>W/L BMP</t>
  </si>
  <si>
    <t>O/L BMP</t>
  </si>
  <si>
    <t>MP Elev.</t>
  </si>
  <si>
    <t>W/L Elev.</t>
  </si>
  <si>
    <t>O/L Elev.</t>
  </si>
  <si>
    <t>W/L Depth</t>
  </si>
  <si>
    <t>O/L Depth</t>
  </si>
  <si>
    <t>Site</t>
  </si>
  <si>
    <t>Date</t>
  </si>
  <si>
    <t>(feet)</t>
  </si>
  <si>
    <t>(meters)</t>
  </si>
  <si>
    <t>Remarks</t>
  </si>
  <si>
    <t>BLS (m)</t>
  </si>
  <si>
    <t>frozen</t>
  </si>
  <si>
    <t>dry</t>
  </si>
  <si>
    <t>Dry</t>
  </si>
  <si>
    <t>less than .05</t>
  </si>
  <si>
    <t>no oil plugged</t>
  </si>
  <si>
    <t>film of oil</t>
  </si>
  <si>
    <t>dry/froz</t>
  </si>
  <si>
    <t>less than .10</t>
  </si>
  <si>
    <t>faint glow</t>
  </si>
  <si>
    <t>no oil</t>
  </si>
  <si>
    <t>Film of oil</t>
  </si>
  <si>
    <t>Trace</t>
  </si>
  <si>
    <t>MP elev from OFR 93-496</t>
  </si>
  <si>
    <t>9101G</t>
  </si>
  <si>
    <t>9320A</t>
  </si>
  <si>
    <t>9321A</t>
  </si>
  <si>
    <t>9322A</t>
  </si>
  <si>
    <t>9323A</t>
  </si>
  <si>
    <t>error</t>
  </si>
  <si>
    <t>Near 981</t>
  </si>
  <si>
    <t>Used steel tape</t>
  </si>
  <si>
    <t>ck w/steel tape</t>
  </si>
  <si>
    <t>steel tape</t>
  </si>
  <si>
    <t>DL=24.25 OK</t>
  </si>
  <si>
    <t>DL=24.29 OK</t>
  </si>
  <si>
    <t>DL=13.08 OK</t>
  </si>
  <si>
    <t>DL=13.21 OK</t>
  </si>
  <si>
    <t>DL=26.43 reset</t>
  </si>
  <si>
    <t>DL=26.64 OK</t>
  </si>
  <si>
    <t>DL= 24.38 OK</t>
  </si>
  <si>
    <t>DL= 26.71 OK</t>
  </si>
  <si>
    <t>DL= 13.30 OK</t>
  </si>
  <si>
    <t>No oil</t>
  </si>
  <si>
    <t>DL= 24.19 OK</t>
  </si>
  <si>
    <t>DL= 24.10 OK</t>
  </si>
  <si>
    <t>DL= 26.49 OK</t>
  </si>
  <si>
    <t>DL= 26.40 OK</t>
  </si>
  <si>
    <t>DL= 13.06 OK</t>
  </si>
  <si>
    <t>DL= 13.02 OK</t>
  </si>
  <si>
    <t>Etape w/-.03 corr.</t>
  </si>
  <si>
    <t>DL= 23.33 OK</t>
  </si>
  <si>
    <t>DL= 23.89 ?</t>
  </si>
  <si>
    <t>DL=23.37 reset</t>
  </si>
  <si>
    <t>Slight oil</t>
  </si>
  <si>
    <t>DL= 25.66 OK</t>
  </si>
  <si>
    <t>DL= 25.57 OK</t>
  </si>
  <si>
    <t>DL= 25.77 reset</t>
  </si>
  <si>
    <t>DL= 0 reset</t>
  </si>
  <si>
    <t>DL= 12.15 OK</t>
  </si>
  <si>
    <t>DL= 23.60 OK</t>
  </si>
  <si>
    <t>DL= 23.83 OK</t>
  </si>
  <si>
    <t>Installede KPSI transducer.</t>
  </si>
  <si>
    <t>DL= 25.86 reset</t>
  </si>
  <si>
    <t>DL= 26.22</t>
  </si>
  <si>
    <t>DL= 26.20 reset</t>
  </si>
  <si>
    <t>Installed KPSI TRANSDUCER.</t>
  </si>
  <si>
    <t>DL= 12.48 reset</t>
  </si>
  <si>
    <t>DL= 12.87 OK</t>
  </si>
  <si>
    <t>DL= 12.81 reset</t>
  </si>
  <si>
    <t>Installed KPSI transducer.</t>
  </si>
  <si>
    <t>DL= 23.93 OK</t>
  </si>
  <si>
    <t>DL= 23.99 Reset</t>
  </si>
  <si>
    <t>DL= 26.29 OK</t>
  </si>
  <si>
    <t>DL= 26.348 OK</t>
  </si>
  <si>
    <t>DL= 12.925 OK</t>
  </si>
  <si>
    <t>DL= 12.903 Reset</t>
  </si>
  <si>
    <t>Etape w/-.04 corr.</t>
  </si>
  <si>
    <t>DL= 24.09 OK</t>
  </si>
  <si>
    <t>DL= 26.41 OK</t>
  </si>
  <si>
    <t>DL= 13.01 OK</t>
  </si>
  <si>
    <t>DL= 24.155 OK</t>
  </si>
  <si>
    <t>DL= 24.26 OK</t>
  </si>
  <si>
    <t>DL= 26.516 OK</t>
  </si>
  <si>
    <t>DL= 26.62 OK</t>
  </si>
  <si>
    <t>DL= 13.11 OK</t>
  </si>
  <si>
    <t>DL= 13.23</t>
  </si>
  <si>
    <t>DL= 24.30 OK</t>
  </si>
  <si>
    <t>DL= 23.79 OK</t>
  </si>
  <si>
    <t>DL= 26.65 OK</t>
  </si>
  <si>
    <t>DL= 26.15 OK</t>
  </si>
  <si>
    <t>DL= 13.23 OK</t>
  </si>
  <si>
    <t>DL= 12.69 OK</t>
  </si>
  <si>
    <t>DL= 23.69 OK</t>
  </si>
  <si>
    <t>DL= 23.74 OK</t>
  </si>
  <si>
    <t>DL= 26.03 OK</t>
  </si>
  <si>
    <t>DL= 26.06 OK</t>
  </si>
  <si>
    <t>DL= 12.57 OK</t>
  </si>
  <si>
    <t>DL= 12.72 OK</t>
  </si>
  <si>
    <t>Datalogger locked up, replaced.</t>
  </si>
  <si>
    <t>DL= 24.00 OK</t>
  </si>
  <si>
    <t>DL= 24.27 reset</t>
  </si>
  <si>
    <t>DL= 26.33 OK</t>
  </si>
  <si>
    <t>DL= 26.58 reset</t>
  </si>
  <si>
    <t>DL= 12.93 reset</t>
  </si>
  <si>
    <t>DL= 35.95 reset</t>
  </si>
  <si>
    <t>DL= 24.40 OK</t>
  </si>
  <si>
    <t>skipped</t>
  </si>
  <si>
    <t>DL= 26.75 OK</t>
  </si>
  <si>
    <t>DL= 13.39 reset</t>
  </si>
  <si>
    <t>DL= 24.42 OK</t>
  </si>
  <si>
    <t>DL= 24.50 OK</t>
  </si>
  <si>
    <t>wet sand</t>
  </si>
  <si>
    <t>DL= 26.79 OK</t>
  </si>
  <si>
    <t>DL= 26.85 OK</t>
  </si>
  <si>
    <t>DL= 13.34 OK</t>
  </si>
  <si>
    <t>DL= 13.41 OK</t>
  </si>
  <si>
    <t>DL= 24.565 OK</t>
  </si>
  <si>
    <t>DL= 24.69 OK</t>
  </si>
  <si>
    <t>DL= 24.76 OK</t>
  </si>
  <si>
    <t>DL= 26.94 OK</t>
  </si>
  <si>
    <t>DL= 27.04 OK</t>
  </si>
  <si>
    <t>DL= 27.10 OK</t>
  </si>
  <si>
    <t>DL= 13.47 OK</t>
  </si>
  <si>
    <t>DL= 13.56 OK</t>
  </si>
  <si>
    <t>DL= 13.67 OK</t>
  </si>
  <si>
    <t>DL= 24.49 OK</t>
  </si>
  <si>
    <t>DL= 26.82 OK</t>
  </si>
  <si>
    <t>DL= 13.50 OK</t>
  </si>
  <si>
    <t>DL= 24.29 OK</t>
  </si>
  <si>
    <t>DL= 26.64 OK</t>
  </si>
  <si>
    <t>DL= 26.50 OK</t>
  </si>
  <si>
    <t>DL= 13.13 OK</t>
  </si>
  <si>
    <t>DL= 12.98 OK</t>
  </si>
  <si>
    <t>Etape w/-.02 corr.</t>
  </si>
  <si>
    <t>DL= 24.27 OK</t>
  </si>
  <si>
    <t>DL= 24.46 OK</t>
  </si>
  <si>
    <t>DL= 24.52 OK</t>
  </si>
  <si>
    <t>DL= 24.43 OK</t>
  </si>
  <si>
    <t>DL= 26.59 OK</t>
  </si>
  <si>
    <t>DL= 26.80 OK</t>
  </si>
  <si>
    <t>DL= 26.88 OK</t>
  </si>
  <si>
    <t>DL=26.79 OK</t>
  </si>
  <si>
    <t>DL= 13.19 OK</t>
  </si>
  <si>
    <t>DL= 13.38 OK</t>
  </si>
  <si>
    <t>DL= 13.40 OK</t>
  </si>
  <si>
    <t>DL= 13.27 OK</t>
  </si>
  <si>
    <t>Etape w/-.01 corr.</t>
  </si>
  <si>
    <t>DL= 24.22 reset</t>
  </si>
  <si>
    <t>DL= 24.34 OK</t>
  </si>
  <si>
    <t>DL= 26.60 OK</t>
  </si>
  <si>
    <t>DL= 13.09 OK</t>
  </si>
  <si>
    <t>DL= 13.16 OK</t>
  </si>
  <si>
    <t>DL= 24.44 OK</t>
  </si>
  <si>
    <t>DL= 26.76 OK</t>
  </si>
  <si>
    <t>DL= 24.62 OK</t>
  </si>
  <si>
    <t>DL= 24.71 OK</t>
  </si>
  <si>
    <t>DL= 24.51 reset</t>
  </si>
  <si>
    <t>DL= 24.21 OK</t>
  </si>
  <si>
    <t>DL= 23.77 reset</t>
  </si>
  <si>
    <t>DL= 28.85 reset</t>
  </si>
  <si>
    <t>DL= 23.91 OK</t>
  </si>
  <si>
    <t>DL= 23.64 OK</t>
  </si>
  <si>
    <t>DL= 23.55 OK</t>
  </si>
  <si>
    <t>DL= 26.91 OK</t>
  </si>
  <si>
    <t>DL= 27.00 OK</t>
  </si>
  <si>
    <t>DL= 26.81 OK</t>
  </si>
  <si>
    <t>DL= 26.56 OK</t>
  </si>
  <si>
    <t>DL= 26.11 reset</t>
  </si>
  <si>
    <t>DL= 26.09 reset</t>
  </si>
  <si>
    <t>DL= 26.04 OK</t>
  </si>
  <si>
    <t>DL= 25.94 OK</t>
  </si>
  <si>
    <t>DL= 13.46 OK</t>
  </si>
  <si>
    <t>DL= 13.55 OK</t>
  </si>
  <si>
    <t>DL= 13.26 OK</t>
  </si>
  <si>
    <t>DL= 13.00 OK</t>
  </si>
  <si>
    <t>DL= 13.87 OK</t>
  </si>
  <si>
    <t>DL= 12.82 OK</t>
  </si>
  <si>
    <t>DL= 12.54 OK</t>
  </si>
  <si>
    <t>DL= 12.53 OK</t>
  </si>
  <si>
    <t>Etape w/-.00 corr.</t>
  </si>
  <si>
    <t xml:space="preserve">Etape w/-.00 corr. </t>
  </si>
  <si>
    <t xml:space="preserve"> </t>
  </si>
  <si>
    <t>DL= 23.65 OK</t>
  </si>
  <si>
    <t>DL= 23.85 OK</t>
  </si>
  <si>
    <t>DL= 25.05 OK</t>
  </si>
  <si>
    <t>DL= 25.22</t>
  </si>
  <si>
    <t>DL= 12.86 OK</t>
  </si>
  <si>
    <t>Etape w/-1.01 corr.</t>
  </si>
  <si>
    <t>steel tape didn't work well</t>
  </si>
  <si>
    <t>DL= 26.01</t>
  </si>
  <si>
    <t>DL= 12.40 reset</t>
  </si>
  <si>
    <t>Installed new barometer</t>
  </si>
  <si>
    <t>DL= 23.31 OK</t>
  </si>
  <si>
    <t>Casing pinched from freezing water</t>
  </si>
  <si>
    <t>DL= 25.71</t>
  </si>
  <si>
    <t>DL= 12.23 OK</t>
  </si>
  <si>
    <t>DL= 25.23 reset</t>
  </si>
  <si>
    <t>DL= 25.49</t>
  </si>
  <si>
    <t>DL= 11.99 OK</t>
  </si>
  <si>
    <t>Uninstalled Well 981 and components at this date and time due to Enbridge's pipeline installation in area</t>
  </si>
  <si>
    <t>Etape w/-1.00 corr.</t>
  </si>
  <si>
    <t>Bottom well? @26.11</t>
  </si>
  <si>
    <t>Bottom well? @26.1</t>
  </si>
  <si>
    <t>Bottom well? @26.08</t>
  </si>
  <si>
    <t>Bottom well? @26.07</t>
  </si>
  <si>
    <t>Bottom well? @25.72</t>
  </si>
  <si>
    <t>Bottom well? @26.04</t>
  </si>
  <si>
    <t>Bottom well? @25.9</t>
  </si>
  <si>
    <t>Bottom well? @25.85</t>
  </si>
  <si>
    <t>Bottom of well? @25.78</t>
  </si>
  <si>
    <t>Bottom of well? @25.85</t>
  </si>
  <si>
    <t>wet sand @ 25.60</t>
  </si>
  <si>
    <t>wet sand @ 25.65</t>
  </si>
  <si>
    <t>wet sand @25.65</t>
  </si>
  <si>
    <t>wet sand @25.83</t>
  </si>
  <si>
    <t>wet sand @25.84</t>
  </si>
  <si>
    <t>wet sand @25.80</t>
  </si>
  <si>
    <t>wet sand @25.72</t>
  </si>
  <si>
    <t>wet sand @25.67</t>
  </si>
  <si>
    <t>wet sand @25.89</t>
  </si>
  <si>
    <t>wet sand @25.97</t>
  </si>
  <si>
    <t>wet sand @25.77</t>
  </si>
  <si>
    <t>wet sand @25.75</t>
  </si>
  <si>
    <t>wet sand @25.68</t>
  </si>
  <si>
    <t>wet sand @25.56</t>
  </si>
  <si>
    <t>wet sand @25.55</t>
  </si>
  <si>
    <t>wet sand @25.33</t>
  </si>
  <si>
    <t>DL= 23.00 OK</t>
  </si>
  <si>
    <t>Casing still pinched from freezing water. Barely able get tapedown with steel tape.</t>
  </si>
  <si>
    <t>DL= 25.37 OK</t>
  </si>
  <si>
    <t>DL= 25.90 reset</t>
  </si>
  <si>
    <t>DL= 23.75 OK</t>
  </si>
  <si>
    <t>DL= 23.50 OK</t>
  </si>
  <si>
    <t>wet sand @25.86</t>
  </si>
  <si>
    <t>wet sand @25.73</t>
  </si>
  <si>
    <t>DL= 23.94 OK</t>
  </si>
  <si>
    <t>DL= 23.07 OK</t>
  </si>
  <si>
    <t>comments</t>
  </si>
  <si>
    <t>DL= 26.37 OK</t>
  </si>
  <si>
    <t>DL= 26.49 reset</t>
  </si>
  <si>
    <t>DL= 24.20 OK</t>
  </si>
  <si>
    <t>DL= 24.32 OK</t>
  </si>
  <si>
    <t xml:space="preserve">NWIS Water Level Method </t>
  </si>
  <si>
    <t>(S: Steel Tape. V: Calibrated E-Tape. Z: Other)</t>
  </si>
  <si>
    <t>S</t>
  </si>
  <si>
    <t>Etape</t>
  </si>
  <si>
    <t>Etape w/-1.02 corr.</t>
  </si>
  <si>
    <t>V</t>
  </si>
  <si>
    <t>wet sand @25.49</t>
  </si>
  <si>
    <t>wet sand@25.93</t>
  </si>
  <si>
    <t>moist sand</t>
  </si>
  <si>
    <t>wet sand@25.95</t>
  </si>
  <si>
    <t>DL= 24.385 OK</t>
  </si>
  <si>
    <t>DL= 24.202 OK</t>
  </si>
  <si>
    <t>DL= 24.178 OK</t>
  </si>
  <si>
    <t>DL= 24.892 OK</t>
  </si>
  <si>
    <t>DL= 23.827 reset</t>
  </si>
  <si>
    <t>DL= 26.376 reset</t>
  </si>
  <si>
    <t>DL= 26.825 OK</t>
  </si>
  <si>
    <t>DL= 26.54 OK</t>
  </si>
  <si>
    <t>DL= 27.934 reset</t>
  </si>
  <si>
    <t>DL= 26.168 reset</t>
  </si>
  <si>
    <t>DL= 26.315 reset</t>
  </si>
  <si>
    <t>DL= 26.953 reset</t>
  </si>
  <si>
    <t>Z</t>
  </si>
  <si>
    <t>No oil detected</t>
  </si>
  <si>
    <t>No oil detected, sheen on probe</t>
  </si>
  <si>
    <t>Did not enter WL in GWSI - this tapedown is deeper than total well depth</t>
  </si>
  <si>
    <t>Did not enter WL in GWSI - this tapedown is significantly deeper thank total well depth</t>
  </si>
  <si>
    <t>Did not enter WL in GWSI - this is not a well</t>
  </si>
  <si>
    <t>9205A</t>
  </si>
  <si>
    <t>Did not enter WL in GWSI - no record of 9316A, 9316B, etc</t>
  </si>
  <si>
    <t xml:space="preserve">Did not enter in GWSI - this tapedown is deeper than total well depth. </t>
  </si>
  <si>
    <t>Reinstalled logger removed in June. Did not enter in GWSI - this tapedown is deeper than total well depth</t>
  </si>
  <si>
    <t>Offset was in error, reset. Did not enter in GWSI - this tapedown is deeper thank total well depth</t>
  </si>
  <si>
    <t>Datalogger locked up. Did not enter in GWSI - this tapedown is deeper than total well depth</t>
  </si>
  <si>
    <t>Removed heated rain gage. Did not enter WL in GWSI - this tapedown is deeper than total well depth</t>
  </si>
  <si>
    <t>Reinstalled heated rain gage. Did not enter WL in GWSI - this tapedown is deeper than total well depth</t>
  </si>
  <si>
    <t>Removed WL from GWSI on 3/1/13, obvious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</si>
</sst>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mm/dd/yy"/>
    <numFmt numFmtId="166" formatCode="m/d/yy;@"/>
    <numFmt numFmtId="167" formatCode="mm/dd/yy;@"/>
  </numFmts>
  <fonts count="6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NumberFormat="1"/>
    <xf numFmtId="0" fontId="4" fillId="0" borderId="0" xfId="0" applyFont="1" applyAlignment="1">
      <alignment horizontal="left"/>
    </xf>
    <xf numFmtId="165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2" fontId="4" fillId="0" borderId="0" xfId="0" applyNumberFormat="1" applyFont="1"/>
    <xf numFmtId="0" fontId="5" fillId="0" borderId="0" xfId="0" applyFont="1"/>
    <xf numFmtId="0" fontId="0" fillId="0" borderId="0" xfId="0" applyNumberFormat="1" applyAlignment="1">
      <alignment horizontal="left"/>
    </xf>
    <xf numFmtId="14" fontId="0" fillId="0" borderId="0" xfId="0" applyNumberFormat="1"/>
    <xf numFmtId="166" fontId="0" fillId="0" borderId="0" xfId="0" applyNumberFormat="1"/>
    <xf numFmtId="167" fontId="0" fillId="0" borderId="0" xfId="0" applyNumberFormat="1"/>
    <xf numFmtId="2" fontId="1" fillId="0" borderId="0" xfId="0" applyNumberFormat="1" applyFont="1"/>
    <xf numFmtId="165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W/L 9021</a:t>
            </a:r>
          </a:p>
        </c:rich>
      </c:tx>
      <c:layout>
        <c:manualLayout>
          <c:xMode val="edge"/>
          <c:yMode val="edge"/>
          <c:x val="0.45837959648983273"/>
          <c:y val="1.9575931848109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484848484848481E-2"/>
          <c:y val="0.12627986348122866"/>
          <c:w val="0.85479797979797978"/>
          <c:h val="0.76279863481228671"/>
        </c:manualLayout>
      </c:layout>
      <c:scatterChart>
        <c:scatterStyle val="lineMarker"/>
        <c:varyColors val="0"/>
        <c:ser>
          <c:idx val="0"/>
          <c:order val="0"/>
          <c:tx>
            <c:strRef>
              <c:f>wl9000s!$A$1087</c:f>
              <c:strCache>
                <c:ptCount val="1"/>
                <c:pt idx="0">
                  <c:v>9021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wl9000s!$B$1087:$B$1172</c:f>
              <c:numCache>
                <c:formatCode>mm/dd/yy</c:formatCode>
                <c:ptCount val="86"/>
                <c:pt idx="0">
                  <c:v>33156</c:v>
                </c:pt>
                <c:pt idx="1">
                  <c:v>33172</c:v>
                </c:pt>
                <c:pt idx="2">
                  <c:v>33306</c:v>
                </c:pt>
                <c:pt idx="3">
                  <c:v>33327</c:v>
                </c:pt>
                <c:pt idx="4">
                  <c:v>33400</c:v>
                </c:pt>
                <c:pt idx="5">
                  <c:v>33679</c:v>
                </c:pt>
                <c:pt idx="6">
                  <c:v>33771</c:v>
                </c:pt>
                <c:pt idx="7">
                  <c:v>34010</c:v>
                </c:pt>
                <c:pt idx="8">
                  <c:v>34033</c:v>
                </c:pt>
                <c:pt idx="9">
                  <c:v>34044</c:v>
                </c:pt>
                <c:pt idx="10">
                  <c:v>34058</c:v>
                </c:pt>
                <c:pt idx="11">
                  <c:v>34065</c:v>
                </c:pt>
                <c:pt idx="12">
                  <c:v>34075</c:v>
                </c:pt>
                <c:pt idx="13">
                  <c:v>34086</c:v>
                </c:pt>
                <c:pt idx="14">
                  <c:v>34100</c:v>
                </c:pt>
                <c:pt idx="15">
                  <c:v>34110</c:v>
                </c:pt>
                <c:pt idx="16">
                  <c:v>34117</c:v>
                </c:pt>
                <c:pt idx="17">
                  <c:v>34129</c:v>
                </c:pt>
                <c:pt idx="18">
                  <c:v>34267</c:v>
                </c:pt>
                <c:pt idx="19">
                  <c:v>34310</c:v>
                </c:pt>
                <c:pt idx="20">
                  <c:v>34341</c:v>
                </c:pt>
                <c:pt idx="21">
                  <c:v>34366</c:v>
                </c:pt>
                <c:pt idx="22">
                  <c:v>34402</c:v>
                </c:pt>
                <c:pt idx="23">
                  <c:v>34438</c:v>
                </c:pt>
                <c:pt idx="24">
                  <c:v>34470</c:v>
                </c:pt>
                <c:pt idx="25">
                  <c:v>34488</c:v>
                </c:pt>
                <c:pt idx="26">
                  <c:v>34522</c:v>
                </c:pt>
                <c:pt idx="27">
                  <c:v>34561</c:v>
                </c:pt>
                <c:pt idx="28">
                  <c:v>34589</c:v>
                </c:pt>
                <c:pt idx="29">
                  <c:v>34611</c:v>
                </c:pt>
                <c:pt idx="30">
                  <c:v>34648</c:v>
                </c:pt>
                <c:pt idx="31">
                  <c:v>34676</c:v>
                </c:pt>
                <c:pt idx="32">
                  <c:v>34702</c:v>
                </c:pt>
                <c:pt idx="33">
                  <c:v>34775</c:v>
                </c:pt>
                <c:pt idx="34">
                  <c:v>34817</c:v>
                </c:pt>
                <c:pt idx="35">
                  <c:v>34859</c:v>
                </c:pt>
                <c:pt idx="36">
                  <c:v>35025</c:v>
                </c:pt>
                <c:pt idx="37">
                  <c:v>35101</c:v>
                </c:pt>
                <c:pt idx="38">
                  <c:v>35143</c:v>
                </c:pt>
                <c:pt idx="39">
                  <c:v>35184</c:v>
                </c:pt>
                <c:pt idx="40">
                  <c:v>35213</c:v>
                </c:pt>
                <c:pt idx="41">
                  <c:v>35240</c:v>
                </c:pt>
                <c:pt idx="42">
                  <c:v>35286</c:v>
                </c:pt>
                <c:pt idx="43">
                  <c:v>35311</c:v>
                </c:pt>
                <c:pt idx="44">
                  <c:v>35359</c:v>
                </c:pt>
                <c:pt idx="45">
                  <c:v>35419</c:v>
                </c:pt>
                <c:pt idx="46">
                  <c:v>35487</c:v>
                </c:pt>
                <c:pt idx="47">
                  <c:v>35551</c:v>
                </c:pt>
                <c:pt idx="48">
                  <c:v>35586</c:v>
                </c:pt>
                <c:pt idx="49">
                  <c:v>35625</c:v>
                </c:pt>
                <c:pt idx="50">
                  <c:v>35651</c:v>
                </c:pt>
                <c:pt idx="51">
                  <c:v>35693</c:v>
                </c:pt>
                <c:pt idx="52">
                  <c:v>35731</c:v>
                </c:pt>
                <c:pt idx="53">
                  <c:v>35754</c:v>
                </c:pt>
                <c:pt idx="54">
                  <c:v>35776</c:v>
                </c:pt>
                <c:pt idx="55">
                  <c:v>35817</c:v>
                </c:pt>
                <c:pt idx="56">
                  <c:v>35845</c:v>
                </c:pt>
                <c:pt idx="57">
                  <c:v>35871</c:v>
                </c:pt>
                <c:pt idx="58">
                  <c:v>35900</c:v>
                </c:pt>
                <c:pt idx="59">
                  <c:v>35956</c:v>
                </c:pt>
                <c:pt idx="60">
                  <c:v>36001</c:v>
                </c:pt>
                <c:pt idx="61">
                  <c:v>36060</c:v>
                </c:pt>
                <c:pt idx="62">
                  <c:v>36082</c:v>
                </c:pt>
                <c:pt idx="63">
                  <c:v>36160</c:v>
                </c:pt>
                <c:pt idx="64">
                  <c:v>36185</c:v>
                </c:pt>
                <c:pt idx="65">
                  <c:v>36216</c:v>
                </c:pt>
                <c:pt idx="66">
                  <c:v>36235</c:v>
                </c:pt>
                <c:pt idx="67">
                  <c:v>36277</c:v>
                </c:pt>
                <c:pt idx="68">
                  <c:v>36299</c:v>
                </c:pt>
                <c:pt idx="69">
                  <c:v>36328</c:v>
                </c:pt>
                <c:pt idx="70">
                  <c:v>36371</c:v>
                </c:pt>
                <c:pt idx="71">
                  <c:v>36399</c:v>
                </c:pt>
                <c:pt idx="72">
                  <c:v>36427</c:v>
                </c:pt>
                <c:pt idx="73">
                  <c:v>36458</c:v>
                </c:pt>
                <c:pt idx="74">
                  <c:v>36486</c:v>
                </c:pt>
                <c:pt idx="75">
                  <c:v>36521</c:v>
                </c:pt>
                <c:pt idx="76">
                  <c:v>36553</c:v>
                </c:pt>
                <c:pt idx="77">
                  <c:v>36587</c:v>
                </c:pt>
                <c:pt idx="78">
                  <c:v>36612</c:v>
                </c:pt>
                <c:pt idx="79">
                  <c:v>36640</c:v>
                </c:pt>
                <c:pt idx="80">
                  <c:v>36669</c:v>
                </c:pt>
                <c:pt idx="81">
                  <c:v>36706</c:v>
                </c:pt>
                <c:pt idx="82">
                  <c:v>36732</c:v>
                </c:pt>
                <c:pt idx="83">
                  <c:v>36760</c:v>
                </c:pt>
                <c:pt idx="84">
                  <c:v>36787</c:v>
                </c:pt>
                <c:pt idx="85">
                  <c:v>36816</c:v>
                </c:pt>
              </c:numCache>
            </c:numRef>
          </c:xVal>
          <c:yVal>
            <c:numRef>
              <c:f>wl9000s!$L$1087:$L$1172</c:f>
              <c:numCache>
                <c:formatCode>General</c:formatCode>
                <c:ptCount val="86"/>
                <c:pt idx="0">
                  <c:v>423.87299999999999</c:v>
                </c:pt>
                <c:pt idx="1">
                  <c:v>423.88900000000001</c:v>
                </c:pt>
                <c:pt idx="2">
                  <c:v>423.78800000000001</c:v>
                </c:pt>
                <c:pt idx="3">
                  <c:v>423.81599999999997</c:v>
                </c:pt>
                <c:pt idx="4">
                  <c:v>423.995</c:v>
                </c:pt>
                <c:pt idx="5">
                  <c:v>423.86</c:v>
                </c:pt>
                <c:pt idx="6">
                  <c:v>423.94</c:v>
                </c:pt>
                <c:pt idx="7">
                  <c:v>423.97</c:v>
                </c:pt>
                <c:pt idx="8">
                  <c:v>423.95</c:v>
                </c:pt>
                <c:pt idx="9">
                  <c:v>423.93</c:v>
                </c:pt>
                <c:pt idx="10">
                  <c:v>423.96</c:v>
                </c:pt>
                <c:pt idx="11">
                  <c:v>423.97</c:v>
                </c:pt>
                <c:pt idx="12">
                  <c:v>424.02</c:v>
                </c:pt>
                <c:pt idx="13">
                  <c:v>424.04</c:v>
                </c:pt>
                <c:pt idx="14">
                  <c:v>424.08</c:v>
                </c:pt>
                <c:pt idx="15">
                  <c:v>424.084</c:v>
                </c:pt>
                <c:pt idx="16">
                  <c:v>424.089</c:v>
                </c:pt>
                <c:pt idx="17">
                  <c:v>424.09100000000001</c:v>
                </c:pt>
                <c:pt idx="18">
                  <c:v>424.11700000000002</c:v>
                </c:pt>
                <c:pt idx="19">
                  <c:v>424.08100000000002</c:v>
                </c:pt>
                <c:pt idx="20">
                  <c:v>424.05</c:v>
                </c:pt>
                <c:pt idx="21">
                  <c:v>424.02200000000005</c:v>
                </c:pt>
                <c:pt idx="22">
                  <c:v>423.98400000000004</c:v>
                </c:pt>
                <c:pt idx="23">
                  <c:v>424.03400000000005</c:v>
                </c:pt>
                <c:pt idx="24">
                  <c:v>424.09200000000004</c:v>
                </c:pt>
                <c:pt idx="25">
                  <c:v>424.11200000000002</c:v>
                </c:pt>
                <c:pt idx="26">
                  <c:v>424.13</c:v>
                </c:pt>
                <c:pt idx="27">
                  <c:v>424.16300000000001</c:v>
                </c:pt>
                <c:pt idx="28">
                  <c:v>424.149</c:v>
                </c:pt>
                <c:pt idx="29">
                  <c:v>424.19900000000001</c:v>
                </c:pt>
                <c:pt idx="30">
                  <c:v>424.22200000000004</c:v>
                </c:pt>
                <c:pt idx="31">
                  <c:v>424.226</c:v>
                </c:pt>
                <c:pt idx="32">
                  <c:v>424.19300000000004</c:v>
                </c:pt>
                <c:pt idx="33">
                  <c:v>424.11100000000005</c:v>
                </c:pt>
                <c:pt idx="34">
                  <c:v>424.16900000000004</c:v>
                </c:pt>
                <c:pt idx="35">
                  <c:v>424.24</c:v>
                </c:pt>
                <c:pt idx="36">
                  <c:v>424.15100000000001</c:v>
                </c:pt>
                <c:pt idx="37">
                  <c:v>423.84200000000004</c:v>
                </c:pt>
                <c:pt idx="38">
                  <c:v>423.822</c:v>
                </c:pt>
                <c:pt idx="39">
                  <c:v>424.25800000000004</c:v>
                </c:pt>
                <c:pt idx="40">
                  <c:v>424.34400000000005</c:v>
                </c:pt>
                <c:pt idx="41">
                  <c:v>423.98600000000005</c:v>
                </c:pt>
                <c:pt idx="42">
                  <c:v>424.16400000000004</c:v>
                </c:pt>
                <c:pt idx="43">
                  <c:v>424.11200000000002</c:v>
                </c:pt>
                <c:pt idx="44">
                  <c:v>424.08700000000005</c:v>
                </c:pt>
                <c:pt idx="45">
                  <c:v>424.09700000000004</c:v>
                </c:pt>
                <c:pt idx="46">
                  <c:v>423.77200000000005</c:v>
                </c:pt>
                <c:pt idx="47">
                  <c:v>424.28400000000005</c:v>
                </c:pt>
                <c:pt idx="48">
                  <c:v>424.27500000000003</c:v>
                </c:pt>
                <c:pt idx="49">
                  <c:v>424.30800000000005</c:v>
                </c:pt>
                <c:pt idx="50">
                  <c:v>424.35500000000002</c:v>
                </c:pt>
                <c:pt idx="51">
                  <c:v>424.22500000000002</c:v>
                </c:pt>
                <c:pt idx="52">
                  <c:v>424.07500000000005</c:v>
                </c:pt>
                <c:pt idx="53">
                  <c:v>424.06</c:v>
                </c:pt>
                <c:pt idx="54">
                  <c:v>424.214</c:v>
                </c:pt>
                <c:pt idx="55">
                  <c:v>424.00200000000001</c:v>
                </c:pt>
                <c:pt idx="56">
                  <c:v>423.98200000000003</c:v>
                </c:pt>
                <c:pt idx="57">
                  <c:v>423.99600000000004</c:v>
                </c:pt>
                <c:pt idx="58">
                  <c:v>424.01600000000002</c:v>
                </c:pt>
                <c:pt idx="59">
                  <c:v>424.21600000000001</c:v>
                </c:pt>
                <c:pt idx="60">
                  <c:v>424.14500000000004</c:v>
                </c:pt>
                <c:pt idx="61">
                  <c:v>424.03000000000003</c:v>
                </c:pt>
                <c:pt idx="62">
                  <c:v>424.04200000000003</c:v>
                </c:pt>
                <c:pt idx="63">
                  <c:v>424.03400000000005</c:v>
                </c:pt>
                <c:pt idx="64">
                  <c:v>424.00100000000003</c:v>
                </c:pt>
                <c:pt idx="65">
                  <c:v>423.971</c:v>
                </c:pt>
                <c:pt idx="66">
                  <c:v>423.96200000000005</c:v>
                </c:pt>
                <c:pt idx="67">
                  <c:v>424.18900000000002</c:v>
                </c:pt>
                <c:pt idx="68">
                  <c:v>424.33800000000002</c:v>
                </c:pt>
                <c:pt idx="69">
                  <c:v>424.392</c:v>
                </c:pt>
                <c:pt idx="70">
                  <c:v>424.392</c:v>
                </c:pt>
                <c:pt idx="71">
                  <c:v>424.37800000000004</c:v>
                </c:pt>
                <c:pt idx="72">
                  <c:v>424.38500000000005</c:v>
                </c:pt>
                <c:pt idx="73">
                  <c:v>424.32000000000005</c:v>
                </c:pt>
                <c:pt idx="74">
                  <c:v>424.25800000000004</c:v>
                </c:pt>
                <c:pt idx="75">
                  <c:v>424.20100000000002</c:v>
                </c:pt>
                <c:pt idx="76">
                  <c:v>424.15387168546175</c:v>
                </c:pt>
                <c:pt idx="77">
                  <c:v>424.11424961901861</c:v>
                </c:pt>
                <c:pt idx="78">
                  <c:v>424.11424961901861</c:v>
                </c:pt>
                <c:pt idx="79">
                  <c:v>424.13253672660778</c:v>
                </c:pt>
                <c:pt idx="80">
                  <c:v>424.12034532154831</c:v>
                </c:pt>
                <c:pt idx="81">
                  <c:v>424.1569195367266</c:v>
                </c:pt>
                <c:pt idx="82">
                  <c:v>424.13253672660778</c:v>
                </c:pt>
                <c:pt idx="83">
                  <c:v>424.12800000000004</c:v>
                </c:pt>
                <c:pt idx="84">
                  <c:v>424.11700000000002</c:v>
                </c:pt>
                <c:pt idx="85">
                  <c:v>424.12800000000004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41600"/>
        <c:axId val="54559296"/>
      </c:scatterChart>
      <c:valAx>
        <c:axId val="54441600"/>
        <c:scaling>
          <c:orientation val="minMax"/>
          <c:max val="36892"/>
          <c:min val="3397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50499443251411757"/>
              <c:y val="0.94453503892218249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9296"/>
        <c:crosses val="autoZero"/>
        <c:crossBetween val="midCat"/>
        <c:majorUnit val="365.5"/>
      </c:valAx>
      <c:valAx>
        <c:axId val="54559296"/>
        <c:scaling>
          <c:orientation val="minMax"/>
          <c:min val="42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W/L elev. (meters)</a:t>
                </a:r>
              </a:p>
            </c:rich>
          </c:tx>
          <c:layout>
            <c:manualLayout>
              <c:xMode val="edge"/>
              <c:yMode val="edge"/>
              <c:x val="1.2208701185079138E-2"/>
              <c:y val="0.411092956383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16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9015 Water Elevations</a:t>
            </a:r>
          </a:p>
        </c:rich>
      </c:tx>
      <c:layout>
        <c:manualLayout>
          <c:xMode val="edge"/>
          <c:yMode val="edge"/>
          <c:x val="0.32160797002512453"/>
          <c:y val="3.39943342776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16582914572864"/>
          <c:y val="9.3484419263456089E-2"/>
          <c:w val="0.78643216080402012"/>
          <c:h val="0.8186968838526912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wl9000s!$B$574:$B$702</c:f>
              <c:numCache>
                <c:formatCode>mm/dd/yy</c:formatCode>
                <c:ptCount val="129"/>
                <c:pt idx="0">
                  <c:v>36160</c:v>
                </c:pt>
                <c:pt idx="1">
                  <c:v>36299</c:v>
                </c:pt>
                <c:pt idx="2">
                  <c:v>36328</c:v>
                </c:pt>
                <c:pt idx="3">
                  <c:v>36371</c:v>
                </c:pt>
                <c:pt idx="4">
                  <c:v>36395</c:v>
                </c:pt>
                <c:pt idx="5">
                  <c:v>36427</c:v>
                </c:pt>
                <c:pt idx="6">
                  <c:v>36458</c:v>
                </c:pt>
                <c:pt idx="7">
                  <c:v>36486</c:v>
                </c:pt>
                <c:pt idx="8">
                  <c:v>36521</c:v>
                </c:pt>
                <c:pt idx="9">
                  <c:v>36553</c:v>
                </c:pt>
                <c:pt idx="10">
                  <c:v>36587</c:v>
                </c:pt>
                <c:pt idx="11">
                  <c:v>36612</c:v>
                </c:pt>
                <c:pt idx="12">
                  <c:v>36640</c:v>
                </c:pt>
                <c:pt idx="13">
                  <c:v>36669</c:v>
                </c:pt>
                <c:pt idx="14">
                  <c:v>36706</c:v>
                </c:pt>
                <c:pt idx="15">
                  <c:v>36732</c:v>
                </c:pt>
                <c:pt idx="16">
                  <c:v>36760</c:v>
                </c:pt>
                <c:pt idx="17">
                  <c:v>36787</c:v>
                </c:pt>
                <c:pt idx="18">
                  <c:v>36822</c:v>
                </c:pt>
                <c:pt idx="19">
                  <c:v>36859</c:v>
                </c:pt>
                <c:pt idx="20">
                  <c:v>36888</c:v>
                </c:pt>
                <c:pt idx="21">
                  <c:v>36914</c:v>
                </c:pt>
                <c:pt idx="22">
                  <c:v>36941</c:v>
                </c:pt>
                <c:pt idx="23">
                  <c:v>36965</c:v>
                </c:pt>
                <c:pt idx="24">
                  <c:v>37011</c:v>
                </c:pt>
                <c:pt idx="25">
                  <c:v>37041</c:v>
                </c:pt>
                <c:pt idx="26">
                  <c:v>37063</c:v>
                </c:pt>
                <c:pt idx="27">
                  <c:v>37098</c:v>
                </c:pt>
                <c:pt idx="28">
                  <c:v>37130</c:v>
                </c:pt>
                <c:pt idx="29">
                  <c:v>37159</c:v>
                </c:pt>
                <c:pt idx="30">
                  <c:v>37193</c:v>
                </c:pt>
                <c:pt idx="31">
                  <c:v>37223</c:v>
                </c:pt>
                <c:pt idx="32">
                  <c:v>37244</c:v>
                </c:pt>
                <c:pt idx="33">
                  <c:v>37281</c:v>
                </c:pt>
                <c:pt idx="34">
                  <c:v>37314</c:v>
                </c:pt>
                <c:pt idx="35">
                  <c:v>37337</c:v>
                </c:pt>
                <c:pt idx="36">
                  <c:v>37375</c:v>
                </c:pt>
                <c:pt idx="37">
                  <c:v>37398</c:v>
                </c:pt>
                <c:pt idx="38">
                  <c:v>37433</c:v>
                </c:pt>
                <c:pt idx="39">
                  <c:v>37459</c:v>
                </c:pt>
                <c:pt idx="40">
                  <c:v>37494</c:v>
                </c:pt>
                <c:pt idx="41">
                  <c:v>37524</c:v>
                </c:pt>
                <c:pt idx="42">
                  <c:v>37546</c:v>
                </c:pt>
                <c:pt idx="43">
                  <c:v>37581</c:v>
                </c:pt>
                <c:pt idx="44">
                  <c:v>37610</c:v>
                </c:pt>
                <c:pt idx="45">
                  <c:v>37651</c:v>
                </c:pt>
                <c:pt idx="46">
                  <c:v>37679</c:v>
                </c:pt>
                <c:pt idx="47">
                  <c:v>37705</c:v>
                </c:pt>
                <c:pt idx="48">
                  <c:v>37739</c:v>
                </c:pt>
                <c:pt idx="49">
                  <c:v>37761</c:v>
                </c:pt>
                <c:pt idx="50">
                  <c:v>37802</c:v>
                </c:pt>
                <c:pt idx="51">
                  <c:v>37805</c:v>
                </c:pt>
                <c:pt idx="52">
                  <c:v>37832</c:v>
                </c:pt>
                <c:pt idx="53">
                  <c:v>37846</c:v>
                </c:pt>
                <c:pt idx="54">
                  <c:v>37851</c:v>
                </c:pt>
                <c:pt idx="55">
                  <c:v>37859</c:v>
                </c:pt>
                <c:pt idx="56">
                  <c:v>37860</c:v>
                </c:pt>
                <c:pt idx="57">
                  <c:v>37888</c:v>
                </c:pt>
                <c:pt idx="58">
                  <c:v>37889</c:v>
                </c:pt>
                <c:pt idx="59">
                  <c:v>37904</c:v>
                </c:pt>
                <c:pt idx="60">
                  <c:v>37924</c:v>
                </c:pt>
                <c:pt idx="61">
                  <c:v>37930</c:v>
                </c:pt>
                <c:pt idx="62">
                  <c:v>37951</c:v>
                </c:pt>
                <c:pt idx="63">
                  <c:v>37978</c:v>
                </c:pt>
                <c:pt idx="64">
                  <c:v>37998</c:v>
                </c:pt>
                <c:pt idx="65">
                  <c:v>38008</c:v>
                </c:pt>
                <c:pt idx="66">
                  <c:v>38047</c:v>
                </c:pt>
                <c:pt idx="67">
                  <c:v>38078</c:v>
                </c:pt>
                <c:pt idx="68">
                  <c:v>38105</c:v>
                </c:pt>
                <c:pt idx="69">
                  <c:v>38131</c:v>
                </c:pt>
                <c:pt idx="70">
                  <c:v>38162</c:v>
                </c:pt>
                <c:pt idx="71">
                  <c:v>38191</c:v>
                </c:pt>
                <c:pt idx="72">
                  <c:v>38225</c:v>
                </c:pt>
                <c:pt idx="73">
                  <c:v>38250</c:v>
                </c:pt>
                <c:pt idx="74">
                  <c:v>38292</c:v>
                </c:pt>
                <c:pt idx="75">
                  <c:v>38320</c:v>
                </c:pt>
                <c:pt idx="76">
                  <c:v>38341</c:v>
                </c:pt>
                <c:pt idx="77">
                  <c:v>38377</c:v>
                </c:pt>
                <c:pt idx="78">
                  <c:v>38413</c:v>
                </c:pt>
                <c:pt idx="79">
                  <c:v>38440</c:v>
                </c:pt>
                <c:pt idx="80">
                  <c:v>38467</c:v>
                </c:pt>
                <c:pt idx="81">
                  <c:v>38496</c:v>
                </c:pt>
                <c:pt idx="82">
                  <c:v>38526</c:v>
                </c:pt>
                <c:pt idx="83">
                  <c:v>38549</c:v>
                </c:pt>
                <c:pt idx="84">
                  <c:v>38558</c:v>
                </c:pt>
                <c:pt idx="85">
                  <c:v>38586</c:v>
                </c:pt>
                <c:pt idx="86">
                  <c:v>38617</c:v>
                </c:pt>
                <c:pt idx="87">
                  <c:v>38649</c:v>
                </c:pt>
                <c:pt idx="88">
                  <c:v>38677</c:v>
                </c:pt>
                <c:pt idx="89">
                  <c:v>38707</c:v>
                </c:pt>
                <c:pt idx="90">
                  <c:v>38743</c:v>
                </c:pt>
                <c:pt idx="91">
                  <c:v>38776</c:v>
                </c:pt>
                <c:pt idx="92">
                  <c:v>38803</c:v>
                </c:pt>
                <c:pt idx="93">
                  <c:v>38835</c:v>
                </c:pt>
                <c:pt idx="94">
                  <c:v>38856</c:v>
                </c:pt>
                <c:pt idx="95">
                  <c:v>38894</c:v>
                </c:pt>
                <c:pt idx="96">
                  <c:v>38925</c:v>
                </c:pt>
                <c:pt idx="97">
                  <c:v>38958</c:v>
                </c:pt>
                <c:pt idx="98">
                  <c:v>38986</c:v>
                </c:pt>
                <c:pt idx="99">
                  <c:v>39014</c:v>
                </c:pt>
                <c:pt idx="100">
                  <c:v>39050</c:v>
                </c:pt>
                <c:pt idx="101">
                  <c:v>39077</c:v>
                </c:pt>
                <c:pt idx="102">
                  <c:v>39114</c:v>
                </c:pt>
                <c:pt idx="103">
                  <c:v>39136</c:v>
                </c:pt>
                <c:pt idx="104">
                  <c:v>39167</c:v>
                </c:pt>
                <c:pt idx="105">
                  <c:v>39198</c:v>
                </c:pt>
                <c:pt idx="106">
                  <c:v>39220</c:v>
                </c:pt>
                <c:pt idx="107">
                  <c:v>39258</c:v>
                </c:pt>
                <c:pt idx="108">
                  <c:v>39291</c:v>
                </c:pt>
                <c:pt idx="109">
                  <c:v>39317</c:v>
                </c:pt>
                <c:pt idx="110">
                  <c:v>39356</c:v>
                </c:pt>
                <c:pt idx="111">
                  <c:v>39373</c:v>
                </c:pt>
                <c:pt idx="112">
                  <c:v>39413</c:v>
                </c:pt>
                <c:pt idx="113">
                  <c:v>39443</c:v>
                </c:pt>
                <c:pt idx="114">
                  <c:v>39472</c:v>
                </c:pt>
                <c:pt idx="115">
                  <c:v>39507</c:v>
                </c:pt>
                <c:pt idx="116">
                  <c:v>39536</c:v>
                </c:pt>
                <c:pt idx="117">
                  <c:v>39563</c:v>
                </c:pt>
                <c:pt idx="118">
                  <c:v>39580</c:v>
                </c:pt>
                <c:pt idx="119">
                  <c:v>39650</c:v>
                </c:pt>
                <c:pt idx="120">
                  <c:v>39674</c:v>
                </c:pt>
                <c:pt idx="121">
                  <c:v>39725</c:v>
                </c:pt>
                <c:pt idx="122">
                  <c:v>39767</c:v>
                </c:pt>
                <c:pt idx="123">
                  <c:v>39795</c:v>
                </c:pt>
                <c:pt idx="124">
                  <c:v>39833</c:v>
                </c:pt>
                <c:pt idx="125">
                  <c:v>39866</c:v>
                </c:pt>
                <c:pt idx="126">
                  <c:v>39898</c:v>
                </c:pt>
                <c:pt idx="127">
                  <c:v>39928</c:v>
                </c:pt>
                <c:pt idx="128">
                  <c:v>39966</c:v>
                </c:pt>
              </c:numCache>
            </c:numRef>
          </c:xVal>
          <c:yVal>
            <c:numRef>
              <c:f>wl9000s!$L$574:$L$702</c:f>
              <c:numCache>
                <c:formatCode>General</c:formatCode>
                <c:ptCount val="129"/>
                <c:pt idx="0">
                  <c:v>423.35</c:v>
                </c:pt>
                <c:pt idx="1">
                  <c:v>423.66800000000001</c:v>
                </c:pt>
                <c:pt idx="2">
                  <c:v>423.827</c:v>
                </c:pt>
                <c:pt idx="3">
                  <c:v>423.93700000000001</c:v>
                </c:pt>
                <c:pt idx="4">
                  <c:v>423.94900000000001</c:v>
                </c:pt>
                <c:pt idx="5">
                  <c:v>424.00099999999998</c:v>
                </c:pt>
                <c:pt idx="6" formatCode="0.000">
                  <c:v>423.9643249009448</c:v>
                </c:pt>
                <c:pt idx="7" formatCode="0.000">
                  <c:v>423.91251142944225</c:v>
                </c:pt>
                <c:pt idx="8" formatCode="0.000">
                  <c:v>423.84850655288022</c:v>
                </c:pt>
                <c:pt idx="9" formatCode="0.000">
                  <c:v>423.79669308137761</c:v>
                </c:pt>
                <c:pt idx="10" formatCode="0.000">
                  <c:v>423.74183175861015</c:v>
                </c:pt>
                <c:pt idx="11" formatCode="0.000">
                  <c:v>423.71744894849132</c:v>
                </c:pt>
                <c:pt idx="12" formatCode="0.000">
                  <c:v>423.72049679975618</c:v>
                </c:pt>
                <c:pt idx="13" formatCode="0.000">
                  <c:v>423.70830539469671</c:v>
                </c:pt>
                <c:pt idx="14" formatCode="0.000">
                  <c:v>423.72354465102103</c:v>
                </c:pt>
                <c:pt idx="15" formatCode="0.000">
                  <c:v>423.60772630295639</c:v>
                </c:pt>
                <c:pt idx="16" formatCode="0.000">
                  <c:v>423.5711520877781</c:v>
                </c:pt>
                <c:pt idx="17" formatCode="0.000">
                  <c:v>423.60163060042669</c:v>
                </c:pt>
                <c:pt idx="18" formatCode="0.000">
                  <c:v>423.57724779030781</c:v>
                </c:pt>
                <c:pt idx="19" formatCode="0.000">
                  <c:v>423.75097531240476</c:v>
                </c:pt>
                <c:pt idx="20" formatCode="0.000">
                  <c:v>423.85460225540993</c:v>
                </c:pt>
                <c:pt idx="21" formatCode="0.000">
                  <c:v>423.81193233770193</c:v>
                </c:pt>
                <c:pt idx="22" formatCode="0.000">
                  <c:v>423.76621456872903</c:v>
                </c:pt>
                <c:pt idx="23" formatCode="0.000">
                  <c:v>423.73268820481559</c:v>
                </c:pt>
                <c:pt idx="24" formatCode="0.000">
                  <c:v>423.76926241999388</c:v>
                </c:pt>
                <c:pt idx="25" formatCode="0.000">
                  <c:v>423.98261200853398</c:v>
                </c:pt>
                <c:pt idx="26" formatCode="0.000">
                  <c:v>424.10147820786347</c:v>
                </c:pt>
                <c:pt idx="27" formatCode="0.000">
                  <c:v>423.97346845473942</c:v>
                </c:pt>
                <c:pt idx="28" formatCode="0.000">
                  <c:v>423.92470283450166</c:v>
                </c:pt>
                <c:pt idx="29" formatCode="0.000">
                  <c:v>423.8271715940262</c:v>
                </c:pt>
                <c:pt idx="30" formatCode="0.000">
                  <c:v>423.79669308137761</c:v>
                </c:pt>
                <c:pt idx="31" formatCode="0.000">
                  <c:v>423.75707101493447</c:v>
                </c:pt>
                <c:pt idx="32" formatCode="0.000">
                  <c:v>423.744879609875</c:v>
                </c:pt>
                <c:pt idx="33" formatCode="0.000">
                  <c:v>423.78754952758305</c:v>
                </c:pt>
                <c:pt idx="34" formatCode="0.000">
                  <c:v>423.72659250228588</c:v>
                </c:pt>
                <c:pt idx="35" formatCode="0.000">
                  <c:v>423.70525754343186</c:v>
                </c:pt>
                <c:pt idx="36" formatCode="0.000">
                  <c:v>423.64125266686983</c:v>
                </c:pt>
                <c:pt idx="37" formatCode="0.000">
                  <c:v>423.65953977445901</c:v>
                </c:pt>
                <c:pt idx="38" formatCode="0.000">
                  <c:v>423.72354465102103</c:v>
                </c:pt>
                <c:pt idx="39" formatCode="0.000">
                  <c:v>423.75402316366961</c:v>
                </c:pt>
                <c:pt idx="40" formatCode="0.000">
                  <c:v>423.81498018896679</c:v>
                </c:pt>
                <c:pt idx="41" formatCode="0.000">
                  <c:v>423.75097531240476</c:v>
                </c:pt>
                <c:pt idx="42" formatCode="0.000">
                  <c:v>423.6534440719293</c:v>
                </c:pt>
                <c:pt idx="43" formatCode="0.000">
                  <c:v>423.62906126181042</c:v>
                </c:pt>
                <c:pt idx="44" formatCode="0.000">
                  <c:v>423.60772630295639</c:v>
                </c:pt>
                <c:pt idx="45" formatCode="0.000">
                  <c:v>423.58943919536728</c:v>
                </c:pt>
                <c:pt idx="46" formatCode="0.000">
                  <c:v>423.55591283145384</c:v>
                </c:pt>
                <c:pt idx="47" formatCode="0.000">
                  <c:v>423.51933861627549</c:v>
                </c:pt>
                <c:pt idx="48" formatCode="0.000">
                  <c:v>423.51324291374578</c:v>
                </c:pt>
                <c:pt idx="49" formatCode="0.000">
                  <c:v>423.52543431880525</c:v>
                </c:pt>
                <c:pt idx="50" formatCode="0.000">
                  <c:v>423.54981712892408</c:v>
                </c:pt>
                <c:pt idx="51" formatCode="0.000">
                  <c:v>423.56200853398354</c:v>
                </c:pt>
                <c:pt idx="52" formatCode="0.000">
                  <c:v>423.54372142639437</c:v>
                </c:pt>
                <c:pt idx="53" formatCode="0.000">
                  <c:v>423.52543431880525</c:v>
                </c:pt>
                <c:pt idx="54" formatCode="0.000">
                  <c:v>423.51933861627549</c:v>
                </c:pt>
                <c:pt idx="55" formatCode="0.000">
                  <c:v>423.5223864675404</c:v>
                </c:pt>
                <c:pt idx="56" formatCode="0.000">
                  <c:v>423.50714721121608</c:v>
                </c:pt>
                <c:pt idx="57" formatCode="0.000">
                  <c:v>423.4400944833892</c:v>
                </c:pt>
                <c:pt idx="58" formatCode="0.000">
                  <c:v>423.4400944833892</c:v>
                </c:pt>
                <c:pt idx="59" formatCode="0.000">
                  <c:v>423.43704663212435</c:v>
                </c:pt>
                <c:pt idx="60" formatCode="0.000">
                  <c:v>423.4339987808595</c:v>
                </c:pt>
                <c:pt idx="61" formatCode="0.000">
                  <c:v>423.44314233465406</c:v>
                </c:pt>
                <c:pt idx="62" formatCode="0.000">
                  <c:v>423.43704663212435</c:v>
                </c:pt>
                <c:pt idx="63" formatCode="0.000">
                  <c:v>423.54981712892408</c:v>
                </c:pt>
                <c:pt idx="64" formatCode="0.000">
                  <c:v>423.53762572386466</c:v>
                </c:pt>
                <c:pt idx="65" formatCode="0.000">
                  <c:v>423.53153002133496</c:v>
                </c:pt>
                <c:pt idx="66" formatCode="0.000">
                  <c:v>423.51019506248093</c:v>
                </c:pt>
                <c:pt idx="67" formatCode="0.000">
                  <c:v>423.54372142639437</c:v>
                </c:pt>
                <c:pt idx="68" formatCode="0.000">
                  <c:v>423.52848217007011</c:v>
                </c:pt>
                <c:pt idx="69" formatCode="0.000">
                  <c:v>423.51324291374578</c:v>
                </c:pt>
                <c:pt idx="70" formatCode="0.000">
                  <c:v>423.4400944833892</c:v>
                </c:pt>
                <c:pt idx="71" formatCode="0.000">
                  <c:v>423.47666869856749</c:v>
                </c:pt>
                <c:pt idx="72" formatCode="0.000">
                  <c:v>423.47971654983235</c:v>
                </c:pt>
                <c:pt idx="73" formatCode="0.000">
                  <c:v>423.43095092959464</c:v>
                </c:pt>
                <c:pt idx="74" formatCode="0.000">
                  <c:v>423.50714721121608</c:v>
                </c:pt>
                <c:pt idx="75" formatCode="0.000">
                  <c:v>423.64734836939954</c:v>
                </c:pt>
                <c:pt idx="76" formatCode="0.000">
                  <c:v>423.63515696434013</c:v>
                </c:pt>
                <c:pt idx="77" formatCode="0.000">
                  <c:v>423.58334349283751</c:v>
                </c:pt>
                <c:pt idx="78" formatCode="0.000">
                  <c:v>423.54372142639437</c:v>
                </c:pt>
                <c:pt idx="79" formatCode="0.000">
                  <c:v>423.51324291374578</c:v>
                </c:pt>
                <c:pt idx="80" formatCode="0.000">
                  <c:v>423.58334349283751</c:v>
                </c:pt>
                <c:pt idx="81" formatCode="0.000">
                  <c:v>423.60772630295639</c:v>
                </c:pt>
                <c:pt idx="82" formatCode="0.000">
                  <c:v>423.84241085035052</c:v>
                </c:pt>
                <c:pt idx="83" formatCode="0.000">
                  <c:v>423.86374580920449</c:v>
                </c:pt>
                <c:pt idx="84" formatCode="0.000">
                  <c:v>423.84241085035052</c:v>
                </c:pt>
                <c:pt idx="85" formatCode="0.000">
                  <c:v>423.75402316366961</c:v>
                </c:pt>
                <c:pt idx="86" formatCode="0.000">
                  <c:v>423.68697043584274</c:v>
                </c:pt>
                <c:pt idx="87" formatCode="0.000">
                  <c:v>423.6534440719293</c:v>
                </c:pt>
                <c:pt idx="88" formatCode="0.000">
                  <c:v>423.62601341054557</c:v>
                </c:pt>
                <c:pt idx="89" formatCode="0.000">
                  <c:v>423.61686985675095</c:v>
                </c:pt>
                <c:pt idx="90" formatCode="0.000">
                  <c:v>423.58334349283751</c:v>
                </c:pt>
                <c:pt idx="91" formatCode="0.000">
                  <c:v>423.54981712892408</c:v>
                </c:pt>
                <c:pt idx="92" formatCode="0.000">
                  <c:v>423.53457787259981</c:v>
                </c:pt>
                <c:pt idx="93" formatCode="0.000">
                  <c:v>423.702209692167</c:v>
                </c:pt>
                <c:pt idx="94" formatCode="0.000">
                  <c:v>423.72964035355074</c:v>
                </c:pt>
                <c:pt idx="95" formatCode="0.000">
                  <c:v>423.71135324596156</c:v>
                </c:pt>
                <c:pt idx="96" formatCode="0.000">
                  <c:v>423.62601341054557</c:v>
                </c:pt>
                <c:pt idx="97" formatCode="0.000">
                  <c:v>423.54067357512952</c:v>
                </c:pt>
                <c:pt idx="98" formatCode="0.000">
                  <c:v>423.50714721121608</c:v>
                </c:pt>
                <c:pt idx="99" formatCode="0.000">
                  <c:v>423.50105150868637</c:v>
                </c:pt>
                <c:pt idx="100" formatCode="0.000">
                  <c:v>423.47362084730264</c:v>
                </c:pt>
                <c:pt idx="101" formatCode="0.000">
                  <c:v>423.45838159097838</c:v>
                </c:pt>
                <c:pt idx="102" formatCode="0.000">
                  <c:v>423.42485522706488</c:v>
                </c:pt>
                <c:pt idx="103" formatCode="0.000">
                  <c:v>423.40352026821091</c:v>
                </c:pt>
                <c:pt idx="104" formatCode="0.000">
                  <c:v>423.41875952453518</c:v>
                </c:pt>
                <c:pt idx="105" formatCode="0.000">
                  <c:v>423.48886010362691</c:v>
                </c:pt>
                <c:pt idx="106" formatCode="0.000">
                  <c:v>423.54676927765922</c:v>
                </c:pt>
                <c:pt idx="107" formatCode="0.000">
                  <c:v>423.57724779030781</c:v>
                </c:pt>
                <c:pt idx="108" formatCode="0.000">
                  <c:v>423.55286498018893</c:v>
                </c:pt>
                <c:pt idx="109" formatCode="0.000">
                  <c:v>423.48886010362691</c:v>
                </c:pt>
                <c:pt idx="110" formatCode="0.000">
                  <c:v>423.46142944224323</c:v>
                </c:pt>
                <c:pt idx="111" formatCode="0.000">
                  <c:v>423.49190795489181</c:v>
                </c:pt>
                <c:pt idx="112" formatCode="0.000">
                  <c:v>423.55286498018893</c:v>
                </c:pt>
                <c:pt idx="113" formatCode="0.000">
                  <c:v>423.54067357512952</c:v>
                </c:pt>
                <c:pt idx="114" formatCode="0.000">
                  <c:v>423.50409935995123</c:v>
                </c:pt>
                <c:pt idx="115" formatCode="0.000">
                  <c:v>423.45838159097838</c:v>
                </c:pt>
                <c:pt idx="116" formatCode="0.000">
                  <c:v>423.42485522706488</c:v>
                </c:pt>
                <c:pt idx="117" formatCode="0.000">
                  <c:v>423.49190795489181</c:v>
                </c:pt>
                <c:pt idx="118" formatCode="0.000">
                  <c:v>423.57419993904296</c:v>
                </c:pt>
                <c:pt idx="119" formatCode="0.000">
                  <c:v>423.72964035355074</c:v>
                </c:pt>
                <c:pt idx="120" formatCode="0.000">
                  <c:v>423.65649192319415</c:v>
                </c:pt>
                <c:pt idx="121" formatCode="0.000">
                  <c:v>423.66258762572386</c:v>
                </c:pt>
                <c:pt idx="122" formatCode="0.000">
                  <c:v>423.744879609875</c:v>
                </c:pt>
                <c:pt idx="123" formatCode="0.000">
                  <c:v>423.76926241999388</c:v>
                </c:pt>
                <c:pt idx="124" formatCode="0.000">
                  <c:v>423.73268820481559</c:v>
                </c:pt>
                <c:pt idx="125" formatCode="0.000">
                  <c:v>423.67173117951842</c:v>
                </c:pt>
                <c:pt idx="126" formatCode="0.000">
                  <c:v>423.744879609875</c:v>
                </c:pt>
                <c:pt idx="127" formatCode="0.000">
                  <c:v>423.85155440414508</c:v>
                </c:pt>
                <c:pt idx="128" formatCode="0.000">
                  <c:v>423.94298994209083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98240"/>
        <c:axId val="143898816"/>
      </c:scatterChart>
      <c:valAx>
        <c:axId val="143898240"/>
        <c:scaling>
          <c:orientation val="minMax"/>
          <c:max val="38352"/>
          <c:min val="3616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98816"/>
        <c:crosses val="autoZero"/>
        <c:crossBetween val="midCat"/>
        <c:majorUnit val="365"/>
        <c:minorUnit val="30.4"/>
      </c:valAx>
      <c:valAx>
        <c:axId val="14389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2562764571293196E-2"/>
              <c:y val="0.396600566572237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982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9020 Water Elevations</a:t>
            </a:r>
          </a:p>
        </c:rich>
      </c:tx>
      <c:layout>
        <c:manualLayout>
          <c:xMode val="edge"/>
          <c:yMode val="edge"/>
          <c:x val="0.3216079700251245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16582914572864"/>
          <c:y val="9.3567518638976374E-2"/>
          <c:w val="0.78643216080402012"/>
          <c:h val="0.8157918031335752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wl9000s!$B$937:$B$1001</c:f>
              <c:numCache>
                <c:formatCode>mm/dd/yy</c:formatCode>
                <c:ptCount val="65"/>
                <c:pt idx="0">
                  <c:v>33156</c:v>
                </c:pt>
                <c:pt idx="1">
                  <c:v>33172</c:v>
                </c:pt>
                <c:pt idx="2">
                  <c:v>33313</c:v>
                </c:pt>
                <c:pt idx="3">
                  <c:v>33414</c:v>
                </c:pt>
                <c:pt idx="4">
                  <c:v>33679</c:v>
                </c:pt>
                <c:pt idx="5">
                  <c:v>35323</c:v>
                </c:pt>
                <c:pt idx="6">
                  <c:v>35754</c:v>
                </c:pt>
                <c:pt idx="7">
                  <c:v>35776</c:v>
                </c:pt>
                <c:pt idx="8">
                  <c:v>35817</c:v>
                </c:pt>
                <c:pt idx="9">
                  <c:v>35845</c:v>
                </c:pt>
                <c:pt idx="10">
                  <c:v>35871</c:v>
                </c:pt>
                <c:pt idx="11">
                  <c:v>35900</c:v>
                </c:pt>
                <c:pt idx="12">
                  <c:v>35956</c:v>
                </c:pt>
                <c:pt idx="13">
                  <c:v>36001</c:v>
                </c:pt>
                <c:pt idx="14">
                  <c:v>36060</c:v>
                </c:pt>
                <c:pt idx="15">
                  <c:v>36082</c:v>
                </c:pt>
                <c:pt idx="16">
                  <c:v>36160</c:v>
                </c:pt>
                <c:pt idx="17">
                  <c:v>36185</c:v>
                </c:pt>
                <c:pt idx="18">
                  <c:v>36216</c:v>
                </c:pt>
                <c:pt idx="19">
                  <c:v>36235</c:v>
                </c:pt>
                <c:pt idx="20">
                  <c:v>36277</c:v>
                </c:pt>
                <c:pt idx="21">
                  <c:v>36299</c:v>
                </c:pt>
                <c:pt idx="22">
                  <c:v>36328</c:v>
                </c:pt>
                <c:pt idx="23">
                  <c:v>36371</c:v>
                </c:pt>
                <c:pt idx="24">
                  <c:v>36399</c:v>
                </c:pt>
                <c:pt idx="25">
                  <c:v>36427</c:v>
                </c:pt>
                <c:pt idx="26">
                  <c:v>36458</c:v>
                </c:pt>
                <c:pt idx="27">
                  <c:v>36486</c:v>
                </c:pt>
                <c:pt idx="28">
                  <c:v>36521</c:v>
                </c:pt>
                <c:pt idx="29">
                  <c:v>36553</c:v>
                </c:pt>
                <c:pt idx="30">
                  <c:v>36587</c:v>
                </c:pt>
                <c:pt idx="31">
                  <c:v>36612</c:v>
                </c:pt>
                <c:pt idx="32">
                  <c:v>36640</c:v>
                </c:pt>
                <c:pt idx="33">
                  <c:v>36669</c:v>
                </c:pt>
                <c:pt idx="34">
                  <c:v>36706</c:v>
                </c:pt>
                <c:pt idx="35">
                  <c:v>36732</c:v>
                </c:pt>
                <c:pt idx="36">
                  <c:v>36760</c:v>
                </c:pt>
                <c:pt idx="37">
                  <c:v>36787</c:v>
                </c:pt>
                <c:pt idx="38">
                  <c:v>36822</c:v>
                </c:pt>
                <c:pt idx="39">
                  <c:v>36859</c:v>
                </c:pt>
                <c:pt idx="40">
                  <c:v>36888</c:v>
                </c:pt>
                <c:pt idx="41">
                  <c:v>36914</c:v>
                </c:pt>
                <c:pt idx="42">
                  <c:v>36941</c:v>
                </c:pt>
                <c:pt idx="43">
                  <c:v>36965</c:v>
                </c:pt>
                <c:pt idx="44">
                  <c:v>37011</c:v>
                </c:pt>
                <c:pt idx="45">
                  <c:v>37041</c:v>
                </c:pt>
                <c:pt idx="46">
                  <c:v>37063</c:v>
                </c:pt>
                <c:pt idx="47">
                  <c:v>37102</c:v>
                </c:pt>
                <c:pt idx="48">
                  <c:v>37130</c:v>
                </c:pt>
                <c:pt idx="49">
                  <c:v>37159</c:v>
                </c:pt>
                <c:pt idx="50">
                  <c:v>37193</c:v>
                </c:pt>
                <c:pt idx="51">
                  <c:v>37223</c:v>
                </c:pt>
                <c:pt idx="52">
                  <c:v>37244</c:v>
                </c:pt>
                <c:pt idx="53">
                  <c:v>37281</c:v>
                </c:pt>
                <c:pt idx="54">
                  <c:v>37314</c:v>
                </c:pt>
                <c:pt idx="55">
                  <c:v>37337</c:v>
                </c:pt>
                <c:pt idx="56">
                  <c:v>37375</c:v>
                </c:pt>
                <c:pt idx="57">
                  <c:v>37398</c:v>
                </c:pt>
                <c:pt idx="58">
                  <c:v>37433</c:v>
                </c:pt>
                <c:pt idx="59">
                  <c:v>37469</c:v>
                </c:pt>
                <c:pt idx="60">
                  <c:v>37494</c:v>
                </c:pt>
                <c:pt idx="61">
                  <c:v>37524</c:v>
                </c:pt>
                <c:pt idx="62">
                  <c:v>37546</c:v>
                </c:pt>
                <c:pt idx="63">
                  <c:v>37581</c:v>
                </c:pt>
                <c:pt idx="64">
                  <c:v>37610</c:v>
                </c:pt>
              </c:numCache>
            </c:numRef>
          </c:xVal>
          <c:yVal>
            <c:numRef>
              <c:f>wl9000s!$L$937:$L$1001</c:f>
              <c:numCache>
                <c:formatCode>General</c:formatCode>
                <c:ptCount val="65"/>
                <c:pt idx="0">
                  <c:v>423.21800000000002</c:v>
                </c:pt>
                <c:pt idx="1">
                  <c:v>423.21600000000001</c:v>
                </c:pt>
                <c:pt idx="2">
                  <c:v>423.15</c:v>
                </c:pt>
                <c:pt idx="3">
                  <c:v>424.54500000000002</c:v>
                </c:pt>
                <c:pt idx="4">
                  <c:v>423.25</c:v>
                </c:pt>
                <c:pt idx="5">
                  <c:v>423.53699999999998</c:v>
                </c:pt>
                <c:pt idx="6">
                  <c:v>423.63499999999999</c:v>
                </c:pt>
                <c:pt idx="7">
                  <c:v>423.46600000000001</c:v>
                </c:pt>
                <c:pt idx="8">
                  <c:v>423.41800000000001</c:v>
                </c:pt>
                <c:pt idx="9">
                  <c:v>423.38200000000001</c:v>
                </c:pt>
                <c:pt idx="10">
                  <c:v>423.49899999999997</c:v>
                </c:pt>
                <c:pt idx="11">
                  <c:v>423.41199999999998</c:v>
                </c:pt>
                <c:pt idx="12">
                  <c:v>423.63900000000001</c:v>
                </c:pt>
                <c:pt idx="13">
                  <c:v>423.57900000000001</c:v>
                </c:pt>
                <c:pt idx="14">
                  <c:v>423.30099999999999</c:v>
                </c:pt>
                <c:pt idx="15">
                  <c:v>423.44900000000001</c:v>
                </c:pt>
                <c:pt idx="16">
                  <c:v>424.44400000000002</c:v>
                </c:pt>
                <c:pt idx="17">
                  <c:v>425.41899999999998</c:v>
                </c:pt>
                <c:pt idx="18">
                  <c:v>426.38900000000001</c:v>
                </c:pt>
                <c:pt idx="19">
                  <c:v>427.38</c:v>
                </c:pt>
                <c:pt idx="20">
                  <c:v>428.55700000000002</c:v>
                </c:pt>
                <c:pt idx="21">
                  <c:v>423.66399999999999</c:v>
                </c:pt>
                <c:pt idx="22">
                  <c:v>423.80700000000002</c:v>
                </c:pt>
                <c:pt idx="23">
                  <c:v>423.86099999999999</c:v>
                </c:pt>
                <c:pt idx="24">
                  <c:v>423.86799999999999</c:v>
                </c:pt>
                <c:pt idx="25">
                  <c:v>423.85899999999998</c:v>
                </c:pt>
                <c:pt idx="26">
                  <c:v>423.81399999999996</c:v>
                </c:pt>
                <c:pt idx="27">
                  <c:v>423.75</c:v>
                </c:pt>
                <c:pt idx="28">
                  <c:v>423.68399999999997</c:v>
                </c:pt>
                <c:pt idx="29">
                  <c:v>423.6680310880829</c:v>
                </c:pt>
                <c:pt idx="30">
                  <c:v>423.58269125266685</c:v>
                </c:pt>
                <c:pt idx="31">
                  <c:v>423.56745199634258</c:v>
                </c:pt>
                <c:pt idx="32">
                  <c:v>423.61621761658029</c:v>
                </c:pt>
                <c:pt idx="33">
                  <c:v>423.60707406278573</c:v>
                </c:pt>
                <c:pt idx="34">
                  <c:v>423.5857391039317</c:v>
                </c:pt>
                <c:pt idx="35">
                  <c:v>423.56745199634258</c:v>
                </c:pt>
                <c:pt idx="36">
                  <c:v>423.512</c:v>
                </c:pt>
                <c:pt idx="37">
                  <c:v>423.50299999999999</c:v>
                </c:pt>
                <c:pt idx="38">
                  <c:v>423.52699999999999</c:v>
                </c:pt>
                <c:pt idx="39">
                  <c:v>423.66199999999998</c:v>
                </c:pt>
                <c:pt idx="40">
                  <c:v>423.68299999999999</c:v>
                </c:pt>
                <c:pt idx="41">
                  <c:v>423.64</c:v>
                </c:pt>
                <c:pt idx="42">
                  <c:v>423.601</c:v>
                </c:pt>
                <c:pt idx="43">
                  <c:v>423.57299999999998</c:v>
                </c:pt>
                <c:pt idx="44">
                  <c:v>423.67699999999996</c:v>
                </c:pt>
                <c:pt idx="45">
                  <c:v>423.89</c:v>
                </c:pt>
                <c:pt idx="46">
                  <c:v>423.98500000000001</c:v>
                </c:pt>
                <c:pt idx="47">
                  <c:v>423.83199999999999</c:v>
                </c:pt>
                <c:pt idx="48">
                  <c:v>423.76499999999999</c:v>
                </c:pt>
                <c:pt idx="49">
                  <c:v>423.72199999999998</c:v>
                </c:pt>
                <c:pt idx="50">
                  <c:v>423.67099999999999</c:v>
                </c:pt>
                <c:pt idx="51">
                  <c:v>423.64299999999997</c:v>
                </c:pt>
                <c:pt idx="52">
                  <c:v>423.625</c:v>
                </c:pt>
                <c:pt idx="53">
                  <c:v>423.60399999999998</c:v>
                </c:pt>
                <c:pt idx="54">
                  <c:v>423.55199999999996</c:v>
                </c:pt>
                <c:pt idx="55">
                  <c:v>423.53</c:v>
                </c:pt>
                <c:pt idx="56">
                  <c:v>423.54599999999999</c:v>
                </c:pt>
                <c:pt idx="57">
                  <c:v>423.57</c:v>
                </c:pt>
                <c:pt idx="58">
                  <c:v>423.60399999999998</c:v>
                </c:pt>
                <c:pt idx="59">
                  <c:v>423.65800000000002</c:v>
                </c:pt>
                <c:pt idx="60">
                  <c:v>423.625</c:v>
                </c:pt>
                <c:pt idx="61">
                  <c:v>423.56399199999998</c:v>
                </c:pt>
                <c:pt idx="62">
                  <c:v>423.545704</c:v>
                </c:pt>
                <c:pt idx="63">
                  <c:v>423.52132</c:v>
                </c:pt>
                <c:pt idx="64">
                  <c:v>423.50303199999996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842176"/>
        <c:axId val="147842752"/>
      </c:scatterChart>
      <c:valAx>
        <c:axId val="147842176"/>
        <c:scaling>
          <c:orientation val="minMax"/>
          <c:max val="37621"/>
          <c:min val="3543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842752"/>
        <c:crosses val="autoZero"/>
        <c:crossBetween val="midCat"/>
        <c:majorUnit val="365"/>
        <c:minorUnit val="30.4"/>
      </c:valAx>
      <c:valAx>
        <c:axId val="147842752"/>
        <c:scaling>
          <c:orientation val="minMax"/>
          <c:max val="424"/>
          <c:min val="423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2562764571293196E-2"/>
              <c:y val="0.391814093413761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8421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9021 Water Elevations</a:t>
            </a:r>
          </a:p>
        </c:rich>
      </c:tx>
      <c:layout>
        <c:manualLayout>
          <c:xMode val="edge"/>
          <c:yMode val="edge"/>
          <c:x val="0.31969340788923123"/>
          <c:y val="3.3149171270718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55004139780985"/>
          <c:y val="9.1160220994475141E-2"/>
          <c:w val="0.81074270043595698"/>
          <c:h val="0.74033149171270718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wl9000s!$B$1087:$B$1199</c:f>
              <c:numCache>
                <c:formatCode>mm/dd/yy</c:formatCode>
                <c:ptCount val="113"/>
                <c:pt idx="0">
                  <c:v>33156</c:v>
                </c:pt>
                <c:pt idx="1">
                  <c:v>33172</c:v>
                </c:pt>
                <c:pt idx="2">
                  <c:v>33306</c:v>
                </c:pt>
                <c:pt idx="3">
                  <c:v>33327</c:v>
                </c:pt>
                <c:pt idx="4">
                  <c:v>33400</c:v>
                </c:pt>
                <c:pt idx="5">
                  <c:v>33679</c:v>
                </c:pt>
                <c:pt idx="6">
                  <c:v>33771</c:v>
                </c:pt>
                <c:pt idx="7">
                  <c:v>34010</c:v>
                </c:pt>
                <c:pt idx="8">
                  <c:v>34033</c:v>
                </c:pt>
                <c:pt idx="9">
                  <c:v>34044</c:v>
                </c:pt>
                <c:pt idx="10">
                  <c:v>34058</c:v>
                </c:pt>
                <c:pt idx="11">
                  <c:v>34065</c:v>
                </c:pt>
                <c:pt idx="12">
                  <c:v>34075</c:v>
                </c:pt>
                <c:pt idx="13">
                  <c:v>34086</c:v>
                </c:pt>
                <c:pt idx="14">
                  <c:v>34100</c:v>
                </c:pt>
                <c:pt idx="15">
                  <c:v>34110</c:v>
                </c:pt>
                <c:pt idx="16">
                  <c:v>34117</c:v>
                </c:pt>
                <c:pt idx="17">
                  <c:v>34129</c:v>
                </c:pt>
                <c:pt idx="18">
                  <c:v>34267</c:v>
                </c:pt>
                <c:pt idx="19">
                  <c:v>34310</c:v>
                </c:pt>
                <c:pt idx="20">
                  <c:v>34341</c:v>
                </c:pt>
                <c:pt idx="21">
                  <c:v>34366</c:v>
                </c:pt>
                <c:pt idx="22">
                  <c:v>34402</c:v>
                </c:pt>
                <c:pt idx="23">
                  <c:v>34438</c:v>
                </c:pt>
                <c:pt idx="24">
                  <c:v>34470</c:v>
                </c:pt>
                <c:pt idx="25">
                  <c:v>34488</c:v>
                </c:pt>
                <c:pt idx="26">
                  <c:v>34522</c:v>
                </c:pt>
                <c:pt idx="27">
                  <c:v>34561</c:v>
                </c:pt>
                <c:pt idx="28">
                  <c:v>34589</c:v>
                </c:pt>
                <c:pt idx="29">
                  <c:v>34611</c:v>
                </c:pt>
                <c:pt idx="30">
                  <c:v>34648</c:v>
                </c:pt>
                <c:pt idx="31">
                  <c:v>34676</c:v>
                </c:pt>
                <c:pt idx="32">
                  <c:v>34702</c:v>
                </c:pt>
                <c:pt idx="33">
                  <c:v>34775</c:v>
                </c:pt>
                <c:pt idx="34">
                  <c:v>34817</c:v>
                </c:pt>
                <c:pt idx="35">
                  <c:v>34859</c:v>
                </c:pt>
                <c:pt idx="36">
                  <c:v>35025</c:v>
                </c:pt>
                <c:pt idx="37">
                  <c:v>35101</c:v>
                </c:pt>
                <c:pt idx="38">
                  <c:v>35143</c:v>
                </c:pt>
                <c:pt idx="39">
                  <c:v>35184</c:v>
                </c:pt>
                <c:pt idx="40">
                  <c:v>35213</c:v>
                </c:pt>
                <c:pt idx="41">
                  <c:v>35240</c:v>
                </c:pt>
                <c:pt idx="42">
                  <c:v>35286</c:v>
                </c:pt>
                <c:pt idx="43">
                  <c:v>35311</c:v>
                </c:pt>
                <c:pt idx="44">
                  <c:v>35359</c:v>
                </c:pt>
                <c:pt idx="45">
                  <c:v>35419</c:v>
                </c:pt>
                <c:pt idx="46">
                  <c:v>35487</c:v>
                </c:pt>
                <c:pt idx="47">
                  <c:v>35551</c:v>
                </c:pt>
                <c:pt idx="48">
                  <c:v>35586</c:v>
                </c:pt>
                <c:pt idx="49">
                  <c:v>35625</c:v>
                </c:pt>
                <c:pt idx="50">
                  <c:v>35651</c:v>
                </c:pt>
                <c:pt idx="51">
                  <c:v>35693</c:v>
                </c:pt>
                <c:pt idx="52">
                  <c:v>35731</c:v>
                </c:pt>
                <c:pt idx="53">
                  <c:v>35754</c:v>
                </c:pt>
                <c:pt idx="54">
                  <c:v>35776</c:v>
                </c:pt>
                <c:pt idx="55">
                  <c:v>35817</c:v>
                </c:pt>
                <c:pt idx="56">
                  <c:v>35845</c:v>
                </c:pt>
                <c:pt idx="57">
                  <c:v>35871</c:v>
                </c:pt>
                <c:pt idx="58">
                  <c:v>35900</c:v>
                </c:pt>
                <c:pt idx="59">
                  <c:v>35956</c:v>
                </c:pt>
                <c:pt idx="60">
                  <c:v>36001</c:v>
                </c:pt>
                <c:pt idx="61">
                  <c:v>36060</c:v>
                </c:pt>
                <c:pt idx="62">
                  <c:v>36082</c:v>
                </c:pt>
                <c:pt idx="63">
                  <c:v>36160</c:v>
                </c:pt>
                <c:pt idx="64">
                  <c:v>36185</c:v>
                </c:pt>
                <c:pt idx="65">
                  <c:v>36216</c:v>
                </c:pt>
                <c:pt idx="66">
                  <c:v>36235</c:v>
                </c:pt>
                <c:pt idx="67">
                  <c:v>36277</c:v>
                </c:pt>
                <c:pt idx="68">
                  <c:v>36299</c:v>
                </c:pt>
                <c:pt idx="69">
                  <c:v>36328</c:v>
                </c:pt>
                <c:pt idx="70">
                  <c:v>36371</c:v>
                </c:pt>
                <c:pt idx="71">
                  <c:v>36399</c:v>
                </c:pt>
                <c:pt idx="72">
                  <c:v>36427</c:v>
                </c:pt>
                <c:pt idx="73">
                  <c:v>36458</c:v>
                </c:pt>
                <c:pt idx="74">
                  <c:v>36486</c:v>
                </c:pt>
                <c:pt idx="75">
                  <c:v>36521</c:v>
                </c:pt>
                <c:pt idx="76">
                  <c:v>36553</c:v>
                </c:pt>
                <c:pt idx="77">
                  <c:v>36587</c:v>
                </c:pt>
                <c:pt idx="78">
                  <c:v>36612</c:v>
                </c:pt>
                <c:pt idx="79">
                  <c:v>36640</c:v>
                </c:pt>
                <c:pt idx="80">
                  <c:v>36669</c:v>
                </c:pt>
                <c:pt idx="81">
                  <c:v>36706</c:v>
                </c:pt>
                <c:pt idx="82">
                  <c:v>36732</c:v>
                </c:pt>
                <c:pt idx="83">
                  <c:v>36760</c:v>
                </c:pt>
                <c:pt idx="84">
                  <c:v>36787</c:v>
                </c:pt>
                <c:pt idx="85">
                  <c:v>36816</c:v>
                </c:pt>
                <c:pt idx="86">
                  <c:v>36822</c:v>
                </c:pt>
                <c:pt idx="87">
                  <c:v>36859</c:v>
                </c:pt>
                <c:pt idx="88">
                  <c:v>36888</c:v>
                </c:pt>
                <c:pt idx="89">
                  <c:v>36914</c:v>
                </c:pt>
                <c:pt idx="90">
                  <c:v>36941</c:v>
                </c:pt>
                <c:pt idx="91">
                  <c:v>36965</c:v>
                </c:pt>
                <c:pt idx="92">
                  <c:v>37011</c:v>
                </c:pt>
                <c:pt idx="93">
                  <c:v>37041</c:v>
                </c:pt>
                <c:pt idx="94">
                  <c:v>37063</c:v>
                </c:pt>
                <c:pt idx="95">
                  <c:v>37102</c:v>
                </c:pt>
                <c:pt idx="96">
                  <c:v>37130</c:v>
                </c:pt>
                <c:pt idx="97">
                  <c:v>37159</c:v>
                </c:pt>
                <c:pt idx="98">
                  <c:v>37193</c:v>
                </c:pt>
                <c:pt idx="99">
                  <c:v>37223</c:v>
                </c:pt>
                <c:pt idx="100">
                  <c:v>37244</c:v>
                </c:pt>
                <c:pt idx="101">
                  <c:v>37281</c:v>
                </c:pt>
                <c:pt idx="102">
                  <c:v>37314</c:v>
                </c:pt>
                <c:pt idx="103">
                  <c:v>37337</c:v>
                </c:pt>
                <c:pt idx="104">
                  <c:v>37375</c:v>
                </c:pt>
                <c:pt idx="105">
                  <c:v>37398</c:v>
                </c:pt>
                <c:pt idx="106">
                  <c:v>37433</c:v>
                </c:pt>
                <c:pt idx="107">
                  <c:v>37469</c:v>
                </c:pt>
                <c:pt idx="108">
                  <c:v>37494</c:v>
                </c:pt>
                <c:pt idx="109">
                  <c:v>37524</c:v>
                </c:pt>
                <c:pt idx="110">
                  <c:v>37546</c:v>
                </c:pt>
                <c:pt idx="111">
                  <c:v>37581</c:v>
                </c:pt>
                <c:pt idx="112">
                  <c:v>37610</c:v>
                </c:pt>
              </c:numCache>
            </c:numRef>
          </c:xVal>
          <c:yVal>
            <c:numRef>
              <c:f>wl9000s!$L$1087:$L$1199</c:f>
              <c:numCache>
                <c:formatCode>General</c:formatCode>
                <c:ptCount val="113"/>
                <c:pt idx="0">
                  <c:v>423.87299999999999</c:v>
                </c:pt>
                <c:pt idx="1">
                  <c:v>423.88900000000001</c:v>
                </c:pt>
                <c:pt idx="2">
                  <c:v>423.78800000000001</c:v>
                </c:pt>
                <c:pt idx="3">
                  <c:v>423.81599999999997</c:v>
                </c:pt>
                <c:pt idx="4">
                  <c:v>423.995</c:v>
                </c:pt>
                <c:pt idx="5">
                  <c:v>423.86</c:v>
                </c:pt>
                <c:pt idx="6">
                  <c:v>423.94</c:v>
                </c:pt>
                <c:pt idx="7">
                  <c:v>423.97</c:v>
                </c:pt>
                <c:pt idx="8">
                  <c:v>423.95</c:v>
                </c:pt>
                <c:pt idx="9">
                  <c:v>423.93</c:v>
                </c:pt>
                <c:pt idx="10">
                  <c:v>423.96</c:v>
                </c:pt>
                <c:pt idx="11">
                  <c:v>423.97</c:v>
                </c:pt>
                <c:pt idx="12">
                  <c:v>424.02</c:v>
                </c:pt>
                <c:pt idx="13">
                  <c:v>424.04</c:v>
                </c:pt>
                <c:pt idx="14">
                  <c:v>424.08</c:v>
                </c:pt>
                <c:pt idx="15">
                  <c:v>424.084</c:v>
                </c:pt>
                <c:pt idx="16">
                  <c:v>424.089</c:v>
                </c:pt>
                <c:pt idx="17">
                  <c:v>424.09100000000001</c:v>
                </c:pt>
                <c:pt idx="18">
                  <c:v>424.11700000000002</c:v>
                </c:pt>
                <c:pt idx="19">
                  <c:v>424.08100000000002</c:v>
                </c:pt>
                <c:pt idx="20">
                  <c:v>424.05</c:v>
                </c:pt>
                <c:pt idx="21">
                  <c:v>424.02200000000005</c:v>
                </c:pt>
                <c:pt idx="22">
                  <c:v>423.98400000000004</c:v>
                </c:pt>
                <c:pt idx="23">
                  <c:v>424.03400000000005</c:v>
                </c:pt>
                <c:pt idx="24">
                  <c:v>424.09200000000004</c:v>
                </c:pt>
                <c:pt idx="25">
                  <c:v>424.11200000000002</c:v>
                </c:pt>
                <c:pt idx="26">
                  <c:v>424.13</c:v>
                </c:pt>
                <c:pt idx="27">
                  <c:v>424.16300000000001</c:v>
                </c:pt>
                <c:pt idx="28">
                  <c:v>424.149</c:v>
                </c:pt>
                <c:pt idx="29">
                  <c:v>424.19900000000001</c:v>
                </c:pt>
                <c:pt idx="30">
                  <c:v>424.22200000000004</c:v>
                </c:pt>
                <c:pt idx="31">
                  <c:v>424.226</c:v>
                </c:pt>
                <c:pt idx="32">
                  <c:v>424.19300000000004</c:v>
                </c:pt>
                <c:pt idx="33">
                  <c:v>424.11100000000005</c:v>
                </c:pt>
                <c:pt idx="34">
                  <c:v>424.16900000000004</c:v>
                </c:pt>
                <c:pt idx="35">
                  <c:v>424.24</c:v>
                </c:pt>
                <c:pt idx="36">
                  <c:v>424.15100000000001</c:v>
                </c:pt>
                <c:pt idx="37">
                  <c:v>423.84200000000004</c:v>
                </c:pt>
                <c:pt idx="38">
                  <c:v>423.822</c:v>
                </c:pt>
                <c:pt idx="39">
                  <c:v>424.25800000000004</c:v>
                </c:pt>
                <c:pt idx="40">
                  <c:v>424.34400000000005</c:v>
                </c:pt>
                <c:pt idx="41">
                  <c:v>423.98600000000005</c:v>
                </c:pt>
                <c:pt idx="42">
                  <c:v>424.16400000000004</c:v>
                </c:pt>
                <c:pt idx="43">
                  <c:v>424.11200000000002</c:v>
                </c:pt>
                <c:pt idx="44">
                  <c:v>424.08700000000005</c:v>
                </c:pt>
                <c:pt idx="45">
                  <c:v>424.09700000000004</c:v>
                </c:pt>
                <c:pt idx="46">
                  <c:v>423.77200000000005</c:v>
                </c:pt>
                <c:pt idx="47">
                  <c:v>424.28400000000005</c:v>
                </c:pt>
                <c:pt idx="48">
                  <c:v>424.27500000000003</c:v>
                </c:pt>
                <c:pt idx="49">
                  <c:v>424.30800000000005</c:v>
                </c:pt>
                <c:pt idx="50">
                  <c:v>424.35500000000002</c:v>
                </c:pt>
                <c:pt idx="51">
                  <c:v>424.22500000000002</c:v>
                </c:pt>
                <c:pt idx="52">
                  <c:v>424.07500000000005</c:v>
                </c:pt>
                <c:pt idx="53">
                  <c:v>424.06</c:v>
                </c:pt>
                <c:pt idx="54">
                  <c:v>424.214</c:v>
                </c:pt>
                <c:pt idx="55">
                  <c:v>424.00200000000001</c:v>
                </c:pt>
                <c:pt idx="56">
                  <c:v>423.98200000000003</c:v>
                </c:pt>
                <c:pt idx="57">
                  <c:v>423.99600000000004</c:v>
                </c:pt>
                <c:pt idx="58">
                  <c:v>424.01600000000002</c:v>
                </c:pt>
                <c:pt idx="59">
                  <c:v>424.21600000000001</c:v>
                </c:pt>
                <c:pt idx="60">
                  <c:v>424.14500000000004</c:v>
                </c:pt>
                <c:pt idx="61">
                  <c:v>424.03000000000003</c:v>
                </c:pt>
                <c:pt idx="62">
                  <c:v>424.04200000000003</c:v>
                </c:pt>
                <c:pt idx="63">
                  <c:v>424.03400000000005</c:v>
                </c:pt>
                <c:pt idx="64">
                  <c:v>424.00100000000003</c:v>
                </c:pt>
                <c:pt idx="65">
                  <c:v>423.971</c:v>
                </c:pt>
                <c:pt idx="66">
                  <c:v>423.96200000000005</c:v>
                </c:pt>
                <c:pt idx="67">
                  <c:v>424.18900000000002</c:v>
                </c:pt>
                <c:pt idx="68">
                  <c:v>424.33800000000002</c:v>
                </c:pt>
                <c:pt idx="69">
                  <c:v>424.392</c:v>
                </c:pt>
                <c:pt idx="70">
                  <c:v>424.392</c:v>
                </c:pt>
                <c:pt idx="71">
                  <c:v>424.37800000000004</c:v>
                </c:pt>
                <c:pt idx="72">
                  <c:v>424.38500000000005</c:v>
                </c:pt>
                <c:pt idx="73">
                  <c:v>424.32000000000005</c:v>
                </c:pt>
                <c:pt idx="74">
                  <c:v>424.25800000000004</c:v>
                </c:pt>
                <c:pt idx="75">
                  <c:v>424.20100000000002</c:v>
                </c:pt>
                <c:pt idx="76">
                  <c:v>424.15387168546175</c:v>
                </c:pt>
                <c:pt idx="77">
                  <c:v>424.11424961901861</c:v>
                </c:pt>
                <c:pt idx="78">
                  <c:v>424.11424961901861</c:v>
                </c:pt>
                <c:pt idx="79">
                  <c:v>424.13253672660778</c:v>
                </c:pt>
                <c:pt idx="80">
                  <c:v>424.12034532154831</c:v>
                </c:pt>
                <c:pt idx="81">
                  <c:v>424.1569195367266</c:v>
                </c:pt>
                <c:pt idx="82">
                  <c:v>424.13253672660778</c:v>
                </c:pt>
                <c:pt idx="83">
                  <c:v>424.12800000000004</c:v>
                </c:pt>
                <c:pt idx="84">
                  <c:v>424.11700000000002</c:v>
                </c:pt>
                <c:pt idx="85">
                  <c:v>424.12800000000004</c:v>
                </c:pt>
                <c:pt idx="86">
                  <c:v>424.15100000000001</c:v>
                </c:pt>
                <c:pt idx="87">
                  <c:v>424.27200000000005</c:v>
                </c:pt>
                <c:pt idx="88">
                  <c:v>424.23900000000003</c:v>
                </c:pt>
                <c:pt idx="89">
                  <c:v>424.19900000000001</c:v>
                </c:pt>
                <c:pt idx="90">
                  <c:v>424.16300000000001</c:v>
                </c:pt>
                <c:pt idx="91">
                  <c:v>424.13500000000005</c:v>
                </c:pt>
                <c:pt idx="92">
                  <c:v>424.303</c:v>
                </c:pt>
                <c:pt idx="93">
                  <c:v>424.58000000000004</c:v>
                </c:pt>
                <c:pt idx="94">
                  <c:v>424.51000000000005</c:v>
                </c:pt>
                <c:pt idx="95">
                  <c:v>424.36100000000005</c:v>
                </c:pt>
                <c:pt idx="96">
                  <c:v>424.303</c:v>
                </c:pt>
                <c:pt idx="97">
                  <c:v>424.26600000000002</c:v>
                </c:pt>
                <c:pt idx="98">
                  <c:v>424.23900000000003</c:v>
                </c:pt>
                <c:pt idx="99">
                  <c:v>424.21800000000002</c:v>
                </c:pt>
                <c:pt idx="100">
                  <c:v>424.202</c:v>
                </c:pt>
                <c:pt idx="101">
                  <c:v>424.166</c:v>
                </c:pt>
                <c:pt idx="102">
                  <c:v>424.12300000000005</c:v>
                </c:pt>
                <c:pt idx="103">
                  <c:v>424.09900000000005</c:v>
                </c:pt>
                <c:pt idx="104">
                  <c:v>424.154</c:v>
                </c:pt>
                <c:pt idx="105">
                  <c:v>424.18100000000004</c:v>
                </c:pt>
                <c:pt idx="106">
                  <c:v>424.221</c:v>
                </c:pt>
                <c:pt idx="107">
                  <c:v>424.24800000000005</c:v>
                </c:pt>
                <c:pt idx="108">
                  <c:v>424.209</c:v>
                </c:pt>
                <c:pt idx="109">
                  <c:v>424.17186400000003</c:v>
                </c:pt>
                <c:pt idx="110">
                  <c:v>424.16881600000005</c:v>
                </c:pt>
                <c:pt idx="111">
                  <c:v>424.15052800000001</c:v>
                </c:pt>
                <c:pt idx="112">
                  <c:v>424.12919200000005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844480"/>
        <c:axId val="147845056"/>
      </c:scatterChart>
      <c:valAx>
        <c:axId val="147844480"/>
        <c:scaling>
          <c:orientation val="minMax"/>
          <c:max val="3762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845056"/>
        <c:crosses val="autoZero"/>
        <c:crossBetween val="midCat"/>
        <c:majorUnit val="365"/>
        <c:minorUnit val="75.242000000000004"/>
      </c:valAx>
      <c:valAx>
        <c:axId val="147845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2787604447994726E-2"/>
              <c:y val="0.359116022099447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8444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9004 Water Elevation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01273468104341"/>
          <c:y val="0.19789878169319103"/>
          <c:w val="0.77073198212952165"/>
          <c:h val="0.4868678298146441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none"/>
          </c:marker>
          <c:cat>
            <c:numRef>
              <c:f>wl9000s!$B$33:$B$193</c:f>
              <c:numCache>
                <c:formatCode>mm/dd/yy</c:formatCode>
                <c:ptCount val="161"/>
                <c:pt idx="0">
                  <c:v>33156</c:v>
                </c:pt>
                <c:pt idx="1">
                  <c:v>33172</c:v>
                </c:pt>
                <c:pt idx="2">
                  <c:v>33306</c:v>
                </c:pt>
                <c:pt idx="3">
                  <c:v>33400</c:v>
                </c:pt>
                <c:pt idx="4">
                  <c:v>33679</c:v>
                </c:pt>
                <c:pt idx="5">
                  <c:v>33771</c:v>
                </c:pt>
                <c:pt idx="6">
                  <c:v>34033</c:v>
                </c:pt>
                <c:pt idx="7">
                  <c:v>34044</c:v>
                </c:pt>
                <c:pt idx="8">
                  <c:v>34058</c:v>
                </c:pt>
                <c:pt idx="9">
                  <c:v>34065</c:v>
                </c:pt>
                <c:pt idx="10">
                  <c:v>34075</c:v>
                </c:pt>
                <c:pt idx="11">
                  <c:v>34086</c:v>
                </c:pt>
                <c:pt idx="12">
                  <c:v>34100</c:v>
                </c:pt>
                <c:pt idx="13">
                  <c:v>34110</c:v>
                </c:pt>
                <c:pt idx="14">
                  <c:v>34117</c:v>
                </c:pt>
                <c:pt idx="15">
                  <c:v>34129</c:v>
                </c:pt>
                <c:pt idx="16">
                  <c:v>34267</c:v>
                </c:pt>
                <c:pt idx="17">
                  <c:v>34310</c:v>
                </c:pt>
                <c:pt idx="18">
                  <c:v>34341</c:v>
                </c:pt>
                <c:pt idx="19">
                  <c:v>34366</c:v>
                </c:pt>
                <c:pt idx="20">
                  <c:v>34402</c:v>
                </c:pt>
                <c:pt idx="21">
                  <c:v>34438</c:v>
                </c:pt>
                <c:pt idx="22">
                  <c:v>34470</c:v>
                </c:pt>
                <c:pt idx="23">
                  <c:v>34488</c:v>
                </c:pt>
                <c:pt idx="24">
                  <c:v>34522</c:v>
                </c:pt>
                <c:pt idx="25">
                  <c:v>34561</c:v>
                </c:pt>
                <c:pt idx="26">
                  <c:v>34589</c:v>
                </c:pt>
                <c:pt idx="27">
                  <c:v>34611</c:v>
                </c:pt>
                <c:pt idx="28">
                  <c:v>34648</c:v>
                </c:pt>
                <c:pt idx="29">
                  <c:v>34676</c:v>
                </c:pt>
                <c:pt idx="30">
                  <c:v>34702</c:v>
                </c:pt>
                <c:pt idx="31">
                  <c:v>34775</c:v>
                </c:pt>
                <c:pt idx="32">
                  <c:v>34817</c:v>
                </c:pt>
                <c:pt idx="33">
                  <c:v>34859</c:v>
                </c:pt>
                <c:pt idx="34">
                  <c:v>35025</c:v>
                </c:pt>
                <c:pt idx="35">
                  <c:v>35101</c:v>
                </c:pt>
                <c:pt idx="36">
                  <c:v>35143</c:v>
                </c:pt>
                <c:pt idx="37">
                  <c:v>35184</c:v>
                </c:pt>
                <c:pt idx="38">
                  <c:v>35213</c:v>
                </c:pt>
                <c:pt idx="39">
                  <c:v>35240</c:v>
                </c:pt>
                <c:pt idx="40">
                  <c:v>35286</c:v>
                </c:pt>
                <c:pt idx="41">
                  <c:v>35311</c:v>
                </c:pt>
                <c:pt idx="42">
                  <c:v>35325</c:v>
                </c:pt>
                <c:pt idx="43">
                  <c:v>35487</c:v>
                </c:pt>
                <c:pt idx="44">
                  <c:v>35551</c:v>
                </c:pt>
                <c:pt idx="45">
                  <c:v>35586</c:v>
                </c:pt>
                <c:pt idx="46">
                  <c:v>35625</c:v>
                </c:pt>
                <c:pt idx="47">
                  <c:v>35651</c:v>
                </c:pt>
                <c:pt idx="48">
                  <c:v>35693</c:v>
                </c:pt>
                <c:pt idx="49">
                  <c:v>36816</c:v>
                </c:pt>
                <c:pt idx="50">
                  <c:v>36859</c:v>
                </c:pt>
                <c:pt idx="51">
                  <c:v>36888</c:v>
                </c:pt>
                <c:pt idx="52">
                  <c:v>36914</c:v>
                </c:pt>
                <c:pt idx="53">
                  <c:v>36941</c:v>
                </c:pt>
                <c:pt idx="54">
                  <c:v>36965</c:v>
                </c:pt>
                <c:pt idx="55">
                  <c:v>37011</c:v>
                </c:pt>
                <c:pt idx="56">
                  <c:v>37041</c:v>
                </c:pt>
                <c:pt idx="57">
                  <c:v>37063</c:v>
                </c:pt>
                <c:pt idx="58">
                  <c:v>37102</c:v>
                </c:pt>
                <c:pt idx="59">
                  <c:v>37130</c:v>
                </c:pt>
                <c:pt idx="60">
                  <c:v>37159</c:v>
                </c:pt>
                <c:pt idx="61">
                  <c:v>37193</c:v>
                </c:pt>
                <c:pt idx="62">
                  <c:v>37223</c:v>
                </c:pt>
                <c:pt idx="63">
                  <c:v>37244</c:v>
                </c:pt>
                <c:pt idx="64">
                  <c:v>37281</c:v>
                </c:pt>
                <c:pt idx="65">
                  <c:v>37314</c:v>
                </c:pt>
                <c:pt idx="66">
                  <c:v>37337</c:v>
                </c:pt>
                <c:pt idx="67">
                  <c:v>37375</c:v>
                </c:pt>
                <c:pt idx="68">
                  <c:v>37398</c:v>
                </c:pt>
                <c:pt idx="69">
                  <c:v>37433</c:v>
                </c:pt>
                <c:pt idx="70">
                  <c:v>37469</c:v>
                </c:pt>
                <c:pt idx="71">
                  <c:v>37494</c:v>
                </c:pt>
                <c:pt idx="72">
                  <c:v>37524</c:v>
                </c:pt>
                <c:pt idx="73">
                  <c:v>37546</c:v>
                </c:pt>
                <c:pt idx="74">
                  <c:v>37581</c:v>
                </c:pt>
                <c:pt idx="75">
                  <c:v>37610</c:v>
                </c:pt>
                <c:pt idx="76">
                  <c:v>37651</c:v>
                </c:pt>
                <c:pt idx="77">
                  <c:v>37679</c:v>
                </c:pt>
                <c:pt idx="78">
                  <c:v>37706</c:v>
                </c:pt>
                <c:pt idx="79">
                  <c:v>37739</c:v>
                </c:pt>
                <c:pt idx="80">
                  <c:v>37761</c:v>
                </c:pt>
                <c:pt idx="81">
                  <c:v>37802</c:v>
                </c:pt>
                <c:pt idx="82">
                  <c:v>37832</c:v>
                </c:pt>
                <c:pt idx="83">
                  <c:v>37860</c:v>
                </c:pt>
                <c:pt idx="84">
                  <c:v>37888</c:v>
                </c:pt>
                <c:pt idx="85">
                  <c:v>37924</c:v>
                </c:pt>
                <c:pt idx="86">
                  <c:v>37951</c:v>
                </c:pt>
                <c:pt idx="87">
                  <c:v>37978</c:v>
                </c:pt>
                <c:pt idx="88">
                  <c:v>38008</c:v>
                </c:pt>
                <c:pt idx="89">
                  <c:v>38047</c:v>
                </c:pt>
                <c:pt idx="90">
                  <c:v>38079</c:v>
                </c:pt>
                <c:pt idx="91">
                  <c:v>38105</c:v>
                </c:pt>
                <c:pt idx="92">
                  <c:v>38131</c:v>
                </c:pt>
                <c:pt idx="93">
                  <c:v>38162</c:v>
                </c:pt>
                <c:pt idx="94">
                  <c:v>38191</c:v>
                </c:pt>
                <c:pt idx="95">
                  <c:v>38216</c:v>
                </c:pt>
                <c:pt idx="96">
                  <c:v>38250</c:v>
                </c:pt>
                <c:pt idx="97">
                  <c:v>38292</c:v>
                </c:pt>
                <c:pt idx="98">
                  <c:v>38320</c:v>
                </c:pt>
                <c:pt idx="99">
                  <c:v>38341</c:v>
                </c:pt>
                <c:pt idx="100">
                  <c:v>38377</c:v>
                </c:pt>
                <c:pt idx="101">
                  <c:v>38413</c:v>
                </c:pt>
                <c:pt idx="102">
                  <c:v>38440</c:v>
                </c:pt>
                <c:pt idx="103">
                  <c:v>38467</c:v>
                </c:pt>
                <c:pt idx="104">
                  <c:v>38496</c:v>
                </c:pt>
                <c:pt idx="105">
                  <c:v>38526</c:v>
                </c:pt>
                <c:pt idx="106">
                  <c:v>38558</c:v>
                </c:pt>
                <c:pt idx="107">
                  <c:v>38586</c:v>
                </c:pt>
                <c:pt idx="108">
                  <c:v>38618</c:v>
                </c:pt>
                <c:pt idx="109">
                  <c:v>38649</c:v>
                </c:pt>
                <c:pt idx="110">
                  <c:v>38677</c:v>
                </c:pt>
                <c:pt idx="111">
                  <c:v>38707</c:v>
                </c:pt>
                <c:pt idx="112">
                  <c:v>38743</c:v>
                </c:pt>
                <c:pt idx="113">
                  <c:v>38776</c:v>
                </c:pt>
                <c:pt idx="114">
                  <c:v>38803</c:v>
                </c:pt>
                <c:pt idx="115">
                  <c:v>38835</c:v>
                </c:pt>
                <c:pt idx="116">
                  <c:v>38856</c:v>
                </c:pt>
                <c:pt idx="117">
                  <c:v>38895</c:v>
                </c:pt>
                <c:pt idx="118">
                  <c:v>38925</c:v>
                </c:pt>
                <c:pt idx="119">
                  <c:v>38958</c:v>
                </c:pt>
                <c:pt idx="120">
                  <c:v>38986</c:v>
                </c:pt>
                <c:pt idx="121">
                  <c:v>39014</c:v>
                </c:pt>
                <c:pt idx="122">
                  <c:v>39050</c:v>
                </c:pt>
                <c:pt idx="123">
                  <c:v>39077</c:v>
                </c:pt>
                <c:pt idx="124">
                  <c:v>39114</c:v>
                </c:pt>
                <c:pt idx="125">
                  <c:v>39136</c:v>
                </c:pt>
                <c:pt idx="126">
                  <c:v>39167</c:v>
                </c:pt>
                <c:pt idx="127">
                  <c:v>39198</c:v>
                </c:pt>
                <c:pt idx="128">
                  <c:v>39220</c:v>
                </c:pt>
                <c:pt idx="129">
                  <c:v>39258</c:v>
                </c:pt>
                <c:pt idx="130">
                  <c:v>39317</c:v>
                </c:pt>
                <c:pt idx="131">
                  <c:v>39356</c:v>
                </c:pt>
                <c:pt idx="132">
                  <c:v>39373</c:v>
                </c:pt>
                <c:pt idx="133">
                  <c:v>39413</c:v>
                </c:pt>
                <c:pt idx="134">
                  <c:v>39443</c:v>
                </c:pt>
                <c:pt idx="135">
                  <c:v>39472</c:v>
                </c:pt>
                <c:pt idx="136">
                  <c:v>39507</c:v>
                </c:pt>
                <c:pt idx="137">
                  <c:v>39536</c:v>
                </c:pt>
                <c:pt idx="138">
                  <c:v>39563</c:v>
                </c:pt>
                <c:pt idx="139">
                  <c:v>39580</c:v>
                </c:pt>
                <c:pt idx="140">
                  <c:v>39674</c:v>
                </c:pt>
                <c:pt idx="141">
                  <c:v>39725</c:v>
                </c:pt>
                <c:pt idx="142">
                  <c:v>39767</c:v>
                </c:pt>
                <c:pt idx="143">
                  <c:v>39795</c:v>
                </c:pt>
                <c:pt idx="144">
                  <c:v>39832</c:v>
                </c:pt>
                <c:pt idx="145">
                  <c:v>39866</c:v>
                </c:pt>
                <c:pt idx="146">
                  <c:v>39898</c:v>
                </c:pt>
                <c:pt idx="147">
                  <c:v>39928</c:v>
                </c:pt>
                <c:pt idx="148">
                  <c:v>39966</c:v>
                </c:pt>
                <c:pt idx="149">
                  <c:v>40004</c:v>
                </c:pt>
                <c:pt idx="150">
                  <c:v>40045</c:v>
                </c:pt>
                <c:pt idx="151">
                  <c:v>40074</c:v>
                </c:pt>
                <c:pt idx="152">
                  <c:v>40102</c:v>
                </c:pt>
                <c:pt idx="153">
                  <c:v>40128</c:v>
                </c:pt>
                <c:pt idx="154">
                  <c:v>40161</c:v>
                </c:pt>
                <c:pt idx="155">
                  <c:v>40191</c:v>
                </c:pt>
                <c:pt idx="156">
                  <c:v>40222</c:v>
                </c:pt>
                <c:pt idx="157">
                  <c:v>40247</c:v>
                </c:pt>
                <c:pt idx="158">
                  <c:v>40275</c:v>
                </c:pt>
                <c:pt idx="159">
                  <c:v>40302</c:v>
                </c:pt>
                <c:pt idx="160">
                  <c:v>40331</c:v>
                </c:pt>
              </c:numCache>
            </c:numRef>
          </c:cat>
          <c:val>
            <c:numRef>
              <c:f>wl9000s!$L$33:$L$193</c:f>
              <c:numCache>
                <c:formatCode>General</c:formatCode>
                <c:ptCount val="161"/>
                <c:pt idx="0">
                  <c:v>423.77499999999998</c:v>
                </c:pt>
                <c:pt idx="1">
                  <c:v>423.791</c:v>
                </c:pt>
                <c:pt idx="2">
                  <c:v>423.70100000000002</c:v>
                </c:pt>
                <c:pt idx="3">
                  <c:v>423.9</c:v>
                </c:pt>
                <c:pt idx="6">
                  <c:v>423.86</c:v>
                </c:pt>
                <c:pt idx="7">
                  <c:v>423.85</c:v>
                </c:pt>
                <c:pt idx="8">
                  <c:v>423.87</c:v>
                </c:pt>
                <c:pt idx="9">
                  <c:v>423.9</c:v>
                </c:pt>
                <c:pt idx="10">
                  <c:v>423.92</c:v>
                </c:pt>
                <c:pt idx="11">
                  <c:v>423.95</c:v>
                </c:pt>
                <c:pt idx="12">
                  <c:v>423.98</c:v>
                </c:pt>
                <c:pt idx="13">
                  <c:v>423.99</c:v>
                </c:pt>
                <c:pt idx="14">
                  <c:v>423.99</c:v>
                </c:pt>
                <c:pt idx="15">
                  <c:v>424</c:v>
                </c:pt>
                <c:pt idx="17">
                  <c:v>423.98599999999999</c:v>
                </c:pt>
                <c:pt idx="18">
                  <c:v>423.95499999999998</c:v>
                </c:pt>
                <c:pt idx="19">
                  <c:v>423.92899999999997</c:v>
                </c:pt>
                <c:pt idx="20">
                  <c:v>423.89499999999998</c:v>
                </c:pt>
                <c:pt idx="21">
                  <c:v>423.94</c:v>
                </c:pt>
                <c:pt idx="23">
                  <c:v>423.01400000000001</c:v>
                </c:pt>
                <c:pt idx="24">
                  <c:v>424.03300000000002</c:v>
                </c:pt>
                <c:pt idx="25">
                  <c:v>424.065</c:v>
                </c:pt>
                <c:pt idx="26">
                  <c:v>424.053</c:v>
                </c:pt>
                <c:pt idx="27">
                  <c:v>424.10599999999999</c:v>
                </c:pt>
                <c:pt idx="28">
                  <c:v>424.13200000000001</c:v>
                </c:pt>
                <c:pt idx="29">
                  <c:v>424.13400000000001</c:v>
                </c:pt>
                <c:pt idx="30">
                  <c:v>424.1</c:v>
                </c:pt>
                <c:pt idx="31">
                  <c:v>424.02600000000001</c:v>
                </c:pt>
                <c:pt idx="32">
                  <c:v>424.07900000000001</c:v>
                </c:pt>
                <c:pt idx="33">
                  <c:v>424.14699999999999</c:v>
                </c:pt>
                <c:pt idx="34">
                  <c:v>424.06</c:v>
                </c:pt>
                <c:pt idx="35">
                  <c:v>423.75199999999995</c:v>
                </c:pt>
                <c:pt idx="36">
                  <c:v>423.73199999999997</c:v>
                </c:pt>
                <c:pt idx="37">
                  <c:v>424.40099999999995</c:v>
                </c:pt>
                <c:pt idx="38">
                  <c:v>424.25599999999997</c:v>
                </c:pt>
                <c:pt idx="39">
                  <c:v>424.15899999999999</c:v>
                </c:pt>
                <c:pt idx="40">
                  <c:v>424.08699999999999</c:v>
                </c:pt>
                <c:pt idx="41">
                  <c:v>424.03399999999999</c:v>
                </c:pt>
                <c:pt idx="42">
                  <c:v>423.99554647973179</c:v>
                </c:pt>
                <c:pt idx="43">
                  <c:v>423.69299999999998</c:v>
                </c:pt>
                <c:pt idx="44">
                  <c:v>424.19200000000001</c:v>
                </c:pt>
                <c:pt idx="45">
                  <c:v>424.18699999999995</c:v>
                </c:pt>
                <c:pt idx="46">
                  <c:v>424.23099999999999</c:v>
                </c:pt>
                <c:pt idx="47">
                  <c:v>424.28100000000001</c:v>
                </c:pt>
                <c:pt idx="48">
                  <c:v>424.04399999999998</c:v>
                </c:pt>
                <c:pt idx="49">
                  <c:v>424.06</c:v>
                </c:pt>
                <c:pt idx="50">
                  <c:v>424.18399999999997</c:v>
                </c:pt>
                <c:pt idx="51">
                  <c:v>424.15999999999997</c:v>
                </c:pt>
                <c:pt idx="52">
                  <c:v>424.11399999999998</c:v>
                </c:pt>
                <c:pt idx="53">
                  <c:v>424.12</c:v>
                </c:pt>
                <c:pt idx="54">
                  <c:v>424.053</c:v>
                </c:pt>
                <c:pt idx="55">
                  <c:v>424.21799999999996</c:v>
                </c:pt>
                <c:pt idx="56">
                  <c:v>424.483</c:v>
                </c:pt>
                <c:pt idx="57">
                  <c:v>424.44599999999997</c:v>
                </c:pt>
                <c:pt idx="58">
                  <c:v>424.29999999999995</c:v>
                </c:pt>
                <c:pt idx="59">
                  <c:v>424.22999999999996</c:v>
                </c:pt>
                <c:pt idx="60">
                  <c:v>424.19899999999996</c:v>
                </c:pt>
                <c:pt idx="61">
                  <c:v>424.18099999999998</c:v>
                </c:pt>
                <c:pt idx="62">
                  <c:v>424.14499999999998</c:v>
                </c:pt>
                <c:pt idx="63">
                  <c:v>424.11399999999998</c:v>
                </c:pt>
                <c:pt idx="64">
                  <c:v>424.08699999999999</c:v>
                </c:pt>
                <c:pt idx="65">
                  <c:v>424.04399999999998</c:v>
                </c:pt>
                <c:pt idx="66">
                  <c:v>424.02299999999997</c:v>
                </c:pt>
                <c:pt idx="67">
                  <c:v>424.07099999999997</c:v>
                </c:pt>
                <c:pt idx="68">
                  <c:v>424.09899999999999</c:v>
                </c:pt>
                <c:pt idx="69">
                  <c:v>424.178</c:v>
                </c:pt>
                <c:pt idx="70">
                  <c:v>424.17199999999997</c:v>
                </c:pt>
                <c:pt idx="71">
                  <c:v>424.166</c:v>
                </c:pt>
                <c:pt idx="72">
                  <c:v>424.09279199999997</c:v>
                </c:pt>
                <c:pt idx="73">
                  <c:v>424.08669599999996</c:v>
                </c:pt>
                <c:pt idx="74">
                  <c:v>424.07145599999996</c:v>
                </c:pt>
                <c:pt idx="75">
                  <c:v>424.04707199999996</c:v>
                </c:pt>
                <c:pt idx="76">
                  <c:v>424.00744799999995</c:v>
                </c:pt>
                <c:pt idx="77">
                  <c:v>423.976968</c:v>
                </c:pt>
                <c:pt idx="78">
                  <c:v>423.96782399999995</c:v>
                </c:pt>
                <c:pt idx="79">
                  <c:v>423.99220800000001</c:v>
                </c:pt>
                <c:pt idx="80">
                  <c:v>424.001352</c:v>
                </c:pt>
                <c:pt idx="81">
                  <c:v>424.02268799999996</c:v>
                </c:pt>
                <c:pt idx="82">
                  <c:v>424.07145599999996</c:v>
                </c:pt>
                <c:pt idx="83">
                  <c:v>423.99525599999998</c:v>
                </c:pt>
                <c:pt idx="84">
                  <c:v>423.937344</c:v>
                </c:pt>
                <c:pt idx="85">
                  <c:v>423.94343999999995</c:v>
                </c:pt>
                <c:pt idx="86">
                  <c:v>423.94039199999997</c:v>
                </c:pt>
                <c:pt idx="87">
                  <c:v>423.94039199999997</c:v>
                </c:pt>
                <c:pt idx="88">
                  <c:v>423.92515199999997</c:v>
                </c:pt>
                <c:pt idx="89">
                  <c:v>423.90991199999996</c:v>
                </c:pt>
                <c:pt idx="90">
                  <c:v>423.90686399999998</c:v>
                </c:pt>
                <c:pt idx="91">
                  <c:v>423.90381600000001</c:v>
                </c:pt>
                <c:pt idx="92">
                  <c:v>423.90686399999998</c:v>
                </c:pt>
                <c:pt idx="93">
                  <c:v>423.888576</c:v>
                </c:pt>
                <c:pt idx="94">
                  <c:v>423.85504799999995</c:v>
                </c:pt>
                <c:pt idx="95">
                  <c:v>423.83066399999996</c:v>
                </c:pt>
                <c:pt idx="96">
                  <c:v>423.81237599999997</c:v>
                </c:pt>
                <c:pt idx="97">
                  <c:v>423.90686399999998</c:v>
                </c:pt>
                <c:pt idx="98">
                  <c:v>424.02878399999997</c:v>
                </c:pt>
                <c:pt idx="99">
                  <c:v>424.00744799999995</c:v>
                </c:pt>
                <c:pt idx="100">
                  <c:v>423.95563199999998</c:v>
                </c:pt>
                <c:pt idx="101">
                  <c:v>423.91296</c:v>
                </c:pt>
                <c:pt idx="102">
                  <c:v>423.89467199999996</c:v>
                </c:pt>
                <c:pt idx="103">
                  <c:v>423.96782399999995</c:v>
                </c:pt>
                <c:pt idx="104">
                  <c:v>423.99220800000001</c:v>
                </c:pt>
                <c:pt idx="105">
                  <c:v>424.20251999999999</c:v>
                </c:pt>
                <c:pt idx="106">
                  <c:v>424.17203999999998</c:v>
                </c:pt>
                <c:pt idx="107">
                  <c:v>424.05621600000001</c:v>
                </c:pt>
                <c:pt idx="108">
                  <c:v>424.00439999999998</c:v>
                </c:pt>
                <c:pt idx="109">
                  <c:v>423.98306399999996</c:v>
                </c:pt>
                <c:pt idx="110">
                  <c:v>423.98001599999998</c:v>
                </c:pt>
                <c:pt idx="111">
                  <c:v>423.952584</c:v>
                </c:pt>
                <c:pt idx="112">
                  <c:v>423.9282</c:v>
                </c:pt>
                <c:pt idx="113">
                  <c:v>423.89771999999999</c:v>
                </c:pt>
                <c:pt idx="114">
                  <c:v>423.89162399999998</c:v>
                </c:pt>
                <c:pt idx="115">
                  <c:v>424.04707199999996</c:v>
                </c:pt>
                <c:pt idx="116">
                  <c:v>424.08669599999996</c:v>
                </c:pt>
                <c:pt idx="117">
                  <c:v>424.05316799999997</c:v>
                </c:pt>
                <c:pt idx="118">
                  <c:v>423.97087199999999</c:v>
                </c:pt>
                <c:pt idx="119">
                  <c:v>423.89162399999998</c:v>
                </c:pt>
                <c:pt idx="120">
                  <c:v>423.87943199999995</c:v>
                </c:pt>
                <c:pt idx="121">
                  <c:v>423.89467199999996</c:v>
                </c:pt>
                <c:pt idx="122">
                  <c:v>423.87333599999999</c:v>
                </c:pt>
                <c:pt idx="123">
                  <c:v>423.84285599999998</c:v>
                </c:pt>
                <c:pt idx="124">
                  <c:v>423.81237599999997</c:v>
                </c:pt>
                <c:pt idx="125">
                  <c:v>423.78799199999997</c:v>
                </c:pt>
                <c:pt idx="126">
                  <c:v>423.80932799999999</c:v>
                </c:pt>
                <c:pt idx="127">
                  <c:v>423.88552799999997</c:v>
                </c:pt>
                <c:pt idx="128">
                  <c:v>423.93124799999998</c:v>
                </c:pt>
                <c:pt idx="129">
                  <c:v>423.96782399999995</c:v>
                </c:pt>
                <c:pt idx="130">
                  <c:v>423.86114399999997</c:v>
                </c:pt>
                <c:pt idx="131">
                  <c:v>423.86114399999997</c:v>
                </c:pt>
                <c:pt idx="132">
                  <c:v>423.89467199999996</c:v>
                </c:pt>
                <c:pt idx="133">
                  <c:v>423.937344</c:v>
                </c:pt>
                <c:pt idx="134">
                  <c:v>423.92210399999999</c:v>
                </c:pt>
                <c:pt idx="135">
                  <c:v>423.88247999999999</c:v>
                </c:pt>
                <c:pt idx="136">
                  <c:v>423.84285599999998</c:v>
                </c:pt>
                <c:pt idx="137">
                  <c:v>423.81847199999999</c:v>
                </c:pt>
                <c:pt idx="138">
                  <c:v>423.88247999999999</c:v>
                </c:pt>
                <c:pt idx="139">
                  <c:v>423.96172799999999</c:v>
                </c:pt>
                <c:pt idx="140">
                  <c:v>424.01963999999998</c:v>
                </c:pt>
                <c:pt idx="141">
                  <c:v>424.04402399999998</c:v>
                </c:pt>
                <c:pt idx="142">
                  <c:v>424.09888799999999</c:v>
                </c:pt>
                <c:pt idx="143">
                  <c:v>424.10193599999997</c:v>
                </c:pt>
                <c:pt idx="144">
                  <c:v>424.03183199999995</c:v>
                </c:pt>
                <c:pt idx="145">
                  <c:v>424.03487999999999</c:v>
                </c:pt>
                <c:pt idx="146">
                  <c:v>424.12022399999995</c:v>
                </c:pt>
                <c:pt idx="147">
                  <c:v>424.20251999999999</c:v>
                </c:pt>
                <c:pt idx="148">
                  <c:v>424.257384</c:v>
                </c:pt>
                <c:pt idx="149">
                  <c:v>424.25433599999997</c:v>
                </c:pt>
                <c:pt idx="150">
                  <c:v>424.10193599999997</c:v>
                </c:pt>
                <c:pt idx="151">
                  <c:v>423.97391999999996</c:v>
                </c:pt>
                <c:pt idx="152">
                  <c:v>423.94039199999997</c:v>
                </c:pt>
                <c:pt idx="153">
                  <c:v>423.96172799999999</c:v>
                </c:pt>
                <c:pt idx="154">
                  <c:v>423.9282</c:v>
                </c:pt>
                <c:pt idx="155">
                  <c:v>423.89162399999998</c:v>
                </c:pt>
                <c:pt idx="156">
                  <c:v>423.86723999999998</c:v>
                </c:pt>
                <c:pt idx="157">
                  <c:v>423.84590399999996</c:v>
                </c:pt>
                <c:pt idx="158">
                  <c:v>423.90076799999997</c:v>
                </c:pt>
                <c:pt idx="159">
                  <c:v>423.89162399999998</c:v>
                </c:pt>
                <c:pt idx="160">
                  <c:v>424.00439999999998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89728"/>
        <c:axId val="147846784"/>
      </c:lineChart>
      <c:dateAx>
        <c:axId val="142089728"/>
        <c:scaling>
          <c:orientation val="minMax"/>
          <c:max val="40453"/>
        </c:scaling>
        <c:delete val="0"/>
        <c:axPos val="b"/>
        <c:numFmt formatCode="mm/dd/yy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846784"/>
        <c:crosses val="autoZero"/>
        <c:auto val="1"/>
        <c:lblOffset val="100"/>
        <c:baseTimeUnit val="days"/>
      </c:dateAx>
      <c:valAx>
        <c:axId val="147846784"/>
        <c:scaling>
          <c:orientation val="minMax"/>
          <c:max val="424.6"/>
          <c:min val="422.9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6.6555694789932722E-3"/>
              <c:y val="0.29938641487241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208972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 w="25400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9006 Water Elevation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46445497630331"/>
          <c:y val="0.22222302598027335"/>
          <c:w val="0.80094786729857825"/>
          <c:h val="0.51481667685429999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none"/>
          </c:marker>
          <c:cat>
            <c:numRef>
              <c:f>wl9000s!$B$213:$B$408</c:f>
              <c:numCache>
                <c:formatCode>mm/dd/yy</c:formatCode>
                <c:ptCount val="196"/>
                <c:pt idx="0">
                  <c:v>33156</c:v>
                </c:pt>
                <c:pt idx="1">
                  <c:v>33172</c:v>
                </c:pt>
                <c:pt idx="2">
                  <c:v>33306</c:v>
                </c:pt>
                <c:pt idx="3">
                  <c:v>33400</c:v>
                </c:pt>
                <c:pt idx="4">
                  <c:v>33679</c:v>
                </c:pt>
                <c:pt idx="5">
                  <c:v>33771</c:v>
                </c:pt>
                <c:pt idx="6">
                  <c:v>34010</c:v>
                </c:pt>
                <c:pt idx="7">
                  <c:v>34033</c:v>
                </c:pt>
                <c:pt idx="8">
                  <c:v>34044</c:v>
                </c:pt>
                <c:pt idx="9">
                  <c:v>34058</c:v>
                </c:pt>
                <c:pt idx="10">
                  <c:v>34065</c:v>
                </c:pt>
                <c:pt idx="11">
                  <c:v>34075</c:v>
                </c:pt>
                <c:pt idx="12">
                  <c:v>34086</c:v>
                </c:pt>
                <c:pt idx="13">
                  <c:v>34100</c:v>
                </c:pt>
                <c:pt idx="14">
                  <c:v>34110</c:v>
                </c:pt>
                <c:pt idx="15">
                  <c:v>34117</c:v>
                </c:pt>
                <c:pt idx="16">
                  <c:v>34129</c:v>
                </c:pt>
                <c:pt idx="17">
                  <c:v>34267</c:v>
                </c:pt>
                <c:pt idx="18">
                  <c:v>34310</c:v>
                </c:pt>
                <c:pt idx="19">
                  <c:v>34341</c:v>
                </c:pt>
                <c:pt idx="20">
                  <c:v>34366</c:v>
                </c:pt>
                <c:pt idx="21">
                  <c:v>34402</c:v>
                </c:pt>
                <c:pt idx="22">
                  <c:v>34438</c:v>
                </c:pt>
                <c:pt idx="23">
                  <c:v>34470</c:v>
                </c:pt>
                <c:pt idx="24">
                  <c:v>34488</c:v>
                </c:pt>
                <c:pt idx="25">
                  <c:v>34522</c:v>
                </c:pt>
                <c:pt idx="26">
                  <c:v>34561</c:v>
                </c:pt>
                <c:pt idx="27">
                  <c:v>34589</c:v>
                </c:pt>
                <c:pt idx="28">
                  <c:v>34611</c:v>
                </c:pt>
                <c:pt idx="29">
                  <c:v>34648</c:v>
                </c:pt>
                <c:pt idx="30">
                  <c:v>34676</c:v>
                </c:pt>
                <c:pt idx="31">
                  <c:v>34702</c:v>
                </c:pt>
                <c:pt idx="32">
                  <c:v>34775</c:v>
                </c:pt>
                <c:pt idx="33">
                  <c:v>34817</c:v>
                </c:pt>
                <c:pt idx="34">
                  <c:v>34859</c:v>
                </c:pt>
                <c:pt idx="35">
                  <c:v>35025</c:v>
                </c:pt>
                <c:pt idx="36">
                  <c:v>35184</c:v>
                </c:pt>
                <c:pt idx="37">
                  <c:v>35213</c:v>
                </c:pt>
                <c:pt idx="38">
                  <c:v>35240</c:v>
                </c:pt>
                <c:pt idx="39">
                  <c:v>35286</c:v>
                </c:pt>
                <c:pt idx="40">
                  <c:v>35311</c:v>
                </c:pt>
                <c:pt idx="41">
                  <c:v>35325</c:v>
                </c:pt>
                <c:pt idx="42">
                  <c:v>35359</c:v>
                </c:pt>
                <c:pt idx="43">
                  <c:v>35419</c:v>
                </c:pt>
                <c:pt idx="44">
                  <c:v>35487</c:v>
                </c:pt>
                <c:pt idx="45">
                  <c:v>35551</c:v>
                </c:pt>
                <c:pt idx="46">
                  <c:v>35586</c:v>
                </c:pt>
                <c:pt idx="47">
                  <c:v>35625</c:v>
                </c:pt>
                <c:pt idx="48">
                  <c:v>35651</c:v>
                </c:pt>
                <c:pt idx="49">
                  <c:v>35693</c:v>
                </c:pt>
                <c:pt idx="50">
                  <c:v>35731</c:v>
                </c:pt>
                <c:pt idx="51">
                  <c:v>35754</c:v>
                </c:pt>
                <c:pt idx="52">
                  <c:v>35776</c:v>
                </c:pt>
                <c:pt idx="53">
                  <c:v>35817</c:v>
                </c:pt>
                <c:pt idx="54">
                  <c:v>35845</c:v>
                </c:pt>
                <c:pt idx="55">
                  <c:v>35871</c:v>
                </c:pt>
                <c:pt idx="56">
                  <c:v>35900</c:v>
                </c:pt>
                <c:pt idx="57">
                  <c:v>35956</c:v>
                </c:pt>
                <c:pt idx="58">
                  <c:v>36001</c:v>
                </c:pt>
                <c:pt idx="59">
                  <c:v>36060</c:v>
                </c:pt>
                <c:pt idx="60">
                  <c:v>36082</c:v>
                </c:pt>
                <c:pt idx="61">
                  <c:v>36160</c:v>
                </c:pt>
                <c:pt idx="62">
                  <c:v>36185</c:v>
                </c:pt>
                <c:pt idx="63">
                  <c:v>36216</c:v>
                </c:pt>
                <c:pt idx="64">
                  <c:v>36235</c:v>
                </c:pt>
                <c:pt idx="65">
                  <c:v>36277</c:v>
                </c:pt>
                <c:pt idx="66">
                  <c:v>36299</c:v>
                </c:pt>
                <c:pt idx="67">
                  <c:v>36328</c:v>
                </c:pt>
                <c:pt idx="68">
                  <c:v>36371</c:v>
                </c:pt>
                <c:pt idx="69">
                  <c:v>36399</c:v>
                </c:pt>
                <c:pt idx="70">
                  <c:v>36427</c:v>
                </c:pt>
                <c:pt idx="71">
                  <c:v>36458</c:v>
                </c:pt>
                <c:pt idx="72">
                  <c:v>36486</c:v>
                </c:pt>
                <c:pt idx="73">
                  <c:v>36521</c:v>
                </c:pt>
                <c:pt idx="74">
                  <c:v>36553</c:v>
                </c:pt>
                <c:pt idx="75">
                  <c:v>36587</c:v>
                </c:pt>
                <c:pt idx="76">
                  <c:v>36612</c:v>
                </c:pt>
                <c:pt idx="77">
                  <c:v>36640</c:v>
                </c:pt>
                <c:pt idx="78">
                  <c:v>36669</c:v>
                </c:pt>
                <c:pt idx="79">
                  <c:v>36706</c:v>
                </c:pt>
                <c:pt idx="80">
                  <c:v>36732</c:v>
                </c:pt>
                <c:pt idx="81">
                  <c:v>36760</c:v>
                </c:pt>
                <c:pt idx="82">
                  <c:v>36787</c:v>
                </c:pt>
                <c:pt idx="83">
                  <c:v>36816</c:v>
                </c:pt>
                <c:pt idx="84">
                  <c:v>36822</c:v>
                </c:pt>
                <c:pt idx="85">
                  <c:v>36859</c:v>
                </c:pt>
                <c:pt idx="86">
                  <c:v>36888</c:v>
                </c:pt>
                <c:pt idx="87">
                  <c:v>36914</c:v>
                </c:pt>
                <c:pt idx="88">
                  <c:v>36941</c:v>
                </c:pt>
                <c:pt idx="89">
                  <c:v>36965</c:v>
                </c:pt>
                <c:pt idx="90">
                  <c:v>37011</c:v>
                </c:pt>
                <c:pt idx="91">
                  <c:v>37041</c:v>
                </c:pt>
                <c:pt idx="92">
                  <c:v>37063</c:v>
                </c:pt>
                <c:pt idx="93">
                  <c:v>37102</c:v>
                </c:pt>
                <c:pt idx="94">
                  <c:v>37130</c:v>
                </c:pt>
                <c:pt idx="95">
                  <c:v>37159</c:v>
                </c:pt>
                <c:pt idx="96">
                  <c:v>37193</c:v>
                </c:pt>
                <c:pt idx="97">
                  <c:v>37223</c:v>
                </c:pt>
                <c:pt idx="98">
                  <c:v>37244</c:v>
                </c:pt>
                <c:pt idx="99">
                  <c:v>37281</c:v>
                </c:pt>
                <c:pt idx="100">
                  <c:v>37314</c:v>
                </c:pt>
                <c:pt idx="101">
                  <c:v>37337</c:v>
                </c:pt>
                <c:pt idx="102">
                  <c:v>37375</c:v>
                </c:pt>
                <c:pt idx="103">
                  <c:v>37398</c:v>
                </c:pt>
                <c:pt idx="104">
                  <c:v>37433</c:v>
                </c:pt>
                <c:pt idx="105">
                  <c:v>37462</c:v>
                </c:pt>
                <c:pt idx="106">
                  <c:v>37494</c:v>
                </c:pt>
                <c:pt idx="107">
                  <c:v>37524</c:v>
                </c:pt>
                <c:pt idx="108">
                  <c:v>37546</c:v>
                </c:pt>
                <c:pt idx="109">
                  <c:v>37581</c:v>
                </c:pt>
                <c:pt idx="110">
                  <c:v>37610</c:v>
                </c:pt>
                <c:pt idx="111">
                  <c:v>37651</c:v>
                </c:pt>
                <c:pt idx="112">
                  <c:v>37679</c:v>
                </c:pt>
                <c:pt idx="113">
                  <c:v>37706</c:v>
                </c:pt>
                <c:pt idx="114">
                  <c:v>37739</c:v>
                </c:pt>
                <c:pt idx="115">
                  <c:v>37761</c:v>
                </c:pt>
                <c:pt idx="116">
                  <c:v>37802</c:v>
                </c:pt>
                <c:pt idx="117">
                  <c:v>37824</c:v>
                </c:pt>
                <c:pt idx="118">
                  <c:v>37860</c:v>
                </c:pt>
                <c:pt idx="119">
                  <c:v>37888</c:v>
                </c:pt>
                <c:pt idx="120">
                  <c:v>37924</c:v>
                </c:pt>
                <c:pt idx="121">
                  <c:v>37951</c:v>
                </c:pt>
                <c:pt idx="122">
                  <c:v>37978</c:v>
                </c:pt>
                <c:pt idx="123">
                  <c:v>38008</c:v>
                </c:pt>
                <c:pt idx="124">
                  <c:v>38047</c:v>
                </c:pt>
                <c:pt idx="125">
                  <c:v>38079</c:v>
                </c:pt>
                <c:pt idx="126">
                  <c:v>38105</c:v>
                </c:pt>
                <c:pt idx="127">
                  <c:v>38131</c:v>
                </c:pt>
                <c:pt idx="128">
                  <c:v>38162</c:v>
                </c:pt>
                <c:pt idx="129">
                  <c:v>38191</c:v>
                </c:pt>
                <c:pt idx="130">
                  <c:v>38216</c:v>
                </c:pt>
                <c:pt idx="131">
                  <c:v>38250</c:v>
                </c:pt>
                <c:pt idx="132">
                  <c:v>38292</c:v>
                </c:pt>
                <c:pt idx="133">
                  <c:v>38320</c:v>
                </c:pt>
                <c:pt idx="134">
                  <c:v>38341</c:v>
                </c:pt>
                <c:pt idx="135">
                  <c:v>38377</c:v>
                </c:pt>
                <c:pt idx="136">
                  <c:v>38413</c:v>
                </c:pt>
                <c:pt idx="137">
                  <c:v>38440</c:v>
                </c:pt>
                <c:pt idx="138">
                  <c:v>38467</c:v>
                </c:pt>
                <c:pt idx="139">
                  <c:v>38496</c:v>
                </c:pt>
                <c:pt idx="140">
                  <c:v>38526</c:v>
                </c:pt>
                <c:pt idx="141">
                  <c:v>38558</c:v>
                </c:pt>
                <c:pt idx="142">
                  <c:v>38586</c:v>
                </c:pt>
                <c:pt idx="143">
                  <c:v>38618</c:v>
                </c:pt>
                <c:pt idx="144">
                  <c:v>38649</c:v>
                </c:pt>
                <c:pt idx="145">
                  <c:v>38677</c:v>
                </c:pt>
                <c:pt idx="146">
                  <c:v>38707</c:v>
                </c:pt>
                <c:pt idx="147">
                  <c:v>38743</c:v>
                </c:pt>
                <c:pt idx="148">
                  <c:v>38776</c:v>
                </c:pt>
                <c:pt idx="149">
                  <c:v>38803</c:v>
                </c:pt>
                <c:pt idx="150">
                  <c:v>38835</c:v>
                </c:pt>
                <c:pt idx="151">
                  <c:v>38856</c:v>
                </c:pt>
                <c:pt idx="152">
                  <c:v>38895</c:v>
                </c:pt>
                <c:pt idx="153">
                  <c:v>38925</c:v>
                </c:pt>
                <c:pt idx="154">
                  <c:v>38958</c:v>
                </c:pt>
                <c:pt idx="155">
                  <c:v>38986</c:v>
                </c:pt>
                <c:pt idx="156">
                  <c:v>39014</c:v>
                </c:pt>
                <c:pt idx="157">
                  <c:v>39050</c:v>
                </c:pt>
                <c:pt idx="158">
                  <c:v>39077</c:v>
                </c:pt>
                <c:pt idx="159">
                  <c:v>39114</c:v>
                </c:pt>
                <c:pt idx="160">
                  <c:v>39136</c:v>
                </c:pt>
                <c:pt idx="161">
                  <c:v>39167</c:v>
                </c:pt>
                <c:pt idx="162">
                  <c:v>39198</c:v>
                </c:pt>
                <c:pt idx="163">
                  <c:v>39220</c:v>
                </c:pt>
                <c:pt idx="164">
                  <c:v>39258</c:v>
                </c:pt>
                <c:pt idx="165">
                  <c:v>39317</c:v>
                </c:pt>
                <c:pt idx="166">
                  <c:v>39356</c:v>
                </c:pt>
                <c:pt idx="167">
                  <c:v>39373</c:v>
                </c:pt>
                <c:pt idx="168">
                  <c:v>39413</c:v>
                </c:pt>
                <c:pt idx="169">
                  <c:v>39443</c:v>
                </c:pt>
                <c:pt idx="170">
                  <c:v>39472</c:v>
                </c:pt>
                <c:pt idx="171">
                  <c:v>39507</c:v>
                </c:pt>
                <c:pt idx="172">
                  <c:v>39536</c:v>
                </c:pt>
                <c:pt idx="173">
                  <c:v>39563</c:v>
                </c:pt>
                <c:pt idx="174">
                  <c:v>39580</c:v>
                </c:pt>
                <c:pt idx="175">
                  <c:v>39674</c:v>
                </c:pt>
                <c:pt idx="176">
                  <c:v>39725</c:v>
                </c:pt>
                <c:pt idx="177">
                  <c:v>39767</c:v>
                </c:pt>
                <c:pt idx="178">
                  <c:v>39795</c:v>
                </c:pt>
                <c:pt idx="179">
                  <c:v>39832</c:v>
                </c:pt>
                <c:pt idx="180">
                  <c:v>39866</c:v>
                </c:pt>
                <c:pt idx="181">
                  <c:v>39898</c:v>
                </c:pt>
                <c:pt idx="182">
                  <c:v>39928</c:v>
                </c:pt>
                <c:pt idx="183">
                  <c:v>39966</c:v>
                </c:pt>
                <c:pt idx="184">
                  <c:v>40004</c:v>
                </c:pt>
                <c:pt idx="185">
                  <c:v>40045</c:v>
                </c:pt>
                <c:pt idx="186">
                  <c:v>40074</c:v>
                </c:pt>
                <c:pt idx="187">
                  <c:v>40102</c:v>
                </c:pt>
                <c:pt idx="188">
                  <c:v>40128</c:v>
                </c:pt>
                <c:pt idx="189">
                  <c:v>40161</c:v>
                </c:pt>
                <c:pt idx="190">
                  <c:v>40191</c:v>
                </c:pt>
                <c:pt idx="191">
                  <c:v>40222</c:v>
                </c:pt>
                <c:pt idx="192">
                  <c:v>40247</c:v>
                </c:pt>
                <c:pt idx="193">
                  <c:v>40275</c:v>
                </c:pt>
                <c:pt idx="194">
                  <c:v>40302</c:v>
                </c:pt>
                <c:pt idx="195">
                  <c:v>40331</c:v>
                </c:pt>
              </c:numCache>
            </c:numRef>
          </c:cat>
          <c:val>
            <c:numRef>
              <c:f>wl9000s!$L$213:$L$408</c:f>
              <c:numCache>
                <c:formatCode>General</c:formatCode>
                <c:ptCount val="196"/>
                <c:pt idx="0">
                  <c:v>423.64</c:v>
                </c:pt>
                <c:pt idx="1">
                  <c:v>423.65199999999999</c:v>
                </c:pt>
                <c:pt idx="2">
                  <c:v>423.56400000000002</c:v>
                </c:pt>
                <c:pt idx="3">
                  <c:v>423.78100000000001</c:v>
                </c:pt>
                <c:pt idx="4">
                  <c:v>423.65</c:v>
                </c:pt>
                <c:pt idx="5">
                  <c:v>423.73</c:v>
                </c:pt>
                <c:pt idx="6">
                  <c:v>423.75</c:v>
                </c:pt>
                <c:pt idx="7">
                  <c:v>423.74</c:v>
                </c:pt>
                <c:pt idx="8">
                  <c:v>423.73</c:v>
                </c:pt>
                <c:pt idx="9">
                  <c:v>423.76</c:v>
                </c:pt>
                <c:pt idx="10">
                  <c:v>423.78</c:v>
                </c:pt>
                <c:pt idx="11">
                  <c:v>423.81</c:v>
                </c:pt>
                <c:pt idx="12">
                  <c:v>423.83</c:v>
                </c:pt>
                <c:pt idx="13">
                  <c:v>423.86</c:v>
                </c:pt>
                <c:pt idx="14">
                  <c:v>423.87</c:v>
                </c:pt>
                <c:pt idx="15">
                  <c:v>423.87</c:v>
                </c:pt>
                <c:pt idx="16" formatCode="0.000">
                  <c:v>423.87600000000003</c:v>
                </c:pt>
                <c:pt idx="17" formatCode="0.000">
                  <c:v>423.90800000000002</c:v>
                </c:pt>
                <c:pt idx="18" formatCode="0.000">
                  <c:v>423.86900000000003</c:v>
                </c:pt>
                <c:pt idx="19" formatCode="0.000">
                  <c:v>423.83699999999999</c:v>
                </c:pt>
                <c:pt idx="20" formatCode="0.000">
                  <c:v>423.80700000000002</c:v>
                </c:pt>
                <c:pt idx="21" formatCode="0.000">
                  <c:v>423.779</c:v>
                </c:pt>
                <c:pt idx="22" formatCode="0.000">
                  <c:v>423.82300000000004</c:v>
                </c:pt>
                <c:pt idx="23" formatCode="0.000">
                  <c:v>423.87700000000001</c:v>
                </c:pt>
                <c:pt idx="24" formatCode="0.000">
                  <c:v>423.90100000000001</c:v>
                </c:pt>
                <c:pt idx="25" formatCode="0.000">
                  <c:v>423.923</c:v>
                </c:pt>
                <c:pt idx="26" formatCode="0.000">
                  <c:v>423.96100000000001</c:v>
                </c:pt>
                <c:pt idx="27" formatCode="0.000">
                  <c:v>423.94200000000001</c:v>
                </c:pt>
                <c:pt idx="28" formatCode="0.000">
                  <c:v>424.00299999999999</c:v>
                </c:pt>
                <c:pt idx="29" formatCode="0.000">
                  <c:v>424.02800000000002</c:v>
                </c:pt>
                <c:pt idx="30" formatCode="0.000">
                  <c:v>424.09000000000003</c:v>
                </c:pt>
                <c:pt idx="31" formatCode="0.000">
                  <c:v>423.99</c:v>
                </c:pt>
                <c:pt idx="32" formatCode="0.000">
                  <c:v>423.92200000000003</c:v>
                </c:pt>
                <c:pt idx="33" formatCode="0.000">
                  <c:v>423.96100000000001</c:v>
                </c:pt>
                <c:pt idx="34" formatCode="0.000">
                  <c:v>424.03800000000001</c:v>
                </c:pt>
                <c:pt idx="35" formatCode="0.000">
                  <c:v>423.952</c:v>
                </c:pt>
                <c:pt idx="36" formatCode="0.000">
                  <c:v>424.06700000000001</c:v>
                </c:pt>
                <c:pt idx="37" formatCode="0.000">
                  <c:v>424.34700000000004</c:v>
                </c:pt>
                <c:pt idx="38" formatCode="0.000">
                  <c:v>423.82800000000003</c:v>
                </c:pt>
                <c:pt idx="39" formatCode="0.000">
                  <c:v>423.74900000000002</c:v>
                </c:pt>
                <c:pt idx="40" formatCode="0.000">
                  <c:v>423.94100000000003</c:v>
                </c:pt>
                <c:pt idx="41" formatCode="0.000">
                  <c:v>423.89704799999998</c:v>
                </c:pt>
                <c:pt idx="42" formatCode="0.000">
                  <c:v>423.89</c:v>
                </c:pt>
                <c:pt idx="43" formatCode="0.000">
                  <c:v>423.64600000000002</c:v>
                </c:pt>
                <c:pt idx="44" formatCode="0.000">
                  <c:v>423.58500000000004</c:v>
                </c:pt>
                <c:pt idx="45" formatCode="0.000">
                  <c:v>424.07400000000001</c:v>
                </c:pt>
                <c:pt idx="46" formatCode="0.000">
                  <c:v>424.07900000000001</c:v>
                </c:pt>
                <c:pt idx="47" formatCode="0.000">
                  <c:v>423.97500000000002</c:v>
                </c:pt>
                <c:pt idx="48" formatCode="0.000">
                  <c:v>424.17500000000001</c:v>
                </c:pt>
                <c:pt idx="49" formatCode="0.000">
                  <c:v>424.02699999999999</c:v>
                </c:pt>
                <c:pt idx="50" formatCode="0.000">
                  <c:v>423.90300000000002</c:v>
                </c:pt>
                <c:pt idx="51" formatCode="0.000">
                  <c:v>423.87299999999999</c:v>
                </c:pt>
                <c:pt idx="52" formatCode="0.000">
                  <c:v>423.98900000000003</c:v>
                </c:pt>
                <c:pt idx="53" formatCode="0.000">
                  <c:v>423.80799999999999</c:v>
                </c:pt>
                <c:pt idx="54" formatCode="0.000">
                  <c:v>423.78700000000003</c:v>
                </c:pt>
                <c:pt idx="55" formatCode="0.000">
                  <c:v>423.80099999999999</c:v>
                </c:pt>
                <c:pt idx="56" formatCode="0.000">
                  <c:v>423.81900000000002</c:v>
                </c:pt>
                <c:pt idx="57" formatCode="0.000">
                  <c:v>424.01600000000002</c:v>
                </c:pt>
                <c:pt idx="58" formatCode="0.000">
                  <c:v>423.95499999999998</c:v>
                </c:pt>
                <c:pt idx="59" formatCode="0.000">
                  <c:v>423.83600000000001</c:v>
                </c:pt>
                <c:pt idx="60" formatCode="0.000">
                  <c:v>423.834</c:v>
                </c:pt>
                <c:pt idx="61" formatCode="0.000">
                  <c:v>423.81900000000002</c:v>
                </c:pt>
                <c:pt idx="62" formatCode="0.000">
                  <c:v>423.79300000000001</c:v>
                </c:pt>
                <c:pt idx="63" formatCode="0.000">
                  <c:v>423.762</c:v>
                </c:pt>
                <c:pt idx="64" formatCode="0.000">
                  <c:v>423.74700000000001</c:v>
                </c:pt>
                <c:pt idx="65" formatCode="0.000">
                  <c:v>423.971</c:v>
                </c:pt>
                <c:pt idx="66" formatCode="0.000">
                  <c:v>424.12</c:v>
                </c:pt>
                <c:pt idx="67" formatCode="0.000">
                  <c:v>424.21699999999998</c:v>
                </c:pt>
                <c:pt idx="68" formatCode="0.000">
                  <c:v>424.25400000000002</c:v>
                </c:pt>
                <c:pt idx="69" formatCode="0.000">
                  <c:v>424.23200000000003</c:v>
                </c:pt>
                <c:pt idx="70" formatCode="0.000">
                  <c:v>424.238</c:v>
                </c:pt>
                <c:pt idx="71" formatCode="0.000">
                  <c:v>424.173</c:v>
                </c:pt>
                <c:pt idx="72" formatCode="0.000">
                  <c:v>424.10599999999999</c:v>
                </c:pt>
                <c:pt idx="73" formatCode="0.000">
                  <c:v>424.036</c:v>
                </c:pt>
                <c:pt idx="74" formatCode="0.000">
                  <c:v>423.98878085949406</c:v>
                </c:pt>
                <c:pt idx="75" formatCode="0.000">
                  <c:v>423.94306309052121</c:v>
                </c:pt>
                <c:pt idx="76" formatCode="0.000">
                  <c:v>423.93391953672659</c:v>
                </c:pt>
                <c:pt idx="77" formatCode="0.000">
                  <c:v>423.94915879305091</c:v>
                </c:pt>
                <c:pt idx="78" formatCode="0.000">
                  <c:v>423.9369673879915</c:v>
                </c:pt>
                <c:pt idx="79" formatCode="0.000">
                  <c:v>423.9796373056995</c:v>
                </c:pt>
                <c:pt idx="80" formatCode="0.000">
                  <c:v>423.93087168546174</c:v>
                </c:pt>
                <c:pt idx="81" formatCode="0.000">
                  <c:v>423.91800000000001</c:v>
                </c:pt>
                <c:pt idx="82" formatCode="0.000">
                  <c:v>423.91200000000003</c:v>
                </c:pt>
                <c:pt idx="83" formatCode="0.000">
                  <c:v>423.93799999999999</c:v>
                </c:pt>
                <c:pt idx="84" formatCode="0.000">
                  <c:v>423.94299999999998</c:v>
                </c:pt>
                <c:pt idx="85" formatCode="0.000">
                  <c:v>424.07100000000003</c:v>
                </c:pt>
                <c:pt idx="86" formatCode="0.000">
                  <c:v>424.06200000000001</c:v>
                </c:pt>
                <c:pt idx="87" formatCode="0.000">
                  <c:v>424.01900000000001</c:v>
                </c:pt>
                <c:pt idx="88" formatCode="0.000">
                  <c:v>423.97899999999998</c:v>
                </c:pt>
                <c:pt idx="89" formatCode="0.000">
                  <c:v>423.94900000000001</c:v>
                </c:pt>
                <c:pt idx="90" formatCode="0.000">
                  <c:v>424.09800000000001</c:v>
                </c:pt>
                <c:pt idx="91" formatCode="0.000">
                  <c:v>424.35399999999998</c:v>
                </c:pt>
                <c:pt idx="92" formatCode="0.000">
                  <c:v>424.363</c:v>
                </c:pt>
                <c:pt idx="93" formatCode="0.000">
                  <c:v>424.214</c:v>
                </c:pt>
                <c:pt idx="94" formatCode="0.000">
                  <c:v>424.14400000000001</c:v>
                </c:pt>
                <c:pt idx="95" formatCode="0.000">
                  <c:v>424.09199999999998</c:v>
                </c:pt>
                <c:pt idx="96" formatCode="0.000">
                  <c:v>424.05900000000003</c:v>
                </c:pt>
                <c:pt idx="97" formatCode="0.000">
                  <c:v>424.03100000000001</c:v>
                </c:pt>
                <c:pt idx="98" formatCode="0.000">
                  <c:v>424.01300000000003</c:v>
                </c:pt>
                <c:pt idx="99" formatCode="0.000">
                  <c:v>423.97899999999998</c:v>
                </c:pt>
                <c:pt idx="100" formatCode="0.000">
                  <c:v>423.92400000000004</c:v>
                </c:pt>
                <c:pt idx="101" formatCode="0.000">
                  <c:v>423.90600000000001</c:v>
                </c:pt>
                <c:pt idx="102" formatCode="0.000">
                  <c:v>423.952</c:v>
                </c:pt>
                <c:pt idx="103" formatCode="0.000">
                  <c:v>423.976</c:v>
                </c:pt>
                <c:pt idx="104" formatCode="0.000">
                  <c:v>424.03399999999999</c:v>
                </c:pt>
                <c:pt idx="106" formatCode="0.000">
                  <c:v>424.02500000000003</c:v>
                </c:pt>
                <c:pt idx="107" formatCode="0.000">
                  <c:v>423.97324800000001</c:v>
                </c:pt>
                <c:pt idx="108" formatCode="0.000">
                  <c:v>423.96410400000002</c:v>
                </c:pt>
                <c:pt idx="109" formatCode="0.000">
                  <c:v>423.93972000000002</c:v>
                </c:pt>
                <c:pt idx="110" formatCode="0.000">
                  <c:v>423.918384</c:v>
                </c:pt>
                <c:pt idx="111" formatCode="0.000">
                  <c:v>423.87876</c:v>
                </c:pt>
                <c:pt idx="112" formatCode="0.000">
                  <c:v>423.84827999999999</c:v>
                </c:pt>
                <c:pt idx="113" formatCode="0.000">
                  <c:v>423.83608800000002</c:v>
                </c:pt>
                <c:pt idx="114" formatCode="0.000">
                  <c:v>423.854376</c:v>
                </c:pt>
                <c:pt idx="115" formatCode="0.000">
                  <c:v>423.86047200000002</c:v>
                </c:pt>
                <c:pt idx="116" formatCode="0.000">
                  <c:v>423.88485600000001</c:v>
                </c:pt>
                <c:pt idx="117" formatCode="0.000">
                  <c:v>423.90009600000002</c:v>
                </c:pt>
                <c:pt idx="118" formatCode="0.000">
                  <c:v>423.82084800000001</c:v>
                </c:pt>
                <c:pt idx="119" formatCode="0.000">
                  <c:v>423.79951199999999</c:v>
                </c:pt>
                <c:pt idx="120" formatCode="0.000">
                  <c:v>423.80560800000001</c:v>
                </c:pt>
                <c:pt idx="121" formatCode="0.000">
                  <c:v>423.80256000000003</c:v>
                </c:pt>
                <c:pt idx="122" formatCode="0.000">
                  <c:v>423.80865599999998</c:v>
                </c:pt>
                <c:pt idx="123" formatCode="0.000">
                  <c:v>423.790368</c:v>
                </c:pt>
                <c:pt idx="124" formatCode="0.000">
                  <c:v>423.775128</c:v>
                </c:pt>
                <c:pt idx="125" formatCode="0.000">
                  <c:v>423.790368</c:v>
                </c:pt>
                <c:pt idx="126" formatCode="0.000">
                  <c:v>423.78122400000001</c:v>
                </c:pt>
                <c:pt idx="127" formatCode="0.000">
                  <c:v>423.775128</c:v>
                </c:pt>
                <c:pt idx="128" formatCode="0.000">
                  <c:v>423.75988799999999</c:v>
                </c:pt>
                <c:pt idx="129" formatCode="0.000">
                  <c:v>423.72331200000002</c:v>
                </c:pt>
                <c:pt idx="130" formatCode="0.000">
                  <c:v>423.69892800000002</c:v>
                </c:pt>
                <c:pt idx="131" formatCode="0.000">
                  <c:v>423.68063999999998</c:v>
                </c:pt>
                <c:pt idx="132" formatCode="0.000">
                  <c:v>423.78427199999999</c:v>
                </c:pt>
                <c:pt idx="133" formatCode="0.000">
                  <c:v>423.903144</c:v>
                </c:pt>
                <c:pt idx="134" formatCode="0.000">
                  <c:v>423.88485600000001</c:v>
                </c:pt>
                <c:pt idx="135" formatCode="0.000">
                  <c:v>423.82694400000003</c:v>
                </c:pt>
                <c:pt idx="136" formatCode="0.000">
                  <c:v>423.78427199999999</c:v>
                </c:pt>
                <c:pt idx="137" formatCode="0.000">
                  <c:v>423.77208000000002</c:v>
                </c:pt>
                <c:pt idx="138" formatCode="0.000">
                  <c:v>423.84523200000001</c:v>
                </c:pt>
                <c:pt idx="139" formatCode="0.000">
                  <c:v>423.86656800000003</c:v>
                </c:pt>
                <c:pt idx="140" formatCode="0.000">
                  <c:v>424.09212000000002</c:v>
                </c:pt>
                <c:pt idx="141" formatCode="0.000">
                  <c:v>424.04640000000001</c:v>
                </c:pt>
                <c:pt idx="142" formatCode="0.000">
                  <c:v>423.94581600000004</c:v>
                </c:pt>
                <c:pt idx="143" formatCode="0.000">
                  <c:v>423.88790399999999</c:v>
                </c:pt>
                <c:pt idx="144" formatCode="0.000">
                  <c:v>423.86351999999999</c:v>
                </c:pt>
                <c:pt idx="145" formatCode="0.000">
                  <c:v>423.854376</c:v>
                </c:pt>
                <c:pt idx="146" formatCode="0.000">
                  <c:v>423.83303999999998</c:v>
                </c:pt>
                <c:pt idx="147" formatCode="0.000">
                  <c:v>423.80256000000003</c:v>
                </c:pt>
                <c:pt idx="148" formatCode="0.000">
                  <c:v>423.77208000000002</c:v>
                </c:pt>
                <c:pt idx="149" formatCode="0.000">
                  <c:v>423.76903199999998</c:v>
                </c:pt>
                <c:pt idx="150" formatCode="0.000">
                  <c:v>423.93057600000003</c:v>
                </c:pt>
                <c:pt idx="151" formatCode="0.000">
                  <c:v>423.967152</c:v>
                </c:pt>
                <c:pt idx="152" formatCode="0.000">
                  <c:v>423.93057600000003</c:v>
                </c:pt>
                <c:pt idx="153" formatCode="0.000">
                  <c:v>423.86047200000002</c:v>
                </c:pt>
                <c:pt idx="154" formatCode="0.000">
                  <c:v>423.765984</c:v>
                </c:pt>
                <c:pt idx="155" formatCode="0.000">
                  <c:v>423.74464799999998</c:v>
                </c:pt>
                <c:pt idx="156" formatCode="0.000">
                  <c:v>423.74769600000002</c:v>
                </c:pt>
                <c:pt idx="157" formatCode="0.000">
                  <c:v>423.72940800000003</c:v>
                </c:pt>
                <c:pt idx="158" formatCode="0.000">
                  <c:v>423.70807200000002</c:v>
                </c:pt>
                <c:pt idx="159" formatCode="0.000">
                  <c:v>423.67149599999999</c:v>
                </c:pt>
                <c:pt idx="160" formatCode="0.000">
                  <c:v>423.65016000000003</c:v>
                </c:pt>
                <c:pt idx="161" formatCode="0.000">
                  <c:v>423.677592</c:v>
                </c:pt>
                <c:pt idx="162" formatCode="0.000">
                  <c:v>423.75379200000003</c:v>
                </c:pt>
                <c:pt idx="163" formatCode="0.000">
                  <c:v>423.79646400000001</c:v>
                </c:pt>
                <c:pt idx="164" formatCode="0.000">
                  <c:v>423.839136</c:v>
                </c:pt>
                <c:pt idx="165" formatCode="0.000">
                  <c:v>423.72940800000003</c:v>
                </c:pt>
                <c:pt idx="166" formatCode="0.000">
                  <c:v>423.72026399999999</c:v>
                </c:pt>
                <c:pt idx="167" formatCode="0.000">
                  <c:v>423.75684000000001</c:v>
                </c:pt>
                <c:pt idx="168" formatCode="0.000">
                  <c:v>423.80560800000001</c:v>
                </c:pt>
                <c:pt idx="169" formatCode="0.000">
                  <c:v>423.78732000000002</c:v>
                </c:pt>
                <c:pt idx="170" formatCode="0.000">
                  <c:v>423.750744</c:v>
                </c:pt>
                <c:pt idx="171" formatCode="0.000">
                  <c:v>423.70502399999998</c:v>
                </c:pt>
                <c:pt idx="172" formatCode="0.000">
                  <c:v>423.68368800000002</c:v>
                </c:pt>
                <c:pt idx="173" formatCode="0.000">
                  <c:v>423.839136</c:v>
                </c:pt>
                <c:pt idx="174" formatCode="0.000">
                  <c:v>423.82694400000003</c:v>
                </c:pt>
                <c:pt idx="175" formatCode="0.000">
                  <c:v>423.927528</c:v>
                </c:pt>
                <c:pt idx="176" formatCode="0.000">
                  <c:v>423.91228799999999</c:v>
                </c:pt>
                <c:pt idx="177" formatCode="0.000">
                  <c:v>423.97324800000001</c:v>
                </c:pt>
                <c:pt idx="178" formatCode="0.000">
                  <c:v>423.98543999999998</c:v>
                </c:pt>
                <c:pt idx="179" formatCode="0.000">
                  <c:v>423.94886400000001</c:v>
                </c:pt>
                <c:pt idx="180" formatCode="0.000">
                  <c:v>423.90619200000003</c:v>
                </c:pt>
                <c:pt idx="181" formatCode="0.000">
                  <c:v>423.98543999999998</c:v>
                </c:pt>
                <c:pt idx="182" formatCode="0.000">
                  <c:v>424.06164000000001</c:v>
                </c:pt>
                <c:pt idx="183" formatCode="0.000">
                  <c:v>424.15612800000002</c:v>
                </c:pt>
                <c:pt idx="184" formatCode="0.000">
                  <c:v>424.11650400000002</c:v>
                </c:pt>
                <c:pt idx="185" formatCode="0.000">
                  <c:v>423.96105599999999</c:v>
                </c:pt>
                <c:pt idx="186" formatCode="0.000">
                  <c:v>423.89400000000001</c:v>
                </c:pt>
                <c:pt idx="187" formatCode="0.000">
                  <c:v>423.839136</c:v>
                </c:pt>
                <c:pt idx="188" formatCode="0.000">
                  <c:v>423.84523200000001</c:v>
                </c:pt>
                <c:pt idx="189" formatCode="0.000">
                  <c:v>423.97020000000003</c:v>
                </c:pt>
                <c:pt idx="190" formatCode="0.000">
                  <c:v>423.775128</c:v>
                </c:pt>
                <c:pt idx="191" formatCode="0.000">
                  <c:v>423.74160000000001</c:v>
                </c:pt>
                <c:pt idx="192" formatCode="0.000">
                  <c:v>423.72636</c:v>
                </c:pt>
                <c:pt idx="193" formatCode="0.000">
                  <c:v>423.77817600000003</c:v>
                </c:pt>
                <c:pt idx="194" formatCode="0.000">
                  <c:v>423.79341600000004</c:v>
                </c:pt>
                <c:pt idx="195" formatCode="0.000">
                  <c:v>423.88180800000004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46112"/>
        <c:axId val="147848512"/>
      </c:lineChart>
      <c:dateAx>
        <c:axId val="147546112"/>
        <c:scaling>
          <c:orientation val="minMax"/>
          <c:max val="40453"/>
        </c:scaling>
        <c:delete val="0"/>
        <c:axPos val="b"/>
        <c:numFmt formatCode="mm/dd/yy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848512"/>
        <c:crosses val="autoZero"/>
        <c:auto val="1"/>
        <c:lblOffset val="100"/>
        <c:baseTimeUnit val="days"/>
      </c:dateAx>
      <c:valAx>
        <c:axId val="147848512"/>
        <c:scaling>
          <c:orientation val="minMax"/>
          <c:max val="424.4"/>
          <c:min val="423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3227600104489309E-2"/>
              <c:y val="0.348592203752308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546112"/>
        <c:crosses val="autoZero"/>
        <c:crossBetween val="between"/>
      </c:valAx>
    </c:plotArea>
    <c:plotVisOnly val="1"/>
    <c:dispBlanksAs val="gap"/>
    <c:showDLblsOverMax val="0"/>
  </c:chart>
  <c:spPr>
    <a:ln w="25400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9020 Water Elevation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135068694861"/>
          <c:y val="0.20500637785684828"/>
          <c:w val="0.79936933002233679"/>
          <c:h val="0.52276405765966216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none"/>
          </c:marker>
          <c:cat>
            <c:numRef>
              <c:f>wl9000s!$B$937:$B$1085</c:f>
              <c:numCache>
                <c:formatCode>mm/dd/yy</c:formatCode>
                <c:ptCount val="149"/>
                <c:pt idx="0">
                  <c:v>33156</c:v>
                </c:pt>
                <c:pt idx="1">
                  <c:v>33172</c:v>
                </c:pt>
                <c:pt idx="2">
                  <c:v>33313</c:v>
                </c:pt>
                <c:pt idx="3">
                  <c:v>33414</c:v>
                </c:pt>
                <c:pt idx="4">
                  <c:v>33679</c:v>
                </c:pt>
                <c:pt idx="5">
                  <c:v>35323</c:v>
                </c:pt>
                <c:pt idx="6">
                  <c:v>35754</c:v>
                </c:pt>
                <c:pt idx="7">
                  <c:v>35776</c:v>
                </c:pt>
                <c:pt idx="8">
                  <c:v>35817</c:v>
                </c:pt>
                <c:pt idx="9">
                  <c:v>35845</c:v>
                </c:pt>
                <c:pt idx="10">
                  <c:v>35871</c:v>
                </c:pt>
                <c:pt idx="11">
                  <c:v>35900</c:v>
                </c:pt>
                <c:pt idx="12">
                  <c:v>35956</c:v>
                </c:pt>
                <c:pt idx="13">
                  <c:v>36001</c:v>
                </c:pt>
                <c:pt idx="14">
                  <c:v>36060</c:v>
                </c:pt>
                <c:pt idx="15">
                  <c:v>36082</c:v>
                </c:pt>
                <c:pt idx="16">
                  <c:v>36160</c:v>
                </c:pt>
                <c:pt idx="17">
                  <c:v>36185</c:v>
                </c:pt>
                <c:pt idx="18">
                  <c:v>36216</c:v>
                </c:pt>
                <c:pt idx="19">
                  <c:v>36235</c:v>
                </c:pt>
                <c:pt idx="20">
                  <c:v>36277</c:v>
                </c:pt>
                <c:pt idx="21">
                  <c:v>36299</c:v>
                </c:pt>
                <c:pt idx="22">
                  <c:v>36328</c:v>
                </c:pt>
                <c:pt idx="23">
                  <c:v>36371</c:v>
                </c:pt>
                <c:pt idx="24">
                  <c:v>36399</c:v>
                </c:pt>
                <c:pt idx="25">
                  <c:v>36427</c:v>
                </c:pt>
                <c:pt idx="26">
                  <c:v>36458</c:v>
                </c:pt>
                <c:pt idx="27">
                  <c:v>36486</c:v>
                </c:pt>
                <c:pt idx="28">
                  <c:v>36521</c:v>
                </c:pt>
                <c:pt idx="29">
                  <c:v>36553</c:v>
                </c:pt>
                <c:pt idx="30">
                  <c:v>36587</c:v>
                </c:pt>
                <c:pt idx="31">
                  <c:v>36612</c:v>
                </c:pt>
                <c:pt idx="32">
                  <c:v>36640</c:v>
                </c:pt>
                <c:pt idx="33">
                  <c:v>36669</c:v>
                </c:pt>
                <c:pt idx="34">
                  <c:v>36706</c:v>
                </c:pt>
                <c:pt idx="35">
                  <c:v>36732</c:v>
                </c:pt>
                <c:pt idx="36">
                  <c:v>36760</c:v>
                </c:pt>
                <c:pt idx="37">
                  <c:v>36787</c:v>
                </c:pt>
                <c:pt idx="38">
                  <c:v>36822</c:v>
                </c:pt>
                <c:pt idx="39">
                  <c:v>36859</c:v>
                </c:pt>
                <c:pt idx="40">
                  <c:v>36888</c:v>
                </c:pt>
                <c:pt idx="41">
                  <c:v>36914</c:v>
                </c:pt>
                <c:pt idx="42">
                  <c:v>36941</c:v>
                </c:pt>
                <c:pt idx="43">
                  <c:v>36965</c:v>
                </c:pt>
                <c:pt idx="44">
                  <c:v>37011</c:v>
                </c:pt>
                <c:pt idx="45">
                  <c:v>37041</c:v>
                </c:pt>
                <c:pt idx="46">
                  <c:v>37063</c:v>
                </c:pt>
                <c:pt idx="47">
                  <c:v>37102</c:v>
                </c:pt>
                <c:pt idx="48">
                  <c:v>37130</c:v>
                </c:pt>
                <c:pt idx="49">
                  <c:v>37159</c:v>
                </c:pt>
                <c:pt idx="50">
                  <c:v>37193</c:v>
                </c:pt>
                <c:pt idx="51">
                  <c:v>37223</c:v>
                </c:pt>
                <c:pt idx="52">
                  <c:v>37244</c:v>
                </c:pt>
                <c:pt idx="53">
                  <c:v>37281</c:v>
                </c:pt>
                <c:pt idx="54">
                  <c:v>37314</c:v>
                </c:pt>
                <c:pt idx="55">
                  <c:v>37337</c:v>
                </c:pt>
                <c:pt idx="56">
                  <c:v>37375</c:v>
                </c:pt>
                <c:pt idx="57">
                  <c:v>37398</c:v>
                </c:pt>
                <c:pt idx="58">
                  <c:v>37433</c:v>
                </c:pt>
                <c:pt idx="59">
                  <c:v>37469</c:v>
                </c:pt>
                <c:pt idx="60">
                  <c:v>37494</c:v>
                </c:pt>
                <c:pt idx="61">
                  <c:v>37524</c:v>
                </c:pt>
                <c:pt idx="62">
                  <c:v>37546</c:v>
                </c:pt>
                <c:pt idx="63">
                  <c:v>37581</c:v>
                </c:pt>
                <c:pt idx="64">
                  <c:v>37610</c:v>
                </c:pt>
                <c:pt idx="65">
                  <c:v>37651</c:v>
                </c:pt>
                <c:pt idx="66">
                  <c:v>37679</c:v>
                </c:pt>
                <c:pt idx="67">
                  <c:v>37706</c:v>
                </c:pt>
                <c:pt idx="68">
                  <c:v>37739</c:v>
                </c:pt>
                <c:pt idx="69">
                  <c:v>37761</c:v>
                </c:pt>
                <c:pt idx="70">
                  <c:v>37802</c:v>
                </c:pt>
                <c:pt idx="71">
                  <c:v>37832</c:v>
                </c:pt>
                <c:pt idx="72">
                  <c:v>37860</c:v>
                </c:pt>
                <c:pt idx="73">
                  <c:v>37888</c:v>
                </c:pt>
                <c:pt idx="74">
                  <c:v>37924</c:v>
                </c:pt>
                <c:pt idx="75">
                  <c:v>37951</c:v>
                </c:pt>
                <c:pt idx="76">
                  <c:v>37978</c:v>
                </c:pt>
                <c:pt idx="77">
                  <c:v>38008</c:v>
                </c:pt>
                <c:pt idx="78">
                  <c:v>38047</c:v>
                </c:pt>
                <c:pt idx="79">
                  <c:v>38079</c:v>
                </c:pt>
                <c:pt idx="80">
                  <c:v>38105</c:v>
                </c:pt>
                <c:pt idx="81">
                  <c:v>38131</c:v>
                </c:pt>
                <c:pt idx="82">
                  <c:v>38162</c:v>
                </c:pt>
                <c:pt idx="83">
                  <c:v>38191</c:v>
                </c:pt>
                <c:pt idx="84">
                  <c:v>38254</c:v>
                </c:pt>
                <c:pt idx="85">
                  <c:v>38292</c:v>
                </c:pt>
                <c:pt idx="86">
                  <c:v>38320</c:v>
                </c:pt>
                <c:pt idx="87">
                  <c:v>38341</c:v>
                </c:pt>
                <c:pt idx="88">
                  <c:v>38377</c:v>
                </c:pt>
                <c:pt idx="89">
                  <c:v>38413</c:v>
                </c:pt>
                <c:pt idx="90">
                  <c:v>38440</c:v>
                </c:pt>
                <c:pt idx="91">
                  <c:v>38467</c:v>
                </c:pt>
                <c:pt idx="92">
                  <c:v>38496</c:v>
                </c:pt>
                <c:pt idx="93">
                  <c:v>38526</c:v>
                </c:pt>
                <c:pt idx="94">
                  <c:v>38558</c:v>
                </c:pt>
                <c:pt idx="95">
                  <c:v>38586</c:v>
                </c:pt>
                <c:pt idx="96">
                  <c:v>38618</c:v>
                </c:pt>
                <c:pt idx="97">
                  <c:v>38649</c:v>
                </c:pt>
                <c:pt idx="98">
                  <c:v>38677</c:v>
                </c:pt>
                <c:pt idx="99">
                  <c:v>38707</c:v>
                </c:pt>
                <c:pt idx="100">
                  <c:v>38743</c:v>
                </c:pt>
                <c:pt idx="101">
                  <c:v>38776</c:v>
                </c:pt>
                <c:pt idx="102">
                  <c:v>38803</c:v>
                </c:pt>
                <c:pt idx="103">
                  <c:v>38835</c:v>
                </c:pt>
                <c:pt idx="104">
                  <c:v>38856</c:v>
                </c:pt>
                <c:pt idx="105">
                  <c:v>38895</c:v>
                </c:pt>
                <c:pt idx="106">
                  <c:v>38925</c:v>
                </c:pt>
                <c:pt idx="107">
                  <c:v>38958</c:v>
                </c:pt>
                <c:pt idx="108">
                  <c:v>38986</c:v>
                </c:pt>
                <c:pt idx="109">
                  <c:v>39014</c:v>
                </c:pt>
                <c:pt idx="110">
                  <c:v>39050</c:v>
                </c:pt>
                <c:pt idx="111">
                  <c:v>39077</c:v>
                </c:pt>
                <c:pt idx="112">
                  <c:v>39114</c:v>
                </c:pt>
                <c:pt idx="113">
                  <c:v>39136</c:v>
                </c:pt>
                <c:pt idx="114">
                  <c:v>39167</c:v>
                </c:pt>
                <c:pt idx="115">
                  <c:v>39198</c:v>
                </c:pt>
                <c:pt idx="116">
                  <c:v>39220</c:v>
                </c:pt>
                <c:pt idx="117">
                  <c:v>39258</c:v>
                </c:pt>
                <c:pt idx="118">
                  <c:v>39317</c:v>
                </c:pt>
                <c:pt idx="119">
                  <c:v>39356</c:v>
                </c:pt>
                <c:pt idx="120">
                  <c:v>39373</c:v>
                </c:pt>
                <c:pt idx="121">
                  <c:v>39413</c:v>
                </c:pt>
                <c:pt idx="122">
                  <c:v>39443</c:v>
                </c:pt>
                <c:pt idx="123">
                  <c:v>39472</c:v>
                </c:pt>
                <c:pt idx="124">
                  <c:v>39507</c:v>
                </c:pt>
                <c:pt idx="125">
                  <c:v>39536</c:v>
                </c:pt>
                <c:pt idx="126">
                  <c:v>39563</c:v>
                </c:pt>
                <c:pt idx="127">
                  <c:v>39580</c:v>
                </c:pt>
                <c:pt idx="128">
                  <c:v>39674</c:v>
                </c:pt>
                <c:pt idx="129">
                  <c:v>39725</c:v>
                </c:pt>
                <c:pt idx="130">
                  <c:v>39767</c:v>
                </c:pt>
                <c:pt idx="131">
                  <c:v>39795</c:v>
                </c:pt>
                <c:pt idx="132">
                  <c:v>39833</c:v>
                </c:pt>
                <c:pt idx="133">
                  <c:v>39866</c:v>
                </c:pt>
                <c:pt idx="134">
                  <c:v>39898</c:v>
                </c:pt>
                <c:pt idx="135">
                  <c:v>39928</c:v>
                </c:pt>
                <c:pt idx="136">
                  <c:v>39966</c:v>
                </c:pt>
                <c:pt idx="137">
                  <c:v>40004</c:v>
                </c:pt>
                <c:pt idx="138">
                  <c:v>40045</c:v>
                </c:pt>
                <c:pt idx="139">
                  <c:v>40074</c:v>
                </c:pt>
                <c:pt idx="140">
                  <c:v>40102</c:v>
                </c:pt>
                <c:pt idx="141">
                  <c:v>40128</c:v>
                </c:pt>
                <c:pt idx="142">
                  <c:v>40162</c:v>
                </c:pt>
                <c:pt idx="143">
                  <c:v>40191</c:v>
                </c:pt>
                <c:pt idx="144">
                  <c:v>40221</c:v>
                </c:pt>
                <c:pt idx="145">
                  <c:v>40247</c:v>
                </c:pt>
                <c:pt idx="146">
                  <c:v>40274</c:v>
                </c:pt>
                <c:pt idx="147">
                  <c:v>40302</c:v>
                </c:pt>
                <c:pt idx="148">
                  <c:v>40331</c:v>
                </c:pt>
              </c:numCache>
            </c:numRef>
          </c:cat>
          <c:val>
            <c:numRef>
              <c:f>wl9000s!$L$937:$L$1085</c:f>
              <c:numCache>
                <c:formatCode>General</c:formatCode>
                <c:ptCount val="149"/>
                <c:pt idx="0">
                  <c:v>423.21800000000002</c:v>
                </c:pt>
                <c:pt idx="1">
                  <c:v>423.21600000000001</c:v>
                </c:pt>
                <c:pt idx="2">
                  <c:v>423.15</c:v>
                </c:pt>
                <c:pt idx="3">
                  <c:v>424.54500000000002</c:v>
                </c:pt>
                <c:pt idx="4">
                  <c:v>423.25</c:v>
                </c:pt>
                <c:pt idx="5">
                  <c:v>423.53699999999998</c:v>
                </c:pt>
                <c:pt idx="6">
                  <c:v>423.63499999999999</c:v>
                </c:pt>
                <c:pt idx="7">
                  <c:v>423.46600000000001</c:v>
                </c:pt>
                <c:pt idx="8">
                  <c:v>423.41800000000001</c:v>
                </c:pt>
                <c:pt idx="9">
                  <c:v>423.38200000000001</c:v>
                </c:pt>
                <c:pt idx="10">
                  <c:v>423.49899999999997</c:v>
                </c:pt>
                <c:pt idx="11">
                  <c:v>423.41199999999998</c:v>
                </c:pt>
                <c:pt idx="12">
                  <c:v>423.63900000000001</c:v>
                </c:pt>
                <c:pt idx="13">
                  <c:v>423.57900000000001</c:v>
                </c:pt>
                <c:pt idx="14">
                  <c:v>423.30099999999999</c:v>
                </c:pt>
                <c:pt idx="15">
                  <c:v>423.44900000000001</c:v>
                </c:pt>
                <c:pt idx="16">
                  <c:v>424.44400000000002</c:v>
                </c:pt>
                <c:pt idx="17">
                  <c:v>425.41899999999998</c:v>
                </c:pt>
                <c:pt idx="18">
                  <c:v>426.38900000000001</c:v>
                </c:pt>
                <c:pt idx="19">
                  <c:v>427.38</c:v>
                </c:pt>
                <c:pt idx="20">
                  <c:v>428.55700000000002</c:v>
                </c:pt>
                <c:pt idx="21">
                  <c:v>423.66399999999999</c:v>
                </c:pt>
                <c:pt idx="22">
                  <c:v>423.80700000000002</c:v>
                </c:pt>
                <c:pt idx="23">
                  <c:v>423.86099999999999</c:v>
                </c:pt>
                <c:pt idx="24">
                  <c:v>423.86799999999999</c:v>
                </c:pt>
                <c:pt idx="25">
                  <c:v>423.85899999999998</c:v>
                </c:pt>
                <c:pt idx="26">
                  <c:v>423.81399999999996</c:v>
                </c:pt>
                <c:pt idx="27">
                  <c:v>423.75</c:v>
                </c:pt>
                <c:pt idx="28">
                  <c:v>423.68399999999997</c:v>
                </c:pt>
                <c:pt idx="29">
                  <c:v>423.6680310880829</c:v>
                </c:pt>
                <c:pt idx="30">
                  <c:v>423.58269125266685</c:v>
                </c:pt>
                <c:pt idx="31">
                  <c:v>423.56745199634258</c:v>
                </c:pt>
                <c:pt idx="32">
                  <c:v>423.61621761658029</c:v>
                </c:pt>
                <c:pt idx="33">
                  <c:v>423.60707406278573</c:v>
                </c:pt>
                <c:pt idx="34">
                  <c:v>423.5857391039317</c:v>
                </c:pt>
                <c:pt idx="35">
                  <c:v>423.56745199634258</c:v>
                </c:pt>
                <c:pt idx="36">
                  <c:v>423.512</c:v>
                </c:pt>
                <c:pt idx="37">
                  <c:v>423.50299999999999</c:v>
                </c:pt>
                <c:pt idx="38">
                  <c:v>423.52699999999999</c:v>
                </c:pt>
                <c:pt idx="39">
                  <c:v>423.66199999999998</c:v>
                </c:pt>
                <c:pt idx="40">
                  <c:v>423.68299999999999</c:v>
                </c:pt>
                <c:pt idx="41">
                  <c:v>423.64</c:v>
                </c:pt>
                <c:pt idx="42">
                  <c:v>423.601</c:v>
                </c:pt>
                <c:pt idx="43">
                  <c:v>423.57299999999998</c:v>
                </c:pt>
                <c:pt idx="44">
                  <c:v>423.67699999999996</c:v>
                </c:pt>
                <c:pt idx="45">
                  <c:v>423.89</c:v>
                </c:pt>
                <c:pt idx="46">
                  <c:v>423.98500000000001</c:v>
                </c:pt>
                <c:pt idx="47">
                  <c:v>423.83199999999999</c:v>
                </c:pt>
                <c:pt idx="48">
                  <c:v>423.76499999999999</c:v>
                </c:pt>
                <c:pt idx="49">
                  <c:v>423.72199999999998</c:v>
                </c:pt>
                <c:pt idx="50">
                  <c:v>423.67099999999999</c:v>
                </c:pt>
                <c:pt idx="51">
                  <c:v>423.64299999999997</c:v>
                </c:pt>
                <c:pt idx="52">
                  <c:v>423.625</c:v>
                </c:pt>
                <c:pt idx="53">
                  <c:v>423.60399999999998</c:v>
                </c:pt>
                <c:pt idx="54">
                  <c:v>423.55199999999996</c:v>
                </c:pt>
                <c:pt idx="55">
                  <c:v>423.53</c:v>
                </c:pt>
                <c:pt idx="56">
                  <c:v>423.54599999999999</c:v>
                </c:pt>
                <c:pt idx="57">
                  <c:v>423.57</c:v>
                </c:pt>
                <c:pt idx="58">
                  <c:v>423.60399999999998</c:v>
                </c:pt>
                <c:pt idx="59">
                  <c:v>423.65800000000002</c:v>
                </c:pt>
                <c:pt idx="60">
                  <c:v>423.625</c:v>
                </c:pt>
                <c:pt idx="61">
                  <c:v>423.56399199999998</c:v>
                </c:pt>
                <c:pt idx="62">
                  <c:v>423.545704</c:v>
                </c:pt>
                <c:pt idx="63">
                  <c:v>423.52132</c:v>
                </c:pt>
                <c:pt idx="64">
                  <c:v>423.50303199999996</c:v>
                </c:pt>
                <c:pt idx="65">
                  <c:v>423.47864799999996</c:v>
                </c:pt>
                <c:pt idx="66">
                  <c:v>423.44511999999997</c:v>
                </c:pt>
                <c:pt idx="67">
                  <c:v>423.42987999999997</c:v>
                </c:pt>
                <c:pt idx="68">
                  <c:v>423.43597599999998</c:v>
                </c:pt>
                <c:pt idx="69">
                  <c:v>423.43902400000002</c:v>
                </c:pt>
                <c:pt idx="70">
                  <c:v>423.46035999999998</c:v>
                </c:pt>
                <c:pt idx="71">
                  <c:v>423.46035999999998</c:v>
                </c:pt>
                <c:pt idx="72">
                  <c:v>423.40854400000001</c:v>
                </c:pt>
                <c:pt idx="73">
                  <c:v>423.38111199999997</c:v>
                </c:pt>
                <c:pt idx="74">
                  <c:v>423.38720799999999</c:v>
                </c:pt>
                <c:pt idx="75">
                  <c:v>423.39635199999998</c:v>
                </c:pt>
                <c:pt idx="76">
                  <c:v>423.42073599999998</c:v>
                </c:pt>
                <c:pt idx="77">
                  <c:v>423.41159199999998</c:v>
                </c:pt>
                <c:pt idx="78">
                  <c:v>423.393304</c:v>
                </c:pt>
                <c:pt idx="79">
                  <c:v>423.40549599999997</c:v>
                </c:pt>
                <c:pt idx="80">
                  <c:v>423.38720799999999</c:v>
                </c:pt>
                <c:pt idx="81">
                  <c:v>423.38416000000001</c:v>
                </c:pt>
                <c:pt idx="82">
                  <c:v>423.36587199999997</c:v>
                </c:pt>
                <c:pt idx="83">
                  <c:v>423.33234399999998</c:v>
                </c:pt>
                <c:pt idx="84">
                  <c:v>423.30500000000001</c:v>
                </c:pt>
                <c:pt idx="85">
                  <c:v>423.363</c:v>
                </c:pt>
                <c:pt idx="86">
                  <c:v>423.5</c:v>
                </c:pt>
                <c:pt idx="87">
                  <c:v>423.49399999999997</c:v>
                </c:pt>
                <c:pt idx="88">
                  <c:v>423.442072</c:v>
                </c:pt>
                <c:pt idx="89">
                  <c:v>423.40244799999999</c:v>
                </c:pt>
                <c:pt idx="90">
                  <c:v>423.387</c:v>
                </c:pt>
                <c:pt idx="91">
                  <c:v>423.45400000000001</c:v>
                </c:pt>
                <c:pt idx="92">
                  <c:v>423.46600000000001</c:v>
                </c:pt>
                <c:pt idx="93">
                  <c:v>423.68299999999999</c:v>
                </c:pt>
                <c:pt idx="94">
                  <c:v>423.67399999999998</c:v>
                </c:pt>
                <c:pt idx="95">
                  <c:v>423.57</c:v>
                </c:pt>
                <c:pt idx="96">
                  <c:v>423.51499999999999</c:v>
                </c:pt>
                <c:pt idx="97">
                  <c:v>423.48779200000001</c:v>
                </c:pt>
                <c:pt idx="98">
                  <c:v>423.47864799999996</c:v>
                </c:pt>
                <c:pt idx="99">
                  <c:v>423.45426399999997</c:v>
                </c:pt>
                <c:pt idx="100">
                  <c:v>423.432928</c:v>
                </c:pt>
                <c:pt idx="101">
                  <c:v>423.40244799999999</c:v>
                </c:pt>
                <c:pt idx="102">
                  <c:v>423.39025599999997</c:v>
                </c:pt>
                <c:pt idx="103">
                  <c:v>423.545704</c:v>
                </c:pt>
                <c:pt idx="104">
                  <c:v>423.57313599999998</c:v>
                </c:pt>
                <c:pt idx="105">
                  <c:v>423.54265599999997</c:v>
                </c:pt>
                <c:pt idx="106">
                  <c:v>423.46340800000002</c:v>
                </c:pt>
                <c:pt idx="107">
                  <c:v>423.40854400000001</c:v>
                </c:pt>
                <c:pt idx="108">
                  <c:v>423.35063200000002</c:v>
                </c:pt>
                <c:pt idx="109">
                  <c:v>423.35063200000002</c:v>
                </c:pt>
                <c:pt idx="110">
                  <c:v>423.32624799999996</c:v>
                </c:pt>
                <c:pt idx="111">
                  <c:v>423.31100800000002</c:v>
                </c:pt>
                <c:pt idx="112">
                  <c:v>423.28357599999998</c:v>
                </c:pt>
                <c:pt idx="113">
                  <c:v>423.26224000000002</c:v>
                </c:pt>
                <c:pt idx="114">
                  <c:v>423.280528</c:v>
                </c:pt>
                <c:pt idx="115">
                  <c:v>423.35063200000002</c:v>
                </c:pt>
                <c:pt idx="116">
                  <c:v>423.40549599999997</c:v>
                </c:pt>
                <c:pt idx="117">
                  <c:v>423.44511999999997</c:v>
                </c:pt>
                <c:pt idx="118">
                  <c:v>423.33843999999999</c:v>
                </c:pt>
                <c:pt idx="119">
                  <c:v>423.32624799999996</c:v>
                </c:pt>
                <c:pt idx="120">
                  <c:v>423.35977600000001</c:v>
                </c:pt>
                <c:pt idx="121">
                  <c:v>423.41463999999996</c:v>
                </c:pt>
                <c:pt idx="122">
                  <c:v>423.40244799999999</c:v>
                </c:pt>
                <c:pt idx="123">
                  <c:v>423.36587199999997</c:v>
                </c:pt>
                <c:pt idx="124">
                  <c:v>423.31710399999997</c:v>
                </c:pt>
                <c:pt idx="125">
                  <c:v>423.289672</c:v>
                </c:pt>
                <c:pt idx="126">
                  <c:v>423.35063200000002</c:v>
                </c:pt>
                <c:pt idx="127">
                  <c:v>423.42378400000001</c:v>
                </c:pt>
                <c:pt idx="128">
                  <c:v>423.49693600000001</c:v>
                </c:pt>
                <c:pt idx="129">
                  <c:v>423.48779200000001</c:v>
                </c:pt>
                <c:pt idx="130">
                  <c:v>423.585328</c:v>
                </c:pt>
                <c:pt idx="131">
                  <c:v>423.60666399999997</c:v>
                </c:pt>
                <c:pt idx="132">
                  <c:v>423.57313599999998</c:v>
                </c:pt>
                <c:pt idx="133">
                  <c:v>423.52741600000002</c:v>
                </c:pt>
                <c:pt idx="134">
                  <c:v>423.59142399999996</c:v>
                </c:pt>
                <c:pt idx="135">
                  <c:v>423.68896000000001</c:v>
                </c:pt>
                <c:pt idx="136">
                  <c:v>423.77430399999997</c:v>
                </c:pt>
                <c:pt idx="137">
                  <c:v>423.762112</c:v>
                </c:pt>
                <c:pt idx="138">
                  <c:v>423.60361599999999</c:v>
                </c:pt>
                <c:pt idx="139">
                  <c:v>423.53960799999999</c:v>
                </c:pt>
                <c:pt idx="140">
                  <c:v>423.481696</c:v>
                </c:pt>
                <c:pt idx="141">
                  <c:v>423.47864799999996</c:v>
                </c:pt>
                <c:pt idx="142">
                  <c:v>423.43902400000002</c:v>
                </c:pt>
                <c:pt idx="143">
                  <c:v>423.41463999999996</c:v>
                </c:pt>
                <c:pt idx="144">
                  <c:v>423.38416000000001</c:v>
                </c:pt>
                <c:pt idx="145">
                  <c:v>423.36892</c:v>
                </c:pt>
                <c:pt idx="146">
                  <c:v>423.41159199999998</c:v>
                </c:pt>
                <c:pt idx="147">
                  <c:v>423.45426399999997</c:v>
                </c:pt>
                <c:pt idx="148">
                  <c:v>423.50912799999998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47136"/>
        <c:axId val="147965056"/>
      </c:lineChart>
      <c:dateAx>
        <c:axId val="147547136"/>
        <c:scaling>
          <c:orientation val="minMax"/>
          <c:max val="40453"/>
        </c:scaling>
        <c:delete val="0"/>
        <c:axPos val="b"/>
        <c:numFmt formatCode="mm/dd/yy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965056"/>
        <c:crosses val="autoZero"/>
        <c:auto val="1"/>
        <c:lblOffset val="100"/>
        <c:baseTimeUnit val="days"/>
      </c:dateAx>
      <c:valAx>
        <c:axId val="147965056"/>
        <c:scaling>
          <c:orientation val="minMax"/>
          <c:min val="42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9.5085733330952677E-3"/>
              <c:y val="0.317009567352468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547136"/>
        <c:crosses val="autoZero"/>
        <c:crossBetween val="between"/>
      </c:valAx>
    </c:plotArea>
    <c:plotVisOnly val="1"/>
    <c:dispBlanksAs val="gap"/>
    <c:showDLblsOverMax val="0"/>
  </c:chart>
  <c:spPr>
    <a:ln w="25400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9021 Water Elevation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26567133653747"/>
          <c:y val="0.19323792907057685"/>
          <c:w val="0.77306984354228447"/>
          <c:h val="0.55015992116944046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none"/>
          </c:marker>
          <c:cat>
            <c:numRef>
              <c:f>wl9000s!$B$1087:$B$1284</c:f>
              <c:numCache>
                <c:formatCode>mm/dd/yy</c:formatCode>
                <c:ptCount val="198"/>
                <c:pt idx="0">
                  <c:v>33156</c:v>
                </c:pt>
                <c:pt idx="1">
                  <c:v>33172</c:v>
                </c:pt>
                <c:pt idx="2">
                  <c:v>33306</c:v>
                </c:pt>
                <c:pt idx="3">
                  <c:v>33327</c:v>
                </c:pt>
                <c:pt idx="4">
                  <c:v>33400</c:v>
                </c:pt>
                <c:pt idx="5">
                  <c:v>33679</c:v>
                </c:pt>
                <c:pt idx="6">
                  <c:v>33771</c:v>
                </c:pt>
                <c:pt idx="7">
                  <c:v>34010</c:v>
                </c:pt>
                <c:pt idx="8">
                  <c:v>34033</c:v>
                </c:pt>
                <c:pt idx="9">
                  <c:v>34044</c:v>
                </c:pt>
                <c:pt idx="10">
                  <c:v>34058</c:v>
                </c:pt>
                <c:pt idx="11">
                  <c:v>34065</c:v>
                </c:pt>
                <c:pt idx="12">
                  <c:v>34075</c:v>
                </c:pt>
                <c:pt idx="13">
                  <c:v>34086</c:v>
                </c:pt>
                <c:pt idx="14">
                  <c:v>34100</c:v>
                </c:pt>
                <c:pt idx="15">
                  <c:v>34110</c:v>
                </c:pt>
                <c:pt idx="16">
                  <c:v>34117</c:v>
                </c:pt>
                <c:pt idx="17">
                  <c:v>34129</c:v>
                </c:pt>
                <c:pt idx="18">
                  <c:v>34267</c:v>
                </c:pt>
                <c:pt idx="19">
                  <c:v>34310</c:v>
                </c:pt>
                <c:pt idx="20">
                  <c:v>34341</c:v>
                </c:pt>
                <c:pt idx="21">
                  <c:v>34366</c:v>
                </c:pt>
                <c:pt idx="22">
                  <c:v>34402</c:v>
                </c:pt>
                <c:pt idx="23">
                  <c:v>34438</c:v>
                </c:pt>
                <c:pt idx="24">
                  <c:v>34470</c:v>
                </c:pt>
                <c:pt idx="25">
                  <c:v>34488</c:v>
                </c:pt>
                <c:pt idx="26">
                  <c:v>34522</c:v>
                </c:pt>
                <c:pt idx="27">
                  <c:v>34561</c:v>
                </c:pt>
                <c:pt idx="28">
                  <c:v>34589</c:v>
                </c:pt>
                <c:pt idx="29">
                  <c:v>34611</c:v>
                </c:pt>
                <c:pt idx="30">
                  <c:v>34648</c:v>
                </c:pt>
                <c:pt idx="31">
                  <c:v>34676</c:v>
                </c:pt>
                <c:pt idx="32">
                  <c:v>34702</c:v>
                </c:pt>
                <c:pt idx="33">
                  <c:v>34775</c:v>
                </c:pt>
                <c:pt idx="34">
                  <c:v>34817</c:v>
                </c:pt>
                <c:pt idx="35">
                  <c:v>34859</c:v>
                </c:pt>
                <c:pt idx="36">
                  <c:v>35025</c:v>
                </c:pt>
                <c:pt idx="37">
                  <c:v>35101</c:v>
                </c:pt>
                <c:pt idx="38">
                  <c:v>35143</c:v>
                </c:pt>
                <c:pt idx="39">
                  <c:v>35184</c:v>
                </c:pt>
                <c:pt idx="40">
                  <c:v>35213</c:v>
                </c:pt>
                <c:pt idx="41">
                  <c:v>35240</c:v>
                </c:pt>
                <c:pt idx="42">
                  <c:v>35286</c:v>
                </c:pt>
                <c:pt idx="43">
                  <c:v>35311</c:v>
                </c:pt>
                <c:pt idx="44">
                  <c:v>35359</c:v>
                </c:pt>
                <c:pt idx="45">
                  <c:v>35419</c:v>
                </c:pt>
                <c:pt idx="46">
                  <c:v>35487</c:v>
                </c:pt>
                <c:pt idx="47">
                  <c:v>35551</c:v>
                </c:pt>
                <c:pt idx="48">
                  <c:v>35586</c:v>
                </c:pt>
                <c:pt idx="49">
                  <c:v>35625</c:v>
                </c:pt>
                <c:pt idx="50">
                  <c:v>35651</c:v>
                </c:pt>
                <c:pt idx="51">
                  <c:v>35693</c:v>
                </c:pt>
                <c:pt idx="52">
                  <c:v>35731</c:v>
                </c:pt>
                <c:pt idx="53">
                  <c:v>35754</c:v>
                </c:pt>
                <c:pt idx="54">
                  <c:v>35776</c:v>
                </c:pt>
                <c:pt idx="55">
                  <c:v>35817</c:v>
                </c:pt>
                <c:pt idx="56">
                  <c:v>35845</c:v>
                </c:pt>
                <c:pt idx="57">
                  <c:v>35871</c:v>
                </c:pt>
                <c:pt idx="58">
                  <c:v>35900</c:v>
                </c:pt>
                <c:pt idx="59">
                  <c:v>35956</c:v>
                </c:pt>
                <c:pt idx="60">
                  <c:v>36001</c:v>
                </c:pt>
                <c:pt idx="61">
                  <c:v>36060</c:v>
                </c:pt>
                <c:pt idx="62">
                  <c:v>36082</c:v>
                </c:pt>
                <c:pt idx="63">
                  <c:v>36160</c:v>
                </c:pt>
                <c:pt idx="64">
                  <c:v>36185</c:v>
                </c:pt>
                <c:pt idx="65">
                  <c:v>36216</c:v>
                </c:pt>
                <c:pt idx="66">
                  <c:v>36235</c:v>
                </c:pt>
                <c:pt idx="67">
                  <c:v>36277</c:v>
                </c:pt>
                <c:pt idx="68">
                  <c:v>36299</c:v>
                </c:pt>
                <c:pt idx="69">
                  <c:v>36328</c:v>
                </c:pt>
                <c:pt idx="70">
                  <c:v>36371</c:v>
                </c:pt>
                <c:pt idx="71">
                  <c:v>36399</c:v>
                </c:pt>
                <c:pt idx="72">
                  <c:v>36427</c:v>
                </c:pt>
                <c:pt idx="73">
                  <c:v>36458</c:v>
                </c:pt>
                <c:pt idx="74">
                  <c:v>36486</c:v>
                </c:pt>
                <c:pt idx="75">
                  <c:v>36521</c:v>
                </c:pt>
                <c:pt idx="76">
                  <c:v>36553</c:v>
                </c:pt>
                <c:pt idx="77">
                  <c:v>36587</c:v>
                </c:pt>
                <c:pt idx="78">
                  <c:v>36612</c:v>
                </c:pt>
                <c:pt idx="79">
                  <c:v>36640</c:v>
                </c:pt>
                <c:pt idx="80">
                  <c:v>36669</c:v>
                </c:pt>
                <c:pt idx="81">
                  <c:v>36706</c:v>
                </c:pt>
                <c:pt idx="82">
                  <c:v>36732</c:v>
                </c:pt>
                <c:pt idx="83">
                  <c:v>36760</c:v>
                </c:pt>
                <c:pt idx="84">
                  <c:v>36787</c:v>
                </c:pt>
                <c:pt idx="85">
                  <c:v>36816</c:v>
                </c:pt>
                <c:pt idx="86">
                  <c:v>36822</c:v>
                </c:pt>
                <c:pt idx="87">
                  <c:v>36859</c:v>
                </c:pt>
                <c:pt idx="88">
                  <c:v>36888</c:v>
                </c:pt>
                <c:pt idx="89">
                  <c:v>36914</c:v>
                </c:pt>
                <c:pt idx="90">
                  <c:v>36941</c:v>
                </c:pt>
                <c:pt idx="91">
                  <c:v>36965</c:v>
                </c:pt>
                <c:pt idx="92">
                  <c:v>37011</c:v>
                </c:pt>
                <c:pt idx="93">
                  <c:v>37041</c:v>
                </c:pt>
                <c:pt idx="94">
                  <c:v>37063</c:v>
                </c:pt>
                <c:pt idx="95">
                  <c:v>37102</c:v>
                </c:pt>
                <c:pt idx="96">
                  <c:v>37130</c:v>
                </c:pt>
                <c:pt idx="97">
                  <c:v>37159</c:v>
                </c:pt>
                <c:pt idx="98">
                  <c:v>37193</c:v>
                </c:pt>
                <c:pt idx="99">
                  <c:v>37223</c:v>
                </c:pt>
                <c:pt idx="100">
                  <c:v>37244</c:v>
                </c:pt>
                <c:pt idx="101">
                  <c:v>37281</c:v>
                </c:pt>
                <c:pt idx="102">
                  <c:v>37314</c:v>
                </c:pt>
                <c:pt idx="103">
                  <c:v>37337</c:v>
                </c:pt>
                <c:pt idx="104">
                  <c:v>37375</c:v>
                </c:pt>
                <c:pt idx="105">
                  <c:v>37398</c:v>
                </c:pt>
                <c:pt idx="106">
                  <c:v>37433</c:v>
                </c:pt>
                <c:pt idx="107">
                  <c:v>37469</c:v>
                </c:pt>
                <c:pt idx="108">
                  <c:v>37494</c:v>
                </c:pt>
                <c:pt idx="109">
                  <c:v>37524</c:v>
                </c:pt>
                <c:pt idx="110">
                  <c:v>37546</c:v>
                </c:pt>
                <c:pt idx="111">
                  <c:v>37581</c:v>
                </c:pt>
                <c:pt idx="112">
                  <c:v>37610</c:v>
                </c:pt>
                <c:pt idx="113">
                  <c:v>37651</c:v>
                </c:pt>
                <c:pt idx="114">
                  <c:v>37679</c:v>
                </c:pt>
                <c:pt idx="115">
                  <c:v>37706</c:v>
                </c:pt>
                <c:pt idx="116">
                  <c:v>37739</c:v>
                </c:pt>
                <c:pt idx="117">
                  <c:v>37761</c:v>
                </c:pt>
                <c:pt idx="118">
                  <c:v>37802</c:v>
                </c:pt>
                <c:pt idx="119">
                  <c:v>37831</c:v>
                </c:pt>
                <c:pt idx="120">
                  <c:v>37860</c:v>
                </c:pt>
                <c:pt idx="121">
                  <c:v>37888</c:v>
                </c:pt>
                <c:pt idx="122">
                  <c:v>37924</c:v>
                </c:pt>
                <c:pt idx="123">
                  <c:v>37951</c:v>
                </c:pt>
                <c:pt idx="124">
                  <c:v>37978</c:v>
                </c:pt>
                <c:pt idx="125">
                  <c:v>38008</c:v>
                </c:pt>
                <c:pt idx="126">
                  <c:v>38047</c:v>
                </c:pt>
                <c:pt idx="127">
                  <c:v>38079</c:v>
                </c:pt>
                <c:pt idx="128">
                  <c:v>38105</c:v>
                </c:pt>
                <c:pt idx="129">
                  <c:v>38131</c:v>
                </c:pt>
                <c:pt idx="130">
                  <c:v>38162</c:v>
                </c:pt>
                <c:pt idx="131">
                  <c:v>38191</c:v>
                </c:pt>
                <c:pt idx="132">
                  <c:v>38216</c:v>
                </c:pt>
                <c:pt idx="133">
                  <c:v>38250</c:v>
                </c:pt>
                <c:pt idx="134">
                  <c:v>38292</c:v>
                </c:pt>
                <c:pt idx="135">
                  <c:v>38320</c:v>
                </c:pt>
                <c:pt idx="136">
                  <c:v>38341</c:v>
                </c:pt>
                <c:pt idx="137">
                  <c:v>38377</c:v>
                </c:pt>
                <c:pt idx="138">
                  <c:v>38413</c:v>
                </c:pt>
                <c:pt idx="139">
                  <c:v>38440</c:v>
                </c:pt>
                <c:pt idx="140">
                  <c:v>38467</c:v>
                </c:pt>
                <c:pt idx="141">
                  <c:v>38496</c:v>
                </c:pt>
                <c:pt idx="142">
                  <c:v>38526</c:v>
                </c:pt>
                <c:pt idx="143">
                  <c:v>38558</c:v>
                </c:pt>
                <c:pt idx="144">
                  <c:v>38586</c:v>
                </c:pt>
                <c:pt idx="145">
                  <c:v>38618</c:v>
                </c:pt>
                <c:pt idx="146">
                  <c:v>38649</c:v>
                </c:pt>
                <c:pt idx="147">
                  <c:v>38677</c:v>
                </c:pt>
                <c:pt idx="148">
                  <c:v>38707</c:v>
                </c:pt>
                <c:pt idx="149">
                  <c:v>38743</c:v>
                </c:pt>
                <c:pt idx="150">
                  <c:v>38776</c:v>
                </c:pt>
                <c:pt idx="151">
                  <c:v>38803</c:v>
                </c:pt>
                <c:pt idx="152">
                  <c:v>38835</c:v>
                </c:pt>
                <c:pt idx="153">
                  <c:v>38856</c:v>
                </c:pt>
                <c:pt idx="154">
                  <c:v>38895</c:v>
                </c:pt>
                <c:pt idx="155">
                  <c:v>38925</c:v>
                </c:pt>
                <c:pt idx="156">
                  <c:v>38958</c:v>
                </c:pt>
                <c:pt idx="157">
                  <c:v>38986</c:v>
                </c:pt>
                <c:pt idx="158">
                  <c:v>39014</c:v>
                </c:pt>
                <c:pt idx="159">
                  <c:v>39050</c:v>
                </c:pt>
                <c:pt idx="160">
                  <c:v>39077</c:v>
                </c:pt>
                <c:pt idx="161">
                  <c:v>39114</c:v>
                </c:pt>
                <c:pt idx="162">
                  <c:v>39136</c:v>
                </c:pt>
                <c:pt idx="163">
                  <c:v>39167</c:v>
                </c:pt>
                <c:pt idx="164">
                  <c:v>39198</c:v>
                </c:pt>
                <c:pt idx="165">
                  <c:v>39220</c:v>
                </c:pt>
                <c:pt idx="166">
                  <c:v>39258</c:v>
                </c:pt>
                <c:pt idx="167">
                  <c:v>39317</c:v>
                </c:pt>
                <c:pt idx="168">
                  <c:v>39356</c:v>
                </c:pt>
                <c:pt idx="169">
                  <c:v>39373</c:v>
                </c:pt>
                <c:pt idx="170">
                  <c:v>39413</c:v>
                </c:pt>
                <c:pt idx="171">
                  <c:v>39443</c:v>
                </c:pt>
                <c:pt idx="172">
                  <c:v>39472</c:v>
                </c:pt>
                <c:pt idx="173">
                  <c:v>39507</c:v>
                </c:pt>
                <c:pt idx="174">
                  <c:v>39536</c:v>
                </c:pt>
                <c:pt idx="175">
                  <c:v>39563</c:v>
                </c:pt>
                <c:pt idx="176">
                  <c:v>39580</c:v>
                </c:pt>
                <c:pt idx="177">
                  <c:v>39674</c:v>
                </c:pt>
                <c:pt idx="178">
                  <c:v>39725</c:v>
                </c:pt>
                <c:pt idx="179">
                  <c:v>39767</c:v>
                </c:pt>
                <c:pt idx="180">
                  <c:v>39795</c:v>
                </c:pt>
                <c:pt idx="181">
                  <c:v>39832</c:v>
                </c:pt>
                <c:pt idx="182">
                  <c:v>39866</c:v>
                </c:pt>
                <c:pt idx="183">
                  <c:v>39898</c:v>
                </c:pt>
                <c:pt idx="184">
                  <c:v>39928</c:v>
                </c:pt>
                <c:pt idx="185">
                  <c:v>39966</c:v>
                </c:pt>
                <c:pt idx="186">
                  <c:v>40004</c:v>
                </c:pt>
                <c:pt idx="187">
                  <c:v>40045</c:v>
                </c:pt>
                <c:pt idx="188">
                  <c:v>40074</c:v>
                </c:pt>
                <c:pt idx="189">
                  <c:v>40102</c:v>
                </c:pt>
                <c:pt idx="190">
                  <c:v>40128</c:v>
                </c:pt>
                <c:pt idx="191">
                  <c:v>40161</c:v>
                </c:pt>
                <c:pt idx="192">
                  <c:v>40191</c:v>
                </c:pt>
                <c:pt idx="193">
                  <c:v>40222</c:v>
                </c:pt>
                <c:pt idx="194">
                  <c:v>40247</c:v>
                </c:pt>
                <c:pt idx="195">
                  <c:v>40275</c:v>
                </c:pt>
                <c:pt idx="196">
                  <c:v>40302</c:v>
                </c:pt>
                <c:pt idx="197">
                  <c:v>40331</c:v>
                </c:pt>
              </c:numCache>
            </c:numRef>
          </c:cat>
          <c:val>
            <c:numRef>
              <c:f>wl9000s!$L$1087:$L$1284</c:f>
              <c:numCache>
                <c:formatCode>General</c:formatCode>
                <c:ptCount val="198"/>
                <c:pt idx="0">
                  <c:v>423.87299999999999</c:v>
                </c:pt>
                <c:pt idx="1">
                  <c:v>423.88900000000001</c:v>
                </c:pt>
                <c:pt idx="2">
                  <c:v>423.78800000000001</c:v>
                </c:pt>
                <c:pt idx="3">
                  <c:v>423.81599999999997</c:v>
                </c:pt>
                <c:pt idx="4">
                  <c:v>423.995</c:v>
                </c:pt>
                <c:pt idx="5">
                  <c:v>423.86</c:v>
                </c:pt>
                <c:pt idx="6">
                  <c:v>423.94</c:v>
                </c:pt>
                <c:pt idx="7">
                  <c:v>423.97</c:v>
                </c:pt>
                <c:pt idx="8">
                  <c:v>423.95</c:v>
                </c:pt>
                <c:pt idx="9">
                  <c:v>423.93</c:v>
                </c:pt>
                <c:pt idx="10">
                  <c:v>423.96</c:v>
                </c:pt>
                <c:pt idx="11">
                  <c:v>423.97</c:v>
                </c:pt>
                <c:pt idx="12">
                  <c:v>424.02</c:v>
                </c:pt>
                <c:pt idx="13">
                  <c:v>424.04</c:v>
                </c:pt>
                <c:pt idx="14">
                  <c:v>424.08</c:v>
                </c:pt>
                <c:pt idx="15">
                  <c:v>424.084</c:v>
                </c:pt>
                <c:pt idx="16">
                  <c:v>424.089</c:v>
                </c:pt>
                <c:pt idx="17">
                  <c:v>424.09100000000001</c:v>
                </c:pt>
                <c:pt idx="18">
                  <c:v>424.11700000000002</c:v>
                </c:pt>
                <c:pt idx="19">
                  <c:v>424.08100000000002</c:v>
                </c:pt>
                <c:pt idx="20">
                  <c:v>424.05</c:v>
                </c:pt>
                <c:pt idx="21">
                  <c:v>424.02200000000005</c:v>
                </c:pt>
                <c:pt idx="22">
                  <c:v>423.98400000000004</c:v>
                </c:pt>
                <c:pt idx="23">
                  <c:v>424.03400000000005</c:v>
                </c:pt>
                <c:pt idx="24">
                  <c:v>424.09200000000004</c:v>
                </c:pt>
                <c:pt idx="25">
                  <c:v>424.11200000000002</c:v>
                </c:pt>
                <c:pt idx="26">
                  <c:v>424.13</c:v>
                </c:pt>
                <c:pt idx="27">
                  <c:v>424.16300000000001</c:v>
                </c:pt>
                <c:pt idx="28">
                  <c:v>424.149</c:v>
                </c:pt>
                <c:pt idx="29">
                  <c:v>424.19900000000001</c:v>
                </c:pt>
                <c:pt idx="30">
                  <c:v>424.22200000000004</c:v>
                </c:pt>
                <c:pt idx="31">
                  <c:v>424.226</c:v>
                </c:pt>
                <c:pt idx="32">
                  <c:v>424.19300000000004</c:v>
                </c:pt>
                <c:pt idx="33">
                  <c:v>424.11100000000005</c:v>
                </c:pt>
                <c:pt idx="34">
                  <c:v>424.16900000000004</c:v>
                </c:pt>
                <c:pt idx="35">
                  <c:v>424.24</c:v>
                </c:pt>
                <c:pt idx="36">
                  <c:v>424.15100000000001</c:v>
                </c:pt>
                <c:pt idx="37">
                  <c:v>423.84200000000004</c:v>
                </c:pt>
                <c:pt idx="38">
                  <c:v>423.822</c:v>
                </c:pt>
                <c:pt idx="39">
                  <c:v>424.25800000000004</c:v>
                </c:pt>
                <c:pt idx="40">
                  <c:v>424.34400000000005</c:v>
                </c:pt>
                <c:pt idx="41">
                  <c:v>423.98600000000005</c:v>
                </c:pt>
                <c:pt idx="42">
                  <c:v>424.16400000000004</c:v>
                </c:pt>
                <c:pt idx="43">
                  <c:v>424.11200000000002</c:v>
                </c:pt>
                <c:pt idx="44">
                  <c:v>424.08700000000005</c:v>
                </c:pt>
                <c:pt idx="45">
                  <c:v>424.09700000000004</c:v>
                </c:pt>
                <c:pt idx="46">
                  <c:v>423.77200000000005</c:v>
                </c:pt>
                <c:pt idx="47">
                  <c:v>424.28400000000005</c:v>
                </c:pt>
                <c:pt idx="48">
                  <c:v>424.27500000000003</c:v>
                </c:pt>
                <c:pt idx="49">
                  <c:v>424.30800000000005</c:v>
                </c:pt>
                <c:pt idx="50">
                  <c:v>424.35500000000002</c:v>
                </c:pt>
                <c:pt idx="51">
                  <c:v>424.22500000000002</c:v>
                </c:pt>
                <c:pt idx="52">
                  <c:v>424.07500000000005</c:v>
                </c:pt>
                <c:pt idx="53">
                  <c:v>424.06</c:v>
                </c:pt>
                <c:pt idx="54">
                  <c:v>424.214</c:v>
                </c:pt>
                <c:pt idx="55">
                  <c:v>424.00200000000001</c:v>
                </c:pt>
                <c:pt idx="56">
                  <c:v>423.98200000000003</c:v>
                </c:pt>
                <c:pt idx="57">
                  <c:v>423.99600000000004</c:v>
                </c:pt>
                <c:pt idx="58">
                  <c:v>424.01600000000002</c:v>
                </c:pt>
                <c:pt idx="59">
                  <c:v>424.21600000000001</c:v>
                </c:pt>
                <c:pt idx="60">
                  <c:v>424.14500000000004</c:v>
                </c:pt>
                <c:pt idx="61">
                  <c:v>424.03000000000003</c:v>
                </c:pt>
                <c:pt idx="62">
                  <c:v>424.04200000000003</c:v>
                </c:pt>
                <c:pt idx="63">
                  <c:v>424.03400000000005</c:v>
                </c:pt>
                <c:pt idx="64">
                  <c:v>424.00100000000003</c:v>
                </c:pt>
                <c:pt idx="65">
                  <c:v>423.971</c:v>
                </c:pt>
                <c:pt idx="66">
                  <c:v>423.96200000000005</c:v>
                </c:pt>
                <c:pt idx="67">
                  <c:v>424.18900000000002</c:v>
                </c:pt>
                <c:pt idx="68">
                  <c:v>424.33800000000002</c:v>
                </c:pt>
                <c:pt idx="69">
                  <c:v>424.392</c:v>
                </c:pt>
                <c:pt idx="70">
                  <c:v>424.392</c:v>
                </c:pt>
                <c:pt idx="71">
                  <c:v>424.37800000000004</c:v>
                </c:pt>
                <c:pt idx="72">
                  <c:v>424.38500000000005</c:v>
                </c:pt>
                <c:pt idx="73">
                  <c:v>424.32000000000005</c:v>
                </c:pt>
                <c:pt idx="74">
                  <c:v>424.25800000000004</c:v>
                </c:pt>
                <c:pt idx="75">
                  <c:v>424.20100000000002</c:v>
                </c:pt>
                <c:pt idx="76">
                  <c:v>424.15387168546175</c:v>
                </c:pt>
                <c:pt idx="77">
                  <c:v>424.11424961901861</c:v>
                </c:pt>
                <c:pt idx="78">
                  <c:v>424.11424961901861</c:v>
                </c:pt>
                <c:pt idx="79">
                  <c:v>424.13253672660778</c:v>
                </c:pt>
                <c:pt idx="80">
                  <c:v>424.12034532154831</c:v>
                </c:pt>
                <c:pt idx="81">
                  <c:v>424.1569195367266</c:v>
                </c:pt>
                <c:pt idx="82">
                  <c:v>424.13253672660778</c:v>
                </c:pt>
                <c:pt idx="83">
                  <c:v>424.12800000000004</c:v>
                </c:pt>
                <c:pt idx="84">
                  <c:v>424.11700000000002</c:v>
                </c:pt>
                <c:pt idx="85">
                  <c:v>424.12800000000004</c:v>
                </c:pt>
                <c:pt idx="86">
                  <c:v>424.15100000000001</c:v>
                </c:pt>
                <c:pt idx="87">
                  <c:v>424.27200000000005</c:v>
                </c:pt>
                <c:pt idx="88">
                  <c:v>424.23900000000003</c:v>
                </c:pt>
                <c:pt idx="89">
                  <c:v>424.19900000000001</c:v>
                </c:pt>
                <c:pt idx="90">
                  <c:v>424.16300000000001</c:v>
                </c:pt>
                <c:pt idx="91">
                  <c:v>424.13500000000005</c:v>
                </c:pt>
                <c:pt idx="92">
                  <c:v>424.303</c:v>
                </c:pt>
                <c:pt idx="93">
                  <c:v>424.58000000000004</c:v>
                </c:pt>
                <c:pt idx="94">
                  <c:v>424.51000000000005</c:v>
                </c:pt>
                <c:pt idx="95">
                  <c:v>424.36100000000005</c:v>
                </c:pt>
                <c:pt idx="96">
                  <c:v>424.303</c:v>
                </c:pt>
                <c:pt idx="97">
                  <c:v>424.26600000000002</c:v>
                </c:pt>
                <c:pt idx="98">
                  <c:v>424.23900000000003</c:v>
                </c:pt>
                <c:pt idx="99">
                  <c:v>424.21800000000002</c:v>
                </c:pt>
                <c:pt idx="100">
                  <c:v>424.202</c:v>
                </c:pt>
                <c:pt idx="101">
                  <c:v>424.166</c:v>
                </c:pt>
                <c:pt idx="102">
                  <c:v>424.12300000000005</c:v>
                </c:pt>
                <c:pt idx="103">
                  <c:v>424.09900000000005</c:v>
                </c:pt>
                <c:pt idx="104">
                  <c:v>424.154</c:v>
                </c:pt>
                <c:pt idx="105">
                  <c:v>424.18100000000004</c:v>
                </c:pt>
                <c:pt idx="106">
                  <c:v>424.221</c:v>
                </c:pt>
                <c:pt idx="107">
                  <c:v>424.24800000000005</c:v>
                </c:pt>
                <c:pt idx="108">
                  <c:v>424.209</c:v>
                </c:pt>
                <c:pt idx="109">
                  <c:v>424.17186400000003</c:v>
                </c:pt>
                <c:pt idx="110">
                  <c:v>424.16881600000005</c:v>
                </c:pt>
                <c:pt idx="111">
                  <c:v>424.15052800000001</c:v>
                </c:pt>
                <c:pt idx="112">
                  <c:v>424.12919200000005</c:v>
                </c:pt>
                <c:pt idx="113">
                  <c:v>424.08652000000001</c:v>
                </c:pt>
                <c:pt idx="114">
                  <c:v>424.05604</c:v>
                </c:pt>
                <c:pt idx="115">
                  <c:v>424.04994400000004</c:v>
                </c:pt>
                <c:pt idx="116">
                  <c:v>424.08042399999999</c:v>
                </c:pt>
                <c:pt idx="117">
                  <c:v>424.08347200000003</c:v>
                </c:pt>
                <c:pt idx="118">
                  <c:v>424.10176000000001</c:v>
                </c:pt>
                <c:pt idx="119">
                  <c:v>424.08956800000004</c:v>
                </c:pt>
                <c:pt idx="120">
                  <c:v>424.03470400000003</c:v>
                </c:pt>
                <c:pt idx="121">
                  <c:v>424.01641600000005</c:v>
                </c:pt>
                <c:pt idx="122">
                  <c:v>424.02251200000001</c:v>
                </c:pt>
                <c:pt idx="123">
                  <c:v>424.02251200000001</c:v>
                </c:pt>
                <c:pt idx="124">
                  <c:v>424.01946400000003</c:v>
                </c:pt>
                <c:pt idx="125">
                  <c:v>424.00117600000004</c:v>
                </c:pt>
                <c:pt idx="126">
                  <c:v>423.98593600000004</c:v>
                </c:pt>
                <c:pt idx="127">
                  <c:v>423.97679200000005</c:v>
                </c:pt>
                <c:pt idx="128">
                  <c:v>423.97984000000002</c:v>
                </c:pt>
                <c:pt idx="129">
                  <c:v>423.97984000000002</c:v>
                </c:pt>
                <c:pt idx="130">
                  <c:v>423.96460000000002</c:v>
                </c:pt>
                <c:pt idx="131">
                  <c:v>423.93107200000003</c:v>
                </c:pt>
                <c:pt idx="132">
                  <c:v>423.90668800000003</c:v>
                </c:pt>
                <c:pt idx="133">
                  <c:v>423.89144800000003</c:v>
                </c:pt>
                <c:pt idx="134">
                  <c:v>423.97984000000002</c:v>
                </c:pt>
                <c:pt idx="135">
                  <c:v>424.10480800000005</c:v>
                </c:pt>
                <c:pt idx="136">
                  <c:v>424.08042399999999</c:v>
                </c:pt>
                <c:pt idx="137">
                  <c:v>424.02251200000001</c:v>
                </c:pt>
                <c:pt idx="138">
                  <c:v>423.982888</c:v>
                </c:pt>
                <c:pt idx="139">
                  <c:v>423.967648</c:v>
                </c:pt>
                <c:pt idx="140">
                  <c:v>424.04384800000003</c:v>
                </c:pt>
                <c:pt idx="141">
                  <c:v>424.06823200000002</c:v>
                </c:pt>
                <c:pt idx="142">
                  <c:v>424.29073600000004</c:v>
                </c:pt>
                <c:pt idx="143">
                  <c:v>424.20234400000004</c:v>
                </c:pt>
                <c:pt idx="144">
                  <c:v>424.11700000000002</c:v>
                </c:pt>
                <c:pt idx="145">
                  <c:v>424.06518400000004</c:v>
                </c:pt>
                <c:pt idx="146">
                  <c:v>424.04994400000004</c:v>
                </c:pt>
                <c:pt idx="147">
                  <c:v>424.046896</c:v>
                </c:pt>
                <c:pt idx="148">
                  <c:v>424.02251200000001</c:v>
                </c:pt>
                <c:pt idx="149">
                  <c:v>423.99812800000001</c:v>
                </c:pt>
                <c:pt idx="150">
                  <c:v>423.97374400000001</c:v>
                </c:pt>
                <c:pt idx="151">
                  <c:v>423.96460000000002</c:v>
                </c:pt>
                <c:pt idx="152">
                  <c:v>424.12614400000001</c:v>
                </c:pt>
                <c:pt idx="153">
                  <c:v>424.16881600000005</c:v>
                </c:pt>
                <c:pt idx="154">
                  <c:v>424.120048</c:v>
                </c:pt>
                <c:pt idx="155">
                  <c:v>424.03470400000003</c:v>
                </c:pt>
                <c:pt idx="156">
                  <c:v>423.96155200000004</c:v>
                </c:pt>
                <c:pt idx="157">
                  <c:v>423.95545600000003</c:v>
                </c:pt>
                <c:pt idx="158">
                  <c:v>423.96460000000002</c:v>
                </c:pt>
                <c:pt idx="159">
                  <c:v>423.943264</c:v>
                </c:pt>
                <c:pt idx="160">
                  <c:v>423.91888</c:v>
                </c:pt>
                <c:pt idx="161">
                  <c:v>423.88840000000005</c:v>
                </c:pt>
                <c:pt idx="162">
                  <c:v>423.86401600000005</c:v>
                </c:pt>
                <c:pt idx="163">
                  <c:v>423.88230400000003</c:v>
                </c:pt>
                <c:pt idx="164">
                  <c:v>423.96460000000002</c:v>
                </c:pt>
                <c:pt idx="165">
                  <c:v>424.007272</c:v>
                </c:pt>
                <c:pt idx="166">
                  <c:v>424.04384800000003</c:v>
                </c:pt>
                <c:pt idx="167">
                  <c:v>423.93716800000004</c:v>
                </c:pt>
                <c:pt idx="168">
                  <c:v>423.93716800000004</c:v>
                </c:pt>
                <c:pt idx="169">
                  <c:v>423.97069600000003</c:v>
                </c:pt>
                <c:pt idx="170">
                  <c:v>424.01641600000005</c:v>
                </c:pt>
                <c:pt idx="171">
                  <c:v>423.99508000000003</c:v>
                </c:pt>
                <c:pt idx="172">
                  <c:v>423.958504</c:v>
                </c:pt>
                <c:pt idx="173">
                  <c:v>423.91888</c:v>
                </c:pt>
                <c:pt idx="174">
                  <c:v>423.89754400000004</c:v>
                </c:pt>
                <c:pt idx="175">
                  <c:v>423.96460000000002</c:v>
                </c:pt>
                <c:pt idx="176">
                  <c:v>424.04384800000003</c:v>
                </c:pt>
                <c:pt idx="177">
                  <c:v>424.08652000000001</c:v>
                </c:pt>
                <c:pt idx="178">
                  <c:v>424.07128</c:v>
                </c:pt>
                <c:pt idx="179">
                  <c:v>424.16576800000001</c:v>
                </c:pt>
                <c:pt idx="180">
                  <c:v>424.18100800000002</c:v>
                </c:pt>
                <c:pt idx="181">
                  <c:v>424.15052800000001</c:v>
                </c:pt>
                <c:pt idx="182">
                  <c:v>424.09871200000003</c:v>
                </c:pt>
                <c:pt idx="183">
                  <c:v>424.135288</c:v>
                </c:pt>
                <c:pt idx="184">
                  <c:v>424.248064</c:v>
                </c:pt>
                <c:pt idx="185">
                  <c:v>424.33036000000004</c:v>
                </c:pt>
                <c:pt idx="186">
                  <c:v>424.26635200000004</c:v>
                </c:pt>
                <c:pt idx="187">
                  <c:v>424.11395200000004</c:v>
                </c:pt>
                <c:pt idx="188">
                  <c:v>424.05908800000003</c:v>
                </c:pt>
                <c:pt idx="189">
                  <c:v>424.01032000000004</c:v>
                </c:pt>
                <c:pt idx="190">
                  <c:v>424.01946400000003</c:v>
                </c:pt>
                <c:pt idx="191">
                  <c:v>423.982888</c:v>
                </c:pt>
                <c:pt idx="192">
                  <c:v>423.95545600000003</c:v>
                </c:pt>
                <c:pt idx="193">
                  <c:v>423.92802400000005</c:v>
                </c:pt>
                <c:pt idx="194">
                  <c:v>423.90973600000001</c:v>
                </c:pt>
                <c:pt idx="195">
                  <c:v>423.96460000000002</c:v>
                </c:pt>
                <c:pt idx="196">
                  <c:v>423.98593600000004</c:v>
                </c:pt>
                <c:pt idx="197">
                  <c:v>424.06823200000002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47648"/>
        <c:axId val="147966784"/>
      </c:lineChart>
      <c:dateAx>
        <c:axId val="147547648"/>
        <c:scaling>
          <c:orientation val="minMax"/>
          <c:max val="40453"/>
        </c:scaling>
        <c:delete val="0"/>
        <c:axPos val="b"/>
        <c:numFmt formatCode="mm/dd/yy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966784"/>
        <c:crosses val="autoZero"/>
        <c:auto val="1"/>
        <c:lblOffset val="100"/>
        <c:baseTimeUnit val="days"/>
      </c:dateAx>
      <c:valAx>
        <c:axId val="147966784"/>
        <c:scaling>
          <c:orientation val="minMax"/>
          <c:max val="424.6"/>
          <c:min val="423.7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9.7403949796298663E-3"/>
              <c:y val="0.33210647655529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547648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 w="25400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9620 Water Elevation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88457058462158"/>
          <c:y val="0.1945783077693323"/>
          <c:w val="0.78620796039500651"/>
          <c:h val="0.54703964316599152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none"/>
          </c:marker>
          <c:cat>
            <c:numRef>
              <c:f>wl9000s!$B$1346:$B$1456</c:f>
              <c:numCache>
                <c:formatCode>mm/dd/yy</c:formatCode>
                <c:ptCount val="111"/>
                <c:pt idx="0">
                  <c:v>36859</c:v>
                </c:pt>
                <c:pt idx="1">
                  <c:v>36888</c:v>
                </c:pt>
                <c:pt idx="2">
                  <c:v>36914</c:v>
                </c:pt>
                <c:pt idx="3">
                  <c:v>36941</c:v>
                </c:pt>
                <c:pt idx="4">
                  <c:v>36965</c:v>
                </c:pt>
                <c:pt idx="5">
                  <c:v>37011</c:v>
                </c:pt>
                <c:pt idx="6">
                  <c:v>37041</c:v>
                </c:pt>
                <c:pt idx="7">
                  <c:v>37063</c:v>
                </c:pt>
                <c:pt idx="8">
                  <c:v>37102</c:v>
                </c:pt>
                <c:pt idx="9">
                  <c:v>37130</c:v>
                </c:pt>
                <c:pt idx="10">
                  <c:v>37159</c:v>
                </c:pt>
                <c:pt idx="11">
                  <c:v>37193</c:v>
                </c:pt>
                <c:pt idx="12">
                  <c:v>37223</c:v>
                </c:pt>
                <c:pt idx="13">
                  <c:v>37244</c:v>
                </c:pt>
                <c:pt idx="14">
                  <c:v>37281</c:v>
                </c:pt>
                <c:pt idx="15">
                  <c:v>37314</c:v>
                </c:pt>
                <c:pt idx="16">
                  <c:v>37337</c:v>
                </c:pt>
                <c:pt idx="17">
                  <c:v>37375</c:v>
                </c:pt>
                <c:pt idx="18">
                  <c:v>37398</c:v>
                </c:pt>
                <c:pt idx="19">
                  <c:v>37433</c:v>
                </c:pt>
                <c:pt idx="20">
                  <c:v>37461</c:v>
                </c:pt>
                <c:pt idx="21">
                  <c:v>37494</c:v>
                </c:pt>
                <c:pt idx="22">
                  <c:v>37524</c:v>
                </c:pt>
                <c:pt idx="23">
                  <c:v>37550</c:v>
                </c:pt>
                <c:pt idx="24">
                  <c:v>37581</c:v>
                </c:pt>
                <c:pt idx="25">
                  <c:v>37610</c:v>
                </c:pt>
                <c:pt idx="26">
                  <c:v>37651</c:v>
                </c:pt>
                <c:pt idx="27">
                  <c:v>37679</c:v>
                </c:pt>
                <c:pt idx="28">
                  <c:v>37706</c:v>
                </c:pt>
                <c:pt idx="29">
                  <c:v>37739</c:v>
                </c:pt>
                <c:pt idx="30">
                  <c:v>37761</c:v>
                </c:pt>
                <c:pt idx="31">
                  <c:v>37802</c:v>
                </c:pt>
                <c:pt idx="32">
                  <c:v>37824</c:v>
                </c:pt>
                <c:pt idx="33">
                  <c:v>37860</c:v>
                </c:pt>
                <c:pt idx="34">
                  <c:v>37888</c:v>
                </c:pt>
                <c:pt idx="35">
                  <c:v>37924</c:v>
                </c:pt>
                <c:pt idx="36">
                  <c:v>37951</c:v>
                </c:pt>
                <c:pt idx="37">
                  <c:v>37978</c:v>
                </c:pt>
                <c:pt idx="38">
                  <c:v>38008</c:v>
                </c:pt>
                <c:pt idx="39">
                  <c:v>38047</c:v>
                </c:pt>
                <c:pt idx="40">
                  <c:v>38079</c:v>
                </c:pt>
                <c:pt idx="41">
                  <c:v>38105</c:v>
                </c:pt>
                <c:pt idx="42">
                  <c:v>38131</c:v>
                </c:pt>
                <c:pt idx="43">
                  <c:v>38162</c:v>
                </c:pt>
                <c:pt idx="44">
                  <c:v>38191</c:v>
                </c:pt>
                <c:pt idx="45">
                  <c:v>38217</c:v>
                </c:pt>
                <c:pt idx="46">
                  <c:v>38250</c:v>
                </c:pt>
                <c:pt idx="47">
                  <c:v>38292</c:v>
                </c:pt>
                <c:pt idx="48">
                  <c:v>38320</c:v>
                </c:pt>
                <c:pt idx="49">
                  <c:v>38341</c:v>
                </c:pt>
                <c:pt idx="50">
                  <c:v>38377</c:v>
                </c:pt>
                <c:pt idx="51">
                  <c:v>38413</c:v>
                </c:pt>
                <c:pt idx="52">
                  <c:v>38440</c:v>
                </c:pt>
                <c:pt idx="53">
                  <c:v>38467</c:v>
                </c:pt>
                <c:pt idx="54">
                  <c:v>38496</c:v>
                </c:pt>
                <c:pt idx="55">
                  <c:v>38526</c:v>
                </c:pt>
                <c:pt idx="56">
                  <c:v>38558</c:v>
                </c:pt>
                <c:pt idx="57">
                  <c:v>38586</c:v>
                </c:pt>
                <c:pt idx="58">
                  <c:v>38618</c:v>
                </c:pt>
                <c:pt idx="59">
                  <c:v>38376</c:v>
                </c:pt>
                <c:pt idx="60">
                  <c:v>38677</c:v>
                </c:pt>
                <c:pt idx="61">
                  <c:v>38707</c:v>
                </c:pt>
                <c:pt idx="62">
                  <c:v>38743</c:v>
                </c:pt>
                <c:pt idx="63">
                  <c:v>38776</c:v>
                </c:pt>
                <c:pt idx="64">
                  <c:v>38803</c:v>
                </c:pt>
                <c:pt idx="65">
                  <c:v>38835</c:v>
                </c:pt>
                <c:pt idx="66">
                  <c:v>38856</c:v>
                </c:pt>
                <c:pt idx="67">
                  <c:v>38895</c:v>
                </c:pt>
                <c:pt idx="68">
                  <c:v>38925</c:v>
                </c:pt>
                <c:pt idx="69">
                  <c:v>38958</c:v>
                </c:pt>
                <c:pt idx="70">
                  <c:v>38986</c:v>
                </c:pt>
                <c:pt idx="71">
                  <c:v>39014</c:v>
                </c:pt>
                <c:pt idx="72">
                  <c:v>39050</c:v>
                </c:pt>
                <c:pt idx="73">
                  <c:v>39077</c:v>
                </c:pt>
                <c:pt idx="74">
                  <c:v>39114</c:v>
                </c:pt>
                <c:pt idx="75">
                  <c:v>39136</c:v>
                </c:pt>
                <c:pt idx="76">
                  <c:v>39167</c:v>
                </c:pt>
                <c:pt idx="77">
                  <c:v>39198</c:v>
                </c:pt>
                <c:pt idx="78">
                  <c:v>39220</c:v>
                </c:pt>
                <c:pt idx="79">
                  <c:v>39258</c:v>
                </c:pt>
                <c:pt idx="80">
                  <c:v>39317</c:v>
                </c:pt>
                <c:pt idx="81">
                  <c:v>39356</c:v>
                </c:pt>
                <c:pt idx="82">
                  <c:v>39373</c:v>
                </c:pt>
                <c:pt idx="83">
                  <c:v>39413</c:v>
                </c:pt>
                <c:pt idx="84">
                  <c:v>39443</c:v>
                </c:pt>
                <c:pt idx="85">
                  <c:v>39472</c:v>
                </c:pt>
                <c:pt idx="86">
                  <c:v>39507</c:v>
                </c:pt>
                <c:pt idx="87">
                  <c:v>39536</c:v>
                </c:pt>
                <c:pt idx="88">
                  <c:v>39563</c:v>
                </c:pt>
                <c:pt idx="89">
                  <c:v>39580</c:v>
                </c:pt>
                <c:pt idx="90">
                  <c:v>39674</c:v>
                </c:pt>
                <c:pt idx="91">
                  <c:v>39725</c:v>
                </c:pt>
                <c:pt idx="92">
                  <c:v>39767</c:v>
                </c:pt>
                <c:pt idx="93">
                  <c:v>39795</c:v>
                </c:pt>
                <c:pt idx="94">
                  <c:v>39833</c:v>
                </c:pt>
                <c:pt idx="95">
                  <c:v>39866</c:v>
                </c:pt>
                <c:pt idx="96">
                  <c:v>39898</c:v>
                </c:pt>
                <c:pt idx="97">
                  <c:v>39928</c:v>
                </c:pt>
                <c:pt idx="98">
                  <c:v>39966</c:v>
                </c:pt>
                <c:pt idx="99">
                  <c:v>40004</c:v>
                </c:pt>
                <c:pt idx="100">
                  <c:v>40045</c:v>
                </c:pt>
                <c:pt idx="101" formatCode="mm/dd/yy;@">
                  <c:v>40074</c:v>
                </c:pt>
                <c:pt idx="102" formatCode="m/d/yy;@">
                  <c:v>40102</c:v>
                </c:pt>
                <c:pt idx="103" formatCode="m/d/yy;@">
                  <c:v>40128</c:v>
                </c:pt>
                <c:pt idx="104" formatCode="m/d/yy;@">
                  <c:v>40161</c:v>
                </c:pt>
                <c:pt idx="105" formatCode="m/d/yy;@">
                  <c:v>40191</c:v>
                </c:pt>
                <c:pt idx="106" formatCode="m/d/yy;@">
                  <c:v>40221</c:v>
                </c:pt>
                <c:pt idx="107" formatCode="m/d/yy;@">
                  <c:v>40246</c:v>
                </c:pt>
                <c:pt idx="108" formatCode="m/d/yy;@">
                  <c:v>40274</c:v>
                </c:pt>
                <c:pt idx="109" formatCode="m/d/yy;@">
                  <c:v>40302</c:v>
                </c:pt>
                <c:pt idx="110" formatCode="m/d/yy;@">
                  <c:v>40331</c:v>
                </c:pt>
              </c:numCache>
            </c:numRef>
          </c:cat>
          <c:val>
            <c:numRef>
              <c:f>wl9000s!$L$1346:$L$1456</c:f>
              <c:numCache>
                <c:formatCode>0.000</c:formatCode>
                <c:ptCount val="111"/>
                <c:pt idx="0">
                  <c:v>423.99799999999999</c:v>
                </c:pt>
                <c:pt idx="1">
                  <c:v>423.995</c:v>
                </c:pt>
                <c:pt idx="2">
                  <c:v>423.94599999999997</c:v>
                </c:pt>
                <c:pt idx="3">
                  <c:v>423.89699999999999</c:v>
                </c:pt>
                <c:pt idx="4">
                  <c:v>423.86699999999996</c:v>
                </c:pt>
                <c:pt idx="5">
                  <c:v>423.995</c:v>
                </c:pt>
                <c:pt idx="6">
                  <c:v>424.23899999999998</c:v>
                </c:pt>
                <c:pt idx="7">
                  <c:v>424.36399999999998</c:v>
                </c:pt>
                <c:pt idx="8">
                  <c:v>424.202</c:v>
                </c:pt>
                <c:pt idx="9">
                  <c:v>424.13799999999998</c:v>
                </c:pt>
                <c:pt idx="10">
                  <c:v>424.053</c:v>
                </c:pt>
                <c:pt idx="11">
                  <c:v>424.00399999999996</c:v>
                </c:pt>
                <c:pt idx="12">
                  <c:v>423.96699999999998</c:v>
                </c:pt>
                <c:pt idx="13">
                  <c:v>423.94299999999998</c:v>
                </c:pt>
                <c:pt idx="14">
                  <c:v>423.90600000000001</c:v>
                </c:pt>
                <c:pt idx="15">
                  <c:v>423.86399999999998</c:v>
                </c:pt>
                <c:pt idx="16">
                  <c:v>423.83599999999996</c:v>
                </c:pt>
                <c:pt idx="17">
                  <c:v>423.83</c:v>
                </c:pt>
                <c:pt idx="18">
                  <c:v>423.87</c:v>
                </c:pt>
                <c:pt idx="19">
                  <c:v>423.93699999999995</c:v>
                </c:pt>
                <c:pt idx="20">
                  <c:v>423.983</c:v>
                </c:pt>
                <c:pt idx="21">
                  <c:v>423.97299999999996</c:v>
                </c:pt>
                <c:pt idx="22">
                  <c:v>423.92162399999995</c:v>
                </c:pt>
                <c:pt idx="23">
                  <c:v>423.86371199999996</c:v>
                </c:pt>
                <c:pt idx="24">
                  <c:v>423.827136</c:v>
                </c:pt>
                <c:pt idx="25">
                  <c:v>423.802752</c:v>
                </c:pt>
                <c:pt idx="26">
                  <c:v>423.77227199999999</c:v>
                </c:pt>
                <c:pt idx="27">
                  <c:v>423.73264799999998</c:v>
                </c:pt>
                <c:pt idx="28">
                  <c:v>423.72350399999999</c:v>
                </c:pt>
                <c:pt idx="29">
                  <c:v>423.71740799999998</c:v>
                </c:pt>
                <c:pt idx="30">
                  <c:v>423.72655199999997</c:v>
                </c:pt>
                <c:pt idx="31">
                  <c:v>423.753984</c:v>
                </c:pt>
                <c:pt idx="32">
                  <c:v>423.78446399999996</c:v>
                </c:pt>
                <c:pt idx="33">
                  <c:v>423.71131199999996</c:v>
                </c:pt>
                <c:pt idx="34">
                  <c:v>423.66863999999998</c:v>
                </c:pt>
                <c:pt idx="35">
                  <c:v>423.65339999999998</c:v>
                </c:pt>
                <c:pt idx="36">
                  <c:v>423.650352</c:v>
                </c:pt>
                <c:pt idx="37">
                  <c:v>423.68387999999999</c:v>
                </c:pt>
                <c:pt idx="38">
                  <c:v>423.665592</c:v>
                </c:pt>
                <c:pt idx="39">
                  <c:v>423.650352</c:v>
                </c:pt>
                <c:pt idx="40">
                  <c:v>423.7296</c:v>
                </c:pt>
                <c:pt idx="41">
                  <c:v>423.70216799999997</c:v>
                </c:pt>
                <c:pt idx="42">
                  <c:v>423.66863999999998</c:v>
                </c:pt>
                <c:pt idx="43">
                  <c:v>423.64730399999996</c:v>
                </c:pt>
                <c:pt idx="44">
                  <c:v>423.63206399999996</c:v>
                </c:pt>
                <c:pt idx="45">
                  <c:v>423.74788799999999</c:v>
                </c:pt>
                <c:pt idx="46">
                  <c:v>423.57415199999997</c:v>
                </c:pt>
                <c:pt idx="47">
                  <c:v>423.65949599999999</c:v>
                </c:pt>
                <c:pt idx="48">
                  <c:v>423.81494399999997</c:v>
                </c:pt>
                <c:pt idx="49">
                  <c:v>423.79970399999996</c:v>
                </c:pt>
                <c:pt idx="50">
                  <c:v>423.73569599999996</c:v>
                </c:pt>
                <c:pt idx="51">
                  <c:v>423.68387999999999</c:v>
                </c:pt>
                <c:pt idx="52">
                  <c:v>423.67168799999996</c:v>
                </c:pt>
                <c:pt idx="53">
                  <c:v>423.753984</c:v>
                </c:pt>
                <c:pt idx="54">
                  <c:v>423.76312799999999</c:v>
                </c:pt>
                <c:pt idx="55">
                  <c:v>423.994776</c:v>
                </c:pt>
                <c:pt idx="56">
                  <c:v>423.99172799999997</c:v>
                </c:pt>
                <c:pt idx="57">
                  <c:v>423.89723999999995</c:v>
                </c:pt>
                <c:pt idx="58">
                  <c:v>423.83018399999997</c:v>
                </c:pt>
                <c:pt idx="59">
                  <c:v>423.78751199999999</c:v>
                </c:pt>
                <c:pt idx="60">
                  <c:v>423.76922400000001</c:v>
                </c:pt>
                <c:pt idx="61">
                  <c:v>423.753984</c:v>
                </c:pt>
                <c:pt idx="62">
                  <c:v>423.72655199999997</c:v>
                </c:pt>
                <c:pt idx="63">
                  <c:v>423.68692799999997</c:v>
                </c:pt>
                <c:pt idx="64">
                  <c:v>423.66863999999998</c:v>
                </c:pt>
                <c:pt idx="65">
                  <c:v>423.84847199999996</c:v>
                </c:pt>
                <c:pt idx="66">
                  <c:v>423.86980799999998</c:v>
                </c:pt>
                <c:pt idx="67">
                  <c:v>423.85456799999997</c:v>
                </c:pt>
                <c:pt idx="68">
                  <c:v>423.76617599999997</c:v>
                </c:pt>
                <c:pt idx="69">
                  <c:v>423.68083199999995</c:v>
                </c:pt>
                <c:pt idx="70">
                  <c:v>423.64730399999996</c:v>
                </c:pt>
                <c:pt idx="71">
                  <c:v>423.63511199999999</c:v>
                </c:pt>
                <c:pt idx="72">
                  <c:v>423.60767999999996</c:v>
                </c:pt>
                <c:pt idx="73">
                  <c:v>423.59243999999995</c:v>
                </c:pt>
                <c:pt idx="74">
                  <c:v>423.55586399999999</c:v>
                </c:pt>
                <c:pt idx="75">
                  <c:v>423.53452799999997</c:v>
                </c:pt>
                <c:pt idx="76">
                  <c:v>423.60463199999998</c:v>
                </c:pt>
                <c:pt idx="77">
                  <c:v>423.64730399999996</c:v>
                </c:pt>
                <c:pt idx="78">
                  <c:v>423.69911999999999</c:v>
                </c:pt>
                <c:pt idx="79">
                  <c:v>423.72655199999997</c:v>
                </c:pt>
                <c:pt idx="80">
                  <c:v>423.62901599999998</c:v>
                </c:pt>
                <c:pt idx="81">
                  <c:v>423.59853599999997</c:v>
                </c:pt>
                <c:pt idx="82">
                  <c:v>423.62901599999998</c:v>
                </c:pt>
                <c:pt idx="83">
                  <c:v>423.69302399999998</c:v>
                </c:pt>
                <c:pt idx="84">
                  <c:v>423.665592</c:v>
                </c:pt>
                <c:pt idx="85">
                  <c:v>423.63815999999997</c:v>
                </c:pt>
                <c:pt idx="86">
                  <c:v>423.59548799999999</c:v>
                </c:pt>
                <c:pt idx="87">
                  <c:v>423.55281600000001</c:v>
                </c:pt>
                <c:pt idx="88">
                  <c:v>423.61377599999997</c:v>
                </c:pt>
                <c:pt idx="89">
                  <c:v>423.689976</c:v>
                </c:pt>
                <c:pt idx="90">
                  <c:v>423.77227199999999</c:v>
                </c:pt>
                <c:pt idx="91">
                  <c:v>423.48575999999997</c:v>
                </c:pt>
                <c:pt idx="92">
                  <c:v>423.87590399999999</c:v>
                </c:pt>
                <c:pt idx="93">
                  <c:v>423.90943199999998</c:v>
                </c:pt>
                <c:pt idx="94">
                  <c:v>423.87285599999996</c:v>
                </c:pt>
                <c:pt idx="95">
                  <c:v>423.81189599999999</c:v>
                </c:pt>
                <c:pt idx="96">
                  <c:v>423.90333599999997</c:v>
                </c:pt>
                <c:pt idx="97">
                  <c:v>423.994776</c:v>
                </c:pt>
                <c:pt idx="98">
                  <c:v>424.07402400000001</c:v>
                </c:pt>
                <c:pt idx="99">
                  <c:v>424.058784</c:v>
                </c:pt>
                <c:pt idx="100">
                  <c:v>423.91857599999997</c:v>
                </c:pt>
                <c:pt idx="101">
                  <c:v>423.83627999999999</c:v>
                </c:pt>
                <c:pt idx="102">
                  <c:v>423.778368</c:v>
                </c:pt>
                <c:pt idx="103">
                  <c:v>423.76922400000001</c:v>
                </c:pt>
                <c:pt idx="104">
                  <c:v>423.738744</c:v>
                </c:pt>
                <c:pt idx="105">
                  <c:v>423.70521600000001</c:v>
                </c:pt>
                <c:pt idx="106">
                  <c:v>423.66863999999998</c:v>
                </c:pt>
                <c:pt idx="107">
                  <c:v>423.64730399999996</c:v>
                </c:pt>
                <c:pt idx="108">
                  <c:v>423.70521600000001</c:v>
                </c:pt>
                <c:pt idx="109">
                  <c:v>423.71436</c:v>
                </c:pt>
                <c:pt idx="110">
                  <c:v>423.81189599999999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89216"/>
        <c:axId val="147969088"/>
      </c:lineChart>
      <c:dateAx>
        <c:axId val="142089216"/>
        <c:scaling>
          <c:orientation val="minMax"/>
          <c:max val="40453"/>
        </c:scaling>
        <c:delete val="0"/>
        <c:axPos val="b"/>
        <c:numFmt formatCode="mm/dd/yy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969088"/>
        <c:crosses val="autoZero"/>
        <c:auto val="1"/>
        <c:lblOffset val="100"/>
        <c:baseTimeUnit val="days"/>
      </c:dateAx>
      <c:valAx>
        <c:axId val="147969088"/>
        <c:scaling>
          <c:orientation val="minMax"/>
          <c:max val="424.4"/>
          <c:min val="423.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8.567317175702114E-3"/>
              <c:y val="0.326317781705858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208921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 w="25400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9019 Water Elevation</a:t>
            </a:r>
          </a:p>
        </c:rich>
      </c:tx>
      <c:layout>
        <c:manualLayout>
          <c:xMode val="edge"/>
          <c:yMode val="edge"/>
          <c:x val="0.27230080402845569"/>
          <c:y val="2.7799382220079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58387786327004"/>
          <c:y val="0.22789191343774393"/>
          <c:w val="0.81448053777279428"/>
          <c:h val="0.50680440451080366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none"/>
          </c:marker>
          <c:cat>
            <c:numRef>
              <c:f>wl9000s!$B$739:$B$935</c:f>
              <c:numCache>
                <c:formatCode>mm/dd/yy</c:formatCode>
                <c:ptCount val="197"/>
                <c:pt idx="0">
                  <c:v>33156</c:v>
                </c:pt>
                <c:pt idx="1">
                  <c:v>33172</c:v>
                </c:pt>
                <c:pt idx="2">
                  <c:v>33306</c:v>
                </c:pt>
                <c:pt idx="3">
                  <c:v>33324</c:v>
                </c:pt>
                <c:pt idx="4">
                  <c:v>33406</c:v>
                </c:pt>
                <c:pt idx="5">
                  <c:v>33653</c:v>
                </c:pt>
                <c:pt idx="6">
                  <c:v>33679</c:v>
                </c:pt>
                <c:pt idx="7">
                  <c:v>33771</c:v>
                </c:pt>
                <c:pt idx="8">
                  <c:v>34010</c:v>
                </c:pt>
                <c:pt idx="9">
                  <c:v>34026</c:v>
                </c:pt>
                <c:pt idx="10">
                  <c:v>34044</c:v>
                </c:pt>
                <c:pt idx="11">
                  <c:v>34058</c:v>
                </c:pt>
                <c:pt idx="12">
                  <c:v>34065</c:v>
                </c:pt>
                <c:pt idx="13">
                  <c:v>34075</c:v>
                </c:pt>
                <c:pt idx="14">
                  <c:v>34086</c:v>
                </c:pt>
                <c:pt idx="15">
                  <c:v>34100</c:v>
                </c:pt>
                <c:pt idx="16">
                  <c:v>34110</c:v>
                </c:pt>
                <c:pt idx="17">
                  <c:v>34117</c:v>
                </c:pt>
                <c:pt idx="18">
                  <c:v>34129</c:v>
                </c:pt>
                <c:pt idx="19">
                  <c:v>34267</c:v>
                </c:pt>
                <c:pt idx="20">
                  <c:v>34310</c:v>
                </c:pt>
                <c:pt idx="21">
                  <c:v>34341</c:v>
                </c:pt>
                <c:pt idx="22">
                  <c:v>34366</c:v>
                </c:pt>
                <c:pt idx="23">
                  <c:v>34402</c:v>
                </c:pt>
                <c:pt idx="24">
                  <c:v>34438</c:v>
                </c:pt>
                <c:pt idx="25">
                  <c:v>34470</c:v>
                </c:pt>
                <c:pt idx="26">
                  <c:v>34488</c:v>
                </c:pt>
                <c:pt idx="27">
                  <c:v>34522</c:v>
                </c:pt>
                <c:pt idx="28">
                  <c:v>34561</c:v>
                </c:pt>
                <c:pt idx="29">
                  <c:v>34589</c:v>
                </c:pt>
                <c:pt idx="30">
                  <c:v>34611</c:v>
                </c:pt>
                <c:pt idx="31">
                  <c:v>34648</c:v>
                </c:pt>
                <c:pt idx="32">
                  <c:v>34676</c:v>
                </c:pt>
                <c:pt idx="33">
                  <c:v>34702</c:v>
                </c:pt>
                <c:pt idx="34">
                  <c:v>34775</c:v>
                </c:pt>
                <c:pt idx="35">
                  <c:v>34817</c:v>
                </c:pt>
                <c:pt idx="36">
                  <c:v>34859</c:v>
                </c:pt>
                <c:pt idx="37">
                  <c:v>35025</c:v>
                </c:pt>
                <c:pt idx="38">
                  <c:v>35101</c:v>
                </c:pt>
                <c:pt idx="39">
                  <c:v>35143</c:v>
                </c:pt>
                <c:pt idx="40">
                  <c:v>35184</c:v>
                </c:pt>
                <c:pt idx="41">
                  <c:v>35213</c:v>
                </c:pt>
                <c:pt idx="42">
                  <c:v>35240</c:v>
                </c:pt>
                <c:pt idx="43">
                  <c:v>35286</c:v>
                </c:pt>
                <c:pt idx="44">
                  <c:v>35311</c:v>
                </c:pt>
                <c:pt idx="45">
                  <c:v>35359</c:v>
                </c:pt>
                <c:pt idx="46">
                  <c:v>35419</c:v>
                </c:pt>
                <c:pt idx="47">
                  <c:v>35487</c:v>
                </c:pt>
                <c:pt idx="48">
                  <c:v>35551</c:v>
                </c:pt>
                <c:pt idx="49">
                  <c:v>35586</c:v>
                </c:pt>
                <c:pt idx="50">
                  <c:v>35625</c:v>
                </c:pt>
                <c:pt idx="51">
                  <c:v>35651</c:v>
                </c:pt>
                <c:pt idx="52">
                  <c:v>35731</c:v>
                </c:pt>
                <c:pt idx="53">
                  <c:v>35754</c:v>
                </c:pt>
                <c:pt idx="54">
                  <c:v>35776</c:v>
                </c:pt>
                <c:pt idx="55">
                  <c:v>35817</c:v>
                </c:pt>
                <c:pt idx="56">
                  <c:v>35845</c:v>
                </c:pt>
                <c:pt idx="57">
                  <c:v>35871</c:v>
                </c:pt>
                <c:pt idx="58">
                  <c:v>35900</c:v>
                </c:pt>
                <c:pt idx="59">
                  <c:v>35956</c:v>
                </c:pt>
                <c:pt idx="60">
                  <c:v>36001</c:v>
                </c:pt>
                <c:pt idx="61">
                  <c:v>36060</c:v>
                </c:pt>
                <c:pt idx="62">
                  <c:v>36082</c:v>
                </c:pt>
                <c:pt idx="63">
                  <c:v>36160</c:v>
                </c:pt>
                <c:pt idx="64">
                  <c:v>36185</c:v>
                </c:pt>
                <c:pt idx="65">
                  <c:v>36216</c:v>
                </c:pt>
                <c:pt idx="66">
                  <c:v>36235</c:v>
                </c:pt>
                <c:pt idx="67">
                  <c:v>36277</c:v>
                </c:pt>
                <c:pt idx="68">
                  <c:v>36299</c:v>
                </c:pt>
                <c:pt idx="69">
                  <c:v>36328</c:v>
                </c:pt>
                <c:pt idx="70">
                  <c:v>36371</c:v>
                </c:pt>
                <c:pt idx="71">
                  <c:v>36399</c:v>
                </c:pt>
                <c:pt idx="72">
                  <c:v>36427</c:v>
                </c:pt>
                <c:pt idx="73">
                  <c:v>36458</c:v>
                </c:pt>
                <c:pt idx="74">
                  <c:v>36486</c:v>
                </c:pt>
                <c:pt idx="75">
                  <c:v>36521</c:v>
                </c:pt>
                <c:pt idx="76">
                  <c:v>36553</c:v>
                </c:pt>
                <c:pt idx="77">
                  <c:v>36587</c:v>
                </c:pt>
                <c:pt idx="78">
                  <c:v>36612</c:v>
                </c:pt>
                <c:pt idx="79">
                  <c:v>36640</c:v>
                </c:pt>
                <c:pt idx="80">
                  <c:v>36669</c:v>
                </c:pt>
                <c:pt idx="81">
                  <c:v>36706</c:v>
                </c:pt>
                <c:pt idx="82">
                  <c:v>36732</c:v>
                </c:pt>
                <c:pt idx="83">
                  <c:v>36760</c:v>
                </c:pt>
                <c:pt idx="84">
                  <c:v>36787</c:v>
                </c:pt>
                <c:pt idx="85">
                  <c:v>36822</c:v>
                </c:pt>
                <c:pt idx="86">
                  <c:v>36859</c:v>
                </c:pt>
                <c:pt idx="87">
                  <c:v>36888</c:v>
                </c:pt>
                <c:pt idx="88">
                  <c:v>36914</c:v>
                </c:pt>
                <c:pt idx="89">
                  <c:v>36941</c:v>
                </c:pt>
                <c:pt idx="90">
                  <c:v>36965</c:v>
                </c:pt>
                <c:pt idx="91">
                  <c:v>37011</c:v>
                </c:pt>
                <c:pt idx="92">
                  <c:v>37041</c:v>
                </c:pt>
                <c:pt idx="93">
                  <c:v>37063</c:v>
                </c:pt>
                <c:pt idx="94">
                  <c:v>37102</c:v>
                </c:pt>
                <c:pt idx="95">
                  <c:v>37130</c:v>
                </c:pt>
                <c:pt idx="96">
                  <c:v>37159</c:v>
                </c:pt>
                <c:pt idx="97">
                  <c:v>37193</c:v>
                </c:pt>
                <c:pt idx="98">
                  <c:v>37223</c:v>
                </c:pt>
                <c:pt idx="99">
                  <c:v>37244</c:v>
                </c:pt>
                <c:pt idx="100">
                  <c:v>37281</c:v>
                </c:pt>
                <c:pt idx="101">
                  <c:v>37314</c:v>
                </c:pt>
                <c:pt idx="102">
                  <c:v>37337</c:v>
                </c:pt>
                <c:pt idx="103">
                  <c:v>37375</c:v>
                </c:pt>
                <c:pt idx="104">
                  <c:v>37398</c:v>
                </c:pt>
                <c:pt idx="105">
                  <c:v>37433</c:v>
                </c:pt>
                <c:pt idx="106">
                  <c:v>37469</c:v>
                </c:pt>
                <c:pt idx="107">
                  <c:v>37494</c:v>
                </c:pt>
                <c:pt idx="108">
                  <c:v>37524</c:v>
                </c:pt>
                <c:pt idx="109">
                  <c:v>37550</c:v>
                </c:pt>
                <c:pt idx="110">
                  <c:v>37581</c:v>
                </c:pt>
                <c:pt idx="111">
                  <c:v>37610</c:v>
                </c:pt>
                <c:pt idx="112">
                  <c:v>37651</c:v>
                </c:pt>
                <c:pt idx="113">
                  <c:v>37679</c:v>
                </c:pt>
                <c:pt idx="114">
                  <c:v>37706</c:v>
                </c:pt>
                <c:pt idx="115">
                  <c:v>37739</c:v>
                </c:pt>
                <c:pt idx="116">
                  <c:v>37761</c:v>
                </c:pt>
                <c:pt idx="117">
                  <c:v>37802</c:v>
                </c:pt>
                <c:pt idx="118">
                  <c:v>37832</c:v>
                </c:pt>
                <c:pt idx="119">
                  <c:v>37860</c:v>
                </c:pt>
                <c:pt idx="120">
                  <c:v>37888</c:v>
                </c:pt>
                <c:pt idx="121">
                  <c:v>37924</c:v>
                </c:pt>
                <c:pt idx="122">
                  <c:v>37951</c:v>
                </c:pt>
                <c:pt idx="123">
                  <c:v>37978</c:v>
                </c:pt>
                <c:pt idx="124">
                  <c:v>38008</c:v>
                </c:pt>
                <c:pt idx="125">
                  <c:v>38047</c:v>
                </c:pt>
                <c:pt idx="126">
                  <c:v>38079</c:v>
                </c:pt>
                <c:pt idx="127">
                  <c:v>38105</c:v>
                </c:pt>
                <c:pt idx="128">
                  <c:v>38131</c:v>
                </c:pt>
                <c:pt idx="129">
                  <c:v>38162</c:v>
                </c:pt>
                <c:pt idx="130">
                  <c:v>38191</c:v>
                </c:pt>
                <c:pt idx="131">
                  <c:v>38216</c:v>
                </c:pt>
                <c:pt idx="132">
                  <c:v>38250</c:v>
                </c:pt>
                <c:pt idx="133">
                  <c:v>38292</c:v>
                </c:pt>
                <c:pt idx="134">
                  <c:v>38320</c:v>
                </c:pt>
                <c:pt idx="135">
                  <c:v>38341</c:v>
                </c:pt>
                <c:pt idx="136">
                  <c:v>38377</c:v>
                </c:pt>
                <c:pt idx="137">
                  <c:v>38413</c:v>
                </c:pt>
                <c:pt idx="138">
                  <c:v>38440</c:v>
                </c:pt>
                <c:pt idx="139">
                  <c:v>38467</c:v>
                </c:pt>
                <c:pt idx="140">
                  <c:v>38496</c:v>
                </c:pt>
                <c:pt idx="141">
                  <c:v>38526</c:v>
                </c:pt>
                <c:pt idx="142">
                  <c:v>38558</c:v>
                </c:pt>
                <c:pt idx="143">
                  <c:v>38586</c:v>
                </c:pt>
                <c:pt idx="144">
                  <c:v>38618</c:v>
                </c:pt>
                <c:pt idx="145">
                  <c:v>38649</c:v>
                </c:pt>
                <c:pt idx="146">
                  <c:v>38677</c:v>
                </c:pt>
                <c:pt idx="147">
                  <c:v>38707</c:v>
                </c:pt>
                <c:pt idx="148">
                  <c:v>38743</c:v>
                </c:pt>
                <c:pt idx="149">
                  <c:v>38776</c:v>
                </c:pt>
                <c:pt idx="150">
                  <c:v>38803</c:v>
                </c:pt>
                <c:pt idx="151">
                  <c:v>38835</c:v>
                </c:pt>
                <c:pt idx="152">
                  <c:v>38856</c:v>
                </c:pt>
                <c:pt idx="153">
                  <c:v>38895</c:v>
                </c:pt>
                <c:pt idx="154">
                  <c:v>38925</c:v>
                </c:pt>
                <c:pt idx="155">
                  <c:v>38958</c:v>
                </c:pt>
                <c:pt idx="156">
                  <c:v>38986</c:v>
                </c:pt>
                <c:pt idx="157">
                  <c:v>39014</c:v>
                </c:pt>
                <c:pt idx="158">
                  <c:v>39050</c:v>
                </c:pt>
                <c:pt idx="159">
                  <c:v>39077</c:v>
                </c:pt>
                <c:pt idx="160">
                  <c:v>39114</c:v>
                </c:pt>
                <c:pt idx="161">
                  <c:v>39136</c:v>
                </c:pt>
                <c:pt idx="162">
                  <c:v>39167</c:v>
                </c:pt>
                <c:pt idx="163">
                  <c:v>39198</c:v>
                </c:pt>
                <c:pt idx="164">
                  <c:v>39220</c:v>
                </c:pt>
                <c:pt idx="165">
                  <c:v>39258</c:v>
                </c:pt>
                <c:pt idx="166">
                  <c:v>39317</c:v>
                </c:pt>
                <c:pt idx="167">
                  <c:v>39356</c:v>
                </c:pt>
                <c:pt idx="168">
                  <c:v>39373</c:v>
                </c:pt>
                <c:pt idx="169">
                  <c:v>39413</c:v>
                </c:pt>
                <c:pt idx="170">
                  <c:v>39443</c:v>
                </c:pt>
                <c:pt idx="171">
                  <c:v>39472</c:v>
                </c:pt>
                <c:pt idx="172">
                  <c:v>39507</c:v>
                </c:pt>
                <c:pt idx="173">
                  <c:v>39536</c:v>
                </c:pt>
                <c:pt idx="174">
                  <c:v>39563</c:v>
                </c:pt>
                <c:pt idx="175">
                  <c:v>39580</c:v>
                </c:pt>
                <c:pt idx="176">
                  <c:v>39674</c:v>
                </c:pt>
                <c:pt idx="177">
                  <c:v>39725</c:v>
                </c:pt>
                <c:pt idx="178">
                  <c:v>39767</c:v>
                </c:pt>
                <c:pt idx="179">
                  <c:v>39795</c:v>
                </c:pt>
                <c:pt idx="180">
                  <c:v>39833</c:v>
                </c:pt>
                <c:pt idx="181">
                  <c:v>39866</c:v>
                </c:pt>
                <c:pt idx="182">
                  <c:v>39898</c:v>
                </c:pt>
                <c:pt idx="183">
                  <c:v>39928</c:v>
                </c:pt>
                <c:pt idx="184">
                  <c:v>39966</c:v>
                </c:pt>
                <c:pt idx="185">
                  <c:v>40004</c:v>
                </c:pt>
                <c:pt idx="186">
                  <c:v>40045</c:v>
                </c:pt>
                <c:pt idx="187">
                  <c:v>40074</c:v>
                </c:pt>
                <c:pt idx="188">
                  <c:v>40102</c:v>
                </c:pt>
                <c:pt idx="189">
                  <c:v>40128</c:v>
                </c:pt>
                <c:pt idx="190">
                  <c:v>40162</c:v>
                </c:pt>
                <c:pt idx="191">
                  <c:v>40191</c:v>
                </c:pt>
                <c:pt idx="192">
                  <c:v>40222</c:v>
                </c:pt>
                <c:pt idx="193">
                  <c:v>40247</c:v>
                </c:pt>
                <c:pt idx="194">
                  <c:v>40275</c:v>
                </c:pt>
                <c:pt idx="195">
                  <c:v>40302</c:v>
                </c:pt>
                <c:pt idx="196">
                  <c:v>40331</c:v>
                </c:pt>
              </c:numCache>
            </c:numRef>
          </c:cat>
          <c:val>
            <c:numRef>
              <c:f>wl9000s!$L$739:$L$935</c:f>
              <c:numCache>
                <c:formatCode>General</c:formatCode>
                <c:ptCount val="197"/>
                <c:pt idx="0">
                  <c:v>423.14100000000002</c:v>
                </c:pt>
                <c:pt idx="1">
                  <c:v>423.12299999999999</c:v>
                </c:pt>
                <c:pt idx="2">
                  <c:v>423.06</c:v>
                </c:pt>
                <c:pt idx="3">
                  <c:v>423.06400000000002</c:v>
                </c:pt>
                <c:pt idx="4">
                  <c:v>423.33100000000002</c:v>
                </c:pt>
                <c:pt idx="5">
                  <c:v>423.13</c:v>
                </c:pt>
                <c:pt idx="6">
                  <c:v>423.15</c:v>
                </c:pt>
                <c:pt idx="7">
                  <c:v>423.24</c:v>
                </c:pt>
                <c:pt idx="8">
                  <c:v>423.29</c:v>
                </c:pt>
                <c:pt idx="9">
                  <c:v>423.26800000000003</c:v>
                </c:pt>
                <c:pt idx="10">
                  <c:v>423.25700000000001</c:v>
                </c:pt>
                <c:pt idx="11">
                  <c:v>423.25700000000001</c:v>
                </c:pt>
                <c:pt idx="13">
                  <c:v>423.303</c:v>
                </c:pt>
                <c:pt idx="14">
                  <c:v>423.22800000000001</c:v>
                </c:pt>
                <c:pt idx="15">
                  <c:v>423.35700000000003</c:v>
                </c:pt>
                <c:pt idx="18">
                  <c:v>423.37600000000003</c:v>
                </c:pt>
                <c:pt idx="19">
                  <c:v>423.41900000000004</c:v>
                </c:pt>
                <c:pt idx="20">
                  <c:v>423.38300000000004</c:v>
                </c:pt>
                <c:pt idx="21">
                  <c:v>423.35200000000003</c:v>
                </c:pt>
                <c:pt idx="22">
                  <c:v>423.32900000000001</c:v>
                </c:pt>
                <c:pt idx="23">
                  <c:v>423.29700000000003</c:v>
                </c:pt>
                <c:pt idx="24">
                  <c:v>423.30800000000005</c:v>
                </c:pt>
                <c:pt idx="25">
                  <c:v>423.363</c:v>
                </c:pt>
                <c:pt idx="26">
                  <c:v>423.39600000000002</c:v>
                </c:pt>
                <c:pt idx="27">
                  <c:v>423.41400000000004</c:v>
                </c:pt>
                <c:pt idx="28">
                  <c:v>423.471</c:v>
                </c:pt>
                <c:pt idx="29">
                  <c:v>423.45800000000003</c:v>
                </c:pt>
                <c:pt idx="30">
                  <c:v>423.5</c:v>
                </c:pt>
                <c:pt idx="31">
                  <c:v>423.53700000000003</c:v>
                </c:pt>
                <c:pt idx="32">
                  <c:v>423.55100000000004</c:v>
                </c:pt>
                <c:pt idx="33">
                  <c:v>423.53800000000001</c:v>
                </c:pt>
                <c:pt idx="34">
                  <c:v>423.45000000000005</c:v>
                </c:pt>
                <c:pt idx="35">
                  <c:v>423.48900000000003</c:v>
                </c:pt>
                <c:pt idx="36">
                  <c:v>423.56400000000002</c:v>
                </c:pt>
                <c:pt idx="37">
                  <c:v>423.49600000000004</c:v>
                </c:pt>
                <c:pt idx="38">
                  <c:v>423.18</c:v>
                </c:pt>
                <c:pt idx="39">
                  <c:v>423.14600000000002</c:v>
                </c:pt>
                <c:pt idx="40">
                  <c:v>423.55700000000002</c:v>
                </c:pt>
                <c:pt idx="41">
                  <c:v>423.67500000000001</c:v>
                </c:pt>
                <c:pt idx="42">
                  <c:v>423.67200000000003</c:v>
                </c:pt>
                <c:pt idx="43">
                  <c:v>423.59300000000002</c:v>
                </c:pt>
                <c:pt idx="44">
                  <c:v>423.54500000000002</c:v>
                </c:pt>
                <c:pt idx="45">
                  <c:v>423.45800000000003</c:v>
                </c:pt>
                <c:pt idx="46">
                  <c:v>423.20400000000001</c:v>
                </c:pt>
                <c:pt idx="47">
                  <c:v>423.14600000000002</c:v>
                </c:pt>
                <c:pt idx="48">
                  <c:v>423.59900000000005</c:v>
                </c:pt>
                <c:pt idx="49">
                  <c:v>423.63600000000002</c:v>
                </c:pt>
                <c:pt idx="50">
                  <c:v>423.68</c:v>
                </c:pt>
                <c:pt idx="51">
                  <c:v>423.76400000000001</c:v>
                </c:pt>
                <c:pt idx="52">
                  <c:v>423.47</c:v>
                </c:pt>
                <c:pt idx="53">
                  <c:v>423.45400000000001</c:v>
                </c:pt>
                <c:pt idx="54">
                  <c:v>423.483</c:v>
                </c:pt>
                <c:pt idx="55">
                  <c:v>423.37700000000001</c:v>
                </c:pt>
                <c:pt idx="56">
                  <c:v>423.35200000000003</c:v>
                </c:pt>
                <c:pt idx="57">
                  <c:v>423.35</c:v>
                </c:pt>
                <c:pt idx="58">
                  <c:v>423.45400000000001</c:v>
                </c:pt>
                <c:pt idx="59">
                  <c:v>423.601</c:v>
                </c:pt>
                <c:pt idx="60">
                  <c:v>423.58500000000004</c:v>
                </c:pt>
                <c:pt idx="61">
                  <c:v>423.43200000000002</c:v>
                </c:pt>
                <c:pt idx="62">
                  <c:v>423.411</c:v>
                </c:pt>
                <c:pt idx="63">
                  <c:v>424.387</c:v>
                </c:pt>
                <c:pt idx="64">
                  <c:v>425.36600000000004</c:v>
                </c:pt>
                <c:pt idx="65">
                  <c:v>426.43200000000002</c:v>
                </c:pt>
                <c:pt idx="66">
                  <c:v>427.33600000000001</c:v>
                </c:pt>
                <c:pt idx="67">
                  <c:v>428.51000000000005</c:v>
                </c:pt>
                <c:pt idx="68">
                  <c:v>423.62300000000005</c:v>
                </c:pt>
                <c:pt idx="69">
                  <c:v>423.77700000000004</c:v>
                </c:pt>
                <c:pt idx="70">
                  <c:v>423.87600000000003</c:v>
                </c:pt>
                <c:pt idx="71">
                  <c:v>423.89800000000002</c:v>
                </c:pt>
                <c:pt idx="72">
                  <c:v>423.92500000000001</c:v>
                </c:pt>
                <c:pt idx="73">
                  <c:v>423.85</c:v>
                </c:pt>
                <c:pt idx="74">
                  <c:v>423.77700000000004</c:v>
                </c:pt>
                <c:pt idx="75">
                  <c:v>423.67900000000003</c:v>
                </c:pt>
                <c:pt idx="76">
                  <c:v>423.64217555623287</c:v>
                </c:pt>
                <c:pt idx="77">
                  <c:v>423.56902712587629</c:v>
                </c:pt>
                <c:pt idx="78">
                  <c:v>423.57817067967085</c:v>
                </c:pt>
                <c:pt idx="79">
                  <c:v>423.54769216702226</c:v>
                </c:pt>
                <c:pt idx="80">
                  <c:v>423.53550076196285</c:v>
                </c:pt>
                <c:pt idx="81">
                  <c:v>423.57207497714114</c:v>
                </c:pt>
                <c:pt idx="82">
                  <c:v>423.51721365437368</c:v>
                </c:pt>
                <c:pt idx="83">
                  <c:v>423.49100000000004</c:v>
                </c:pt>
                <c:pt idx="84">
                  <c:v>423.52000000000004</c:v>
                </c:pt>
                <c:pt idx="85">
                  <c:v>423.49900000000002</c:v>
                </c:pt>
                <c:pt idx="86">
                  <c:v>423.63600000000002</c:v>
                </c:pt>
                <c:pt idx="87">
                  <c:v>423.65100000000001</c:v>
                </c:pt>
                <c:pt idx="88">
                  <c:v>423.61400000000003</c:v>
                </c:pt>
                <c:pt idx="89">
                  <c:v>423.56900000000002</c:v>
                </c:pt>
                <c:pt idx="90">
                  <c:v>423.53800000000001</c:v>
                </c:pt>
                <c:pt idx="91">
                  <c:v>423.57100000000003</c:v>
                </c:pt>
                <c:pt idx="92">
                  <c:v>423.87</c:v>
                </c:pt>
                <c:pt idx="93">
                  <c:v>424.03800000000001</c:v>
                </c:pt>
                <c:pt idx="94">
                  <c:v>423.89500000000004</c:v>
                </c:pt>
                <c:pt idx="95">
                  <c:v>423.80900000000003</c:v>
                </c:pt>
                <c:pt idx="96">
                  <c:v>423.733</c:v>
                </c:pt>
                <c:pt idx="97">
                  <c:v>423.678</c:v>
                </c:pt>
                <c:pt idx="98">
                  <c:v>423.64500000000004</c:v>
                </c:pt>
                <c:pt idx="99">
                  <c:v>423.61700000000002</c:v>
                </c:pt>
                <c:pt idx="100">
                  <c:v>423.58100000000002</c:v>
                </c:pt>
                <c:pt idx="101">
                  <c:v>423.53800000000001</c:v>
                </c:pt>
                <c:pt idx="102">
                  <c:v>423.50800000000004</c:v>
                </c:pt>
                <c:pt idx="103">
                  <c:v>423.50799999999998</c:v>
                </c:pt>
                <c:pt idx="104">
                  <c:v>423.53500000000003</c:v>
                </c:pt>
                <c:pt idx="105">
                  <c:v>423.56900000000002</c:v>
                </c:pt>
                <c:pt idx="106">
                  <c:v>423.66899999999998</c:v>
                </c:pt>
                <c:pt idx="107">
                  <c:v>423.63</c:v>
                </c:pt>
                <c:pt idx="108" formatCode="0.000">
                  <c:v>423.54731200000003</c:v>
                </c:pt>
                <c:pt idx="109" formatCode="0.000">
                  <c:v>423.52597600000001</c:v>
                </c:pt>
                <c:pt idx="110" formatCode="0.000">
                  <c:v>423.54731200000003</c:v>
                </c:pt>
                <c:pt idx="111" formatCode="0.000">
                  <c:v>423.51683200000002</c:v>
                </c:pt>
                <c:pt idx="112" formatCode="0.000">
                  <c:v>423.50463999999999</c:v>
                </c:pt>
                <c:pt idx="113" formatCode="0.000">
                  <c:v>423.45282400000002</c:v>
                </c:pt>
                <c:pt idx="114" formatCode="0.000">
                  <c:v>423.42234400000001</c:v>
                </c:pt>
                <c:pt idx="115" formatCode="0.000">
                  <c:v>423.416248</c:v>
                </c:pt>
                <c:pt idx="116" formatCode="0.000">
                  <c:v>423.416248</c:v>
                </c:pt>
                <c:pt idx="117" formatCode="0.000">
                  <c:v>423.431488</c:v>
                </c:pt>
                <c:pt idx="118" formatCode="0.000">
                  <c:v>423.431488</c:v>
                </c:pt>
                <c:pt idx="119" formatCode="0.000">
                  <c:v>423.416248</c:v>
                </c:pt>
                <c:pt idx="134" formatCode="0.000">
                  <c:v>423.49244800000002</c:v>
                </c:pt>
                <c:pt idx="135" formatCode="0.000">
                  <c:v>423.48940000000005</c:v>
                </c:pt>
                <c:pt idx="141" formatCode="0.000">
                  <c:v>423.61700000000002</c:v>
                </c:pt>
                <c:pt idx="142" formatCode="0.000">
                  <c:v>423.63900000000001</c:v>
                </c:pt>
                <c:pt idx="143" formatCode="0.000">
                  <c:v>423.56300000000005</c:v>
                </c:pt>
                <c:pt idx="144" formatCode="0.000">
                  <c:v>423.49200000000002</c:v>
                </c:pt>
                <c:pt idx="151" formatCode="0.000">
                  <c:v>423.48</c:v>
                </c:pt>
                <c:pt idx="152" formatCode="0.000">
                  <c:v>423.51400000000001</c:v>
                </c:pt>
                <c:pt idx="153" formatCode="0.000">
                  <c:v>423.50200000000001</c:v>
                </c:pt>
                <c:pt idx="183" formatCode="0.000">
                  <c:v>423.63300000000004</c:v>
                </c:pt>
                <c:pt idx="184" formatCode="0.000">
                  <c:v>423.73019200000005</c:v>
                </c:pt>
                <c:pt idx="185" formatCode="0.000">
                  <c:v>423.72409600000003</c:v>
                </c:pt>
                <c:pt idx="186" formatCode="0.000">
                  <c:v>423.58693600000004</c:v>
                </c:pt>
                <c:pt idx="187" formatCode="0.000">
                  <c:v>423.55036000000001</c:v>
                </c:pt>
                <c:pt idx="196" formatCode="0.000">
                  <c:v>423.50463999999999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48160"/>
        <c:axId val="147970816"/>
      </c:lineChart>
      <c:dateAx>
        <c:axId val="147548160"/>
        <c:scaling>
          <c:orientation val="minMax"/>
          <c:max val="40453"/>
        </c:scaling>
        <c:delete val="0"/>
        <c:axPos val="b"/>
        <c:numFmt formatCode="mm/dd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970816"/>
        <c:crosses val="autoZero"/>
        <c:auto val="1"/>
        <c:lblOffset val="100"/>
        <c:baseTimeUnit val="days"/>
      </c:dateAx>
      <c:valAx>
        <c:axId val="147970816"/>
        <c:scaling>
          <c:orientation val="minMax"/>
          <c:max val="429"/>
          <c:min val="42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5837104072398189E-2"/>
              <c:y val="0.350341207349081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54816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9015 Water Elevation</a:t>
            </a:r>
          </a:p>
        </c:rich>
      </c:tx>
      <c:layout>
        <c:manualLayout>
          <c:xMode val="edge"/>
          <c:yMode val="edge"/>
          <c:x val="0.32017622014367203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80375782881003"/>
          <c:y val="0.15064149715011879"/>
          <c:w val="0.78496868475991655"/>
          <c:h val="0.60897626507494829"/>
        </c:manualLayout>
      </c:layout>
      <c:lineChart>
        <c:grouping val="standard"/>
        <c:varyColors val="0"/>
        <c:ser>
          <c:idx val="0"/>
          <c:order val="0"/>
          <c:tx>
            <c:strRef>
              <c:f>wl9000s!$P$701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wl9000s!$B$574:$B$715</c:f>
              <c:numCache>
                <c:formatCode>mm/dd/yy</c:formatCode>
                <c:ptCount val="142"/>
                <c:pt idx="0">
                  <c:v>36160</c:v>
                </c:pt>
                <c:pt idx="1">
                  <c:v>36299</c:v>
                </c:pt>
                <c:pt idx="2">
                  <c:v>36328</c:v>
                </c:pt>
                <c:pt idx="3">
                  <c:v>36371</c:v>
                </c:pt>
                <c:pt idx="4">
                  <c:v>36395</c:v>
                </c:pt>
                <c:pt idx="5">
                  <c:v>36427</c:v>
                </c:pt>
                <c:pt idx="6">
                  <c:v>36458</c:v>
                </c:pt>
                <c:pt idx="7">
                  <c:v>36486</c:v>
                </c:pt>
                <c:pt idx="8">
                  <c:v>36521</c:v>
                </c:pt>
                <c:pt idx="9">
                  <c:v>36553</c:v>
                </c:pt>
                <c:pt idx="10">
                  <c:v>36587</c:v>
                </c:pt>
                <c:pt idx="11">
                  <c:v>36612</c:v>
                </c:pt>
                <c:pt idx="12">
                  <c:v>36640</c:v>
                </c:pt>
                <c:pt idx="13">
                  <c:v>36669</c:v>
                </c:pt>
                <c:pt idx="14">
                  <c:v>36706</c:v>
                </c:pt>
                <c:pt idx="15">
                  <c:v>36732</c:v>
                </c:pt>
                <c:pt idx="16">
                  <c:v>36760</c:v>
                </c:pt>
                <c:pt idx="17">
                  <c:v>36787</c:v>
                </c:pt>
                <c:pt idx="18">
                  <c:v>36822</c:v>
                </c:pt>
                <c:pt idx="19">
                  <c:v>36859</c:v>
                </c:pt>
                <c:pt idx="20">
                  <c:v>36888</c:v>
                </c:pt>
                <c:pt idx="21">
                  <c:v>36914</c:v>
                </c:pt>
                <c:pt idx="22">
                  <c:v>36941</c:v>
                </c:pt>
                <c:pt idx="23">
                  <c:v>36965</c:v>
                </c:pt>
                <c:pt idx="24">
                  <c:v>37011</c:v>
                </c:pt>
                <c:pt idx="25">
                  <c:v>37041</c:v>
                </c:pt>
                <c:pt idx="26">
                  <c:v>37063</c:v>
                </c:pt>
                <c:pt idx="27">
                  <c:v>37098</c:v>
                </c:pt>
                <c:pt idx="28">
                  <c:v>37130</c:v>
                </c:pt>
                <c:pt idx="29">
                  <c:v>37159</c:v>
                </c:pt>
                <c:pt idx="30">
                  <c:v>37193</c:v>
                </c:pt>
                <c:pt idx="31">
                  <c:v>37223</c:v>
                </c:pt>
                <c:pt idx="32">
                  <c:v>37244</c:v>
                </c:pt>
                <c:pt idx="33">
                  <c:v>37281</c:v>
                </c:pt>
                <c:pt idx="34">
                  <c:v>37314</c:v>
                </c:pt>
                <c:pt idx="35">
                  <c:v>37337</c:v>
                </c:pt>
                <c:pt idx="36">
                  <c:v>37375</c:v>
                </c:pt>
                <c:pt idx="37">
                  <c:v>37398</c:v>
                </c:pt>
                <c:pt idx="38">
                  <c:v>37433</c:v>
                </c:pt>
                <c:pt idx="39">
                  <c:v>37459</c:v>
                </c:pt>
                <c:pt idx="40">
                  <c:v>37494</c:v>
                </c:pt>
                <c:pt idx="41">
                  <c:v>37524</c:v>
                </c:pt>
                <c:pt idx="42">
                  <c:v>37546</c:v>
                </c:pt>
                <c:pt idx="43">
                  <c:v>37581</c:v>
                </c:pt>
                <c:pt idx="44">
                  <c:v>37610</c:v>
                </c:pt>
                <c:pt idx="45">
                  <c:v>37651</c:v>
                </c:pt>
                <c:pt idx="46">
                  <c:v>37679</c:v>
                </c:pt>
                <c:pt idx="47">
                  <c:v>37705</c:v>
                </c:pt>
                <c:pt idx="48">
                  <c:v>37739</c:v>
                </c:pt>
                <c:pt idx="49">
                  <c:v>37761</c:v>
                </c:pt>
                <c:pt idx="50">
                  <c:v>37802</c:v>
                </c:pt>
                <c:pt idx="51">
                  <c:v>37805</c:v>
                </c:pt>
                <c:pt idx="52">
                  <c:v>37832</c:v>
                </c:pt>
                <c:pt idx="53">
                  <c:v>37846</c:v>
                </c:pt>
                <c:pt idx="54">
                  <c:v>37851</c:v>
                </c:pt>
                <c:pt idx="55">
                  <c:v>37859</c:v>
                </c:pt>
                <c:pt idx="56">
                  <c:v>37860</c:v>
                </c:pt>
                <c:pt idx="57">
                  <c:v>37888</c:v>
                </c:pt>
                <c:pt idx="58">
                  <c:v>37889</c:v>
                </c:pt>
                <c:pt idx="59">
                  <c:v>37904</c:v>
                </c:pt>
                <c:pt idx="60">
                  <c:v>37924</c:v>
                </c:pt>
                <c:pt idx="61">
                  <c:v>37930</c:v>
                </c:pt>
                <c:pt idx="62">
                  <c:v>37951</c:v>
                </c:pt>
                <c:pt idx="63">
                  <c:v>37978</c:v>
                </c:pt>
                <c:pt idx="64">
                  <c:v>37998</c:v>
                </c:pt>
                <c:pt idx="65">
                  <c:v>38008</c:v>
                </c:pt>
                <c:pt idx="66">
                  <c:v>38047</c:v>
                </c:pt>
                <c:pt idx="67">
                  <c:v>38078</c:v>
                </c:pt>
                <c:pt idx="68">
                  <c:v>38105</c:v>
                </c:pt>
                <c:pt idx="69">
                  <c:v>38131</c:v>
                </c:pt>
                <c:pt idx="70">
                  <c:v>38162</c:v>
                </c:pt>
                <c:pt idx="71">
                  <c:v>38191</c:v>
                </c:pt>
                <c:pt idx="72">
                  <c:v>38225</c:v>
                </c:pt>
                <c:pt idx="73">
                  <c:v>38250</c:v>
                </c:pt>
                <c:pt idx="74">
                  <c:v>38292</c:v>
                </c:pt>
                <c:pt idx="75">
                  <c:v>38320</c:v>
                </c:pt>
                <c:pt idx="76">
                  <c:v>38341</c:v>
                </c:pt>
                <c:pt idx="77">
                  <c:v>38377</c:v>
                </c:pt>
                <c:pt idx="78">
                  <c:v>38413</c:v>
                </c:pt>
                <c:pt idx="79">
                  <c:v>38440</c:v>
                </c:pt>
                <c:pt idx="80">
                  <c:v>38467</c:v>
                </c:pt>
                <c:pt idx="81">
                  <c:v>38496</c:v>
                </c:pt>
                <c:pt idx="82">
                  <c:v>38526</c:v>
                </c:pt>
                <c:pt idx="83">
                  <c:v>38549</c:v>
                </c:pt>
                <c:pt idx="84">
                  <c:v>38558</c:v>
                </c:pt>
                <c:pt idx="85">
                  <c:v>38586</c:v>
                </c:pt>
                <c:pt idx="86">
                  <c:v>38617</c:v>
                </c:pt>
                <c:pt idx="87">
                  <c:v>38649</c:v>
                </c:pt>
                <c:pt idx="88">
                  <c:v>38677</c:v>
                </c:pt>
                <c:pt idx="89">
                  <c:v>38707</c:v>
                </c:pt>
                <c:pt idx="90">
                  <c:v>38743</c:v>
                </c:pt>
                <c:pt idx="91">
                  <c:v>38776</c:v>
                </c:pt>
                <c:pt idx="92">
                  <c:v>38803</c:v>
                </c:pt>
                <c:pt idx="93">
                  <c:v>38835</c:v>
                </c:pt>
                <c:pt idx="94">
                  <c:v>38856</c:v>
                </c:pt>
                <c:pt idx="95">
                  <c:v>38894</c:v>
                </c:pt>
                <c:pt idx="96">
                  <c:v>38925</c:v>
                </c:pt>
                <c:pt idx="97">
                  <c:v>38958</c:v>
                </c:pt>
                <c:pt idx="98">
                  <c:v>38986</c:v>
                </c:pt>
                <c:pt idx="99">
                  <c:v>39014</c:v>
                </c:pt>
                <c:pt idx="100">
                  <c:v>39050</c:v>
                </c:pt>
                <c:pt idx="101">
                  <c:v>39077</c:v>
                </c:pt>
                <c:pt idx="102">
                  <c:v>39114</c:v>
                </c:pt>
                <c:pt idx="103">
                  <c:v>39136</c:v>
                </c:pt>
                <c:pt idx="104">
                  <c:v>39167</c:v>
                </c:pt>
                <c:pt idx="105">
                  <c:v>39198</c:v>
                </c:pt>
                <c:pt idx="106">
                  <c:v>39220</c:v>
                </c:pt>
                <c:pt idx="107">
                  <c:v>39258</c:v>
                </c:pt>
                <c:pt idx="108">
                  <c:v>39291</c:v>
                </c:pt>
                <c:pt idx="109">
                  <c:v>39317</c:v>
                </c:pt>
                <c:pt idx="110">
                  <c:v>39356</c:v>
                </c:pt>
                <c:pt idx="111">
                  <c:v>39373</c:v>
                </c:pt>
                <c:pt idx="112">
                  <c:v>39413</c:v>
                </c:pt>
                <c:pt idx="113">
                  <c:v>39443</c:v>
                </c:pt>
                <c:pt idx="114">
                  <c:v>39472</c:v>
                </c:pt>
                <c:pt idx="115">
                  <c:v>39507</c:v>
                </c:pt>
                <c:pt idx="116">
                  <c:v>39536</c:v>
                </c:pt>
                <c:pt idx="117">
                  <c:v>39563</c:v>
                </c:pt>
                <c:pt idx="118">
                  <c:v>39580</c:v>
                </c:pt>
                <c:pt idx="119">
                  <c:v>39650</c:v>
                </c:pt>
                <c:pt idx="120">
                  <c:v>39674</c:v>
                </c:pt>
                <c:pt idx="121">
                  <c:v>39725</c:v>
                </c:pt>
                <c:pt idx="122">
                  <c:v>39767</c:v>
                </c:pt>
                <c:pt idx="123">
                  <c:v>39795</c:v>
                </c:pt>
                <c:pt idx="124">
                  <c:v>39833</c:v>
                </c:pt>
                <c:pt idx="125">
                  <c:v>39866</c:v>
                </c:pt>
                <c:pt idx="126">
                  <c:v>39898</c:v>
                </c:pt>
                <c:pt idx="127">
                  <c:v>39928</c:v>
                </c:pt>
                <c:pt idx="128">
                  <c:v>39966</c:v>
                </c:pt>
                <c:pt idx="129">
                  <c:v>40001</c:v>
                </c:pt>
                <c:pt idx="130">
                  <c:v>40045</c:v>
                </c:pt>
                <c:pt idx="131">
                  <c:v>40074</c:v>
                </c:pt>
                <c:pt idx="132">
                  <c:v>40101</c:v>
                </c:pt>
                <c:pt idx="133">
                  <c:v>40127</c:v>
                </c:pt>
                <c:pt idx="134">
                  <c:v>40162</c:v>
                </c:pt>
                <c:pt idx="135">
                  <c:v>40190</c:v>
                </c:pt>
                <c:pt idx="136">
                  <c:v>40221</c:v>
                </c:pt>
                <c:pt idx="137">
                  <c:v>40246</c:v>
                </c:pt>
                <c:pt idx="138">
                  <c:v>40274</c:v>
                </c:pt>
                <c:pt idx="139">
                  <c:v>40302</c:v>
                </c:pt>
                <c:pt idx="140">
                  <c:v>40324</c:v>
                </c:pt>
                <c:pt idx="141">
                  <c:v>40331</c:v>
                </c:pt>
              </c:numCache>
            </c:numRef>
          </c:cat>
          <c:val>
            <c:numRef>
              <c:f>wl9000s!$L$574:$L$715</c:f>
              <c:numCache>
                <c:formatCode>General</c:formatCode>
                <c:ptCount val="142"/>
                <c:pt idx="0">
                  <c:v>423.35</c:v>
                </c:pt>
                <c:pt idx="1">
                  <c:v>423.66800000000001</c:v>
                </c:pt>
                <c:pt idx="2">
                  <c:v>423.827</c:v>
                </c:pt>
                <c:pt idx="3">
                  <c:v>423.93700000000001</c:v>
                </c:pt>
                <c:pt idx="4">
                  <c:v>423.94900000000001</c:v>
                </c:pt>
                <c:pt idx="5">
                  <c:v>424.00099999999998</c:v>
                </c:pt>
                <c:pt idx="6" formatCode="0.000">
                  <c:v>423.9643249009448</c:v>
                </c:pt>
                <c:pt idx="7" formatCode="0.000">
                  <c:v>423.91251142944225</c:v>
                </c:pt>
                <c:pt idx="8" formatCode="0.000">
                  <c:v>423.84850655288022</c:v>
                </c:pt>
                <c:pt idx="9" formatCode="0.000">
                  <c:v>423.79669308137761</c:v>
                </c:pt>
                <c:pt idx="10" formatCode="0.000">
                  <c:v>423.74183175861015</c:v>
                </c:pt>
                <c:pt idx="11" formatCode="0.000">
                  <c:v>423.71744894849132</c:v>
                </c:pt>
                <c:pt idx="12" formatCode="0.000">
                  <c:v>423.72049679975618</c:v>
                </c:pt>
                <c:pt idx="13" formatCode="0.000">
                  <c:v>423.70830539469671</c:v>
                </c:pt>
                <c:pt idx="14" formatCode="0.000">
                  <c:v>423.72354465102103</c:v>
                </c:pt>
                <c:pt idx="15" formatCode="0.000">
                  <c:v>423.60772630295639</c:v>
                </c:pt>
                <c:pt idx="16" formatCode="0.000">
                  <c:v>423.5711520877781</c:v>
                </c:pt>
                <c:pt idx="17" formatCode="0.000">
                  <c:v>423.60163060042669</c:v>
                </c:pt>
                <c:pt idx="18" formatCode="0.000">
                  <c:v>423.57724779030781</c:v>
                </c:pt>
                <c:pt idx="19" formatCode="0.000">
                  <c:v>423.75097531240476</c:v>
                </c:pt>
                <c:pt idx="20" formatCode="0.000">
                  <c:v>423.85460225540993</c:v>
                </c:pt>
                <c:pt idx="21" formatCode="0.000">
                  <c:v>423.81193233770193</c:v>
                </c:pt>
                <c:pt idx="22" formatCode="0.000">
                  <c:v>423.76621456872903</c:v>
                </c:pt>
                <c:pt idx="23" formatCode="0.000">
                  <c:v>423.73268820481559</c:v>
                </c:pt>
                <c:pt idx="24" formatCode="0.000">
                  <c:v>423.76926241999388</c:v>
                </c:pt>
                <c:pt idx="25" formatCode="0.000">
                  <c:v>423.98261200853398</c:v>
                </c:pt>
                <c:pt idx="26" formatCode="0.000">
                  <c:v>424.10147820786347</c:v>
                </c:pt>
                <c:pt idx="27" formatCode="0.000">
                  <c:v>423.97346845473942</c:v>
                </c:pt>
                <c:pt idx="28" formatCode="0.000">
                  <c:v>423.92470283450166</c:v>
                </c:pt>
                <c:pt idx="29" formatCode="0.000">
                  <c:v>423.8271715940262</c:v>
                </c:pt>
                <c:pt idx="30" formatCode="0.000">
                  <c:v>423.79669308137761</c:v>
                </c:pt>
                <c:pt idx="31" formatCode="0.000">
                  <c:v>423.75707101493447</c:v>
                </c:pt>
                <c:pt idx="32" formatCode="0.000">
                  <c:v>423.744879609875</c:v>
                </c:pt>
                <c:pt idx="33" formatCode="0.000">
                  <c:v>423.78754952758305</c:v>
                </c:pt>
                <c:pt idx="34" formatCode="0.000">
                  <c:v>423.72659250228588</c:v>
                </c:pt>
                <c:pt idx="35" formatCode="0.000">
                  <c:v>423.70525754343186</c:v>
                </c:pt>
                <c:pt idx="36" formatCode="0.000">
                  <c:v>423.64125266686983</c:v>
                </c:pt>
                <c:pt idx="37" formatCode="0.000">
                  <c:v>423.65953977445901</c:v>
                </c:pt>
                <c:pt idx="38" formatCode="0.000">
                  <c:v>423.72354465102103</c:v>
                </c:pt>
                <c:pt idx="39" formatCode="0.000">
                  <c:v>423.75402316366961</c:v>
                </c:pt>
                <c:pt idx="40" formatCode="0.000">
                  <c:v>423.81498018896679</c:v>
                </c:pt>
                <c:pt idx="41" formatCode="0.000">
                  <c:v>423.75097531240476</c:v>
                </c:pt>
                <c:pt idx="42" formatCode="0.000">
                  <c:v>423.6534440719293</c:v>
                </c:pt>
                <c:pt idx="43" formatCode="0.000">
                  <c:v>423.62906126181042</c:v>
                </c:pt>
                <c:pt idx="44" formatCode="0.000">
                  <c:v>423.60772630295639</c:v>
                </c:pt>
                <c:pt idx="45" formatCode="0.000">
                  <c:v>423.58943919536728</c:v>
                </c:pt>
                <c:pt idx="46" formatCode="0.000">
                  <c:v>423.55591283145384</c:v>
                </c:pt>
                <c:pt idx="47" formatCode="0.000">
                  <c:v>423.51933861627549</c:v>
                </c:pt>
                <c:pt idx="48" formatCode="0.000">
                  <c:v>423.51324291374578</c:v>
                </c:pt>
                <c:pt idx="49" formatCode="0.000">
                  <c:v>423.52543431880525</c:v>
                </c:pt>
                <c:pt idx="50" formatCode="0.000">
                  <c:v>423.54981712892408</c:v>
                </c:pt>
                <c:pt idx="51" formatCode="0.000">
                  <c:v>423.56200853398354</c:v>
                </c:pt>
                <c:pt idx="52" formatCode="0.000">
                  <c:v>423.54372142639437</c:v>
                </c:pt>
                <c:pt idx="53" formatCode="0.000">
                  <c:v>423.52543431880525</c:v>
                </c:pt>
                <c:pt idx="54" formatCode="0.000">
                  <c:v>423.51933861627549</c:v>
                </c:pt>
                <c:pt idx="55" formatCode="0.000">
                  <c:v>423.5223864675404</c:v>
                </c:pt>
                <c:pt idx="56" formatCode="0.000">
                  <c:v>423.50714721121608</c:v>
                </c:pt>
                <c:pt idx="57" formatCode="0.000">
                  <c:v>423.4400944833892</c:v>
                </c:pt>
                <c:pt idx="58" formatCode="0.000">
                  <c:v>423.4400944833892</c:v>
                </c:pt>
                <c:pt idx="59" formatCode="0.000">
                  <c:v>423.43704663212435</c:v>
                </c:pt>
                <c:pt idx="60" formatCode="0.000">
                  <c:v>423.4339987808595</c:v>
                </c:pt>
                <c:pt idx="61" formatCode="0.000">
                  <c:v>423.44314233465406</c:v>
                </c:pt>
                <c:pt idx="62" formatCode="0.000">
                  <c:v>423.43704663212435</c:v>
                </c:pt>
                <c:pt idx="63" formatCode="0.000">
                  <c:v>423.54981712892408</c:v>
                </c:pt>
                <c:pt idx="64" formatCode="0.000">
                  <c:v>423.53762572386466</c:v>
                </c:pt>
                <c:pt idx="65" formatCode="0.000">
                  <c:v>423.53153002133496</c:v>
                </c:pt>
                <c:pt idx="66" formatCode="0.000">
                  <c:v>423.51019506248093</c:v>
                </c:pt>
                <c:pt idx="67" formatCode="0.000">
                  <c:v>423.54372142639437</c:v>
                </c:pt>
                <c:pt idx="68" formatCode="0.000">
                  <c:v>423.52848217007011</c:v>
                </c:pt>
                <c:pt idx="69" formatCode="0.000">
                  <c:v>423.51324291374578</c:v>
                </c:pt>
                <c:pt idx="70" formatCode="0.000">
                  <c:v>423.4400944833892</c:v>
                </c:pt>
                <c:pt idx="71" formatCode="0.000">
                  <c:v>423.47666869856749</c:v>
                </c:pt>
                <c:pt idx="72" formatCode="0.000">
                  <c:v>423.47971654983235</c:v>
                </c:pt>
                <c:pt idx="73" formatCode="0.000">
                  <c:v>423.43095092959464</c:v>
                </c:pt>
                <c:pt idx="74" formatCode="0.000">
                  <c:v>423.50714721121608</c:v>
                </c:pt>
                <c:pt idx="75" formatCode="0.000">
                  <c:v>423.64734836939954</c:v>
                </c:pt>
                <c:pt idx="76" formatCode="0.000">
                  <c:v>423.63515696434013</c:v>
                </c:pt>
                <c:pt idx="77" formatCode="0.000">
                  <c:v>423.58334349283751</c:v>
                </c:pt>
                <c:pt idx="78" formatCode="0.000">
                  <c:v>423.54372142639437</c:v>
                </c:pt>
                <c:pt idx="79" formatCode="0.000">
                  <c:v>423.51324291374578</c:v>
                </c:pt>
                <c:pt idx="80" formatCode="0.000">
                  <c:v>423.58334349283751</c:v>
                </c:pt>
                <c:pt idx="81" formatCode="0.000">
                  <c:v>423.60772630295639</c:v>
                </c:pt>
                <c:pt idx="82" formatCode="0.000">
                  <c:v>423.84241085035052</c:v>
                </c:pt>
                <c:pt idx="83" formatCode="0.000">
                  <c:v>423.86374580920449</c:v>
                </c:pt>
                <c:pt idx="84" formatCode="0.000">
                  <c:v>423.84241085035052</c:v>
                </c:pt>
                <c:pt idx="85" formatCode="0.000">
                  <c:v>423.75402316366961</c:v>
                </c:pt>
                <c:pt idx="86" formatCode="0.000">
                  <c:v>423.68697043584274</c:v>
                </c:pt>
                <c:pt idx="87" formatCode="0.000">
                  <c:v>423.6534440719293</c:v>
                </c:pt>
                <c:pt idx="88" formatCode="0.000">
                  <c:v>423.62601341054557</c:v>
                </c:pt>
                <c:pt idx="89" formatCode="0.000">
                  <c:v>423.61686985675095</c:v>
                </c:pt>
                <c:pt idx="90" formatCode="0.000">
                  <c:v>423.58334349283751</c:v>
                </c:pt>
                <c:pt idx="91" formatCode="0.000">
                  <c:v>423.54981712892408</c:v>
                </c:pt>
                <c:pt idx="92" formatCode="0.000">
                  <c:v>423.53457787259981</c:v>
                </c:pt>
                <c:pt idx="93" formatCode="0.000">
                  <c:v>423.702209692167</c:v>
                </c:pt>
                <c:pt idx="94" formatCode="0.000">
                  <c:v>423.72964035355074</c:v>
                </c:pt>
                <c:pt idx="95" formatCode="0.000">
                  <c:v>423.71135324596156</c:v>
                </c:pt>
                <c:pt idx="96" formatCode="0.000">
                  <c:v>423.62601341054557</c:v>
                </c:pt>
                <c:pt idx="97" formatCode="0.000">
                  <c:v>423.54067357512952</c:v>
                </c:pt>
                <c:pt idx="98" formatCode="0.000">
                  <c:v>423.50714721121608</c:v>
                </c:pt>
                <c:pt idx="99" formatCode="0.000">
                  <c:v>423.50105150868637</c:v>
                </c:pt>
                <c:pt idx="100" formatCode="0.000">
                  <c:v>423.47362084730264</c:v>
                </c:pt>
                <c:pt idx="101" formatCode="0.000">
                  <c:v>423.45838159097838</c:v>
                </c:pt>
                <c:pt idx="102" formatCode="0.000">
                  <c:v>423.42485522706488</c:v>
                </c:pt>
                <c:pt idx="103" formatCode="0.000">
                  <c:v>423.40352026821091</c:v>
                </c:pt>
                <c:pt idx="104" formatCode="0.000">
                  <c:v>423.41875952453518</c:v>
                </c:pt>
                <c:pt idx="105" formatCode="0.000">
                  <c:v>423.48886010362691</c:v>
                </c:pt>
                <c:pt idx="106" formatCode="0.000">
                  <c:v>423.54676927765922</c:v>
                </c:pt>
                <c:pt idx="107" formatCode="0.000">
                  <c:v>423.57724779030781</c:v>
                </c:pt>
                <c:pt idx="108" formatCode="0.000">
                  <c:v>423.55286498018893</c:v>
                </c:pt>
                <c:pt idx="109" formatCode="0.000">
                  <c:v>423.48886010362691</c:v>
                </c:pt>
                <c:pt idx="110" formatCode="0.000">
                  <c:v>423.46142944224323</c:v>
                </c:pt>
                <c:pt idx="111" formatCode="0.000">
                  <c:v>423.49190795489181</c:v>
                </c:pt>
                <c:pt idx="112" formatCode="0.000">
                  <c:v>423.55286498018893</c:v>
                </c:pt>
                <c:pt idx="113" formatCode="0.000">
                  <c:v>423.54067357512952</c:v>
                </c:pt>
                <c:pt idx="114" formatCode="0.000">
                  <c:v>423.50409935995123</c:v>
                </c:pt>
                <c:pt idx="115" formatCode="0.000">
                  <c:v>423.45838159097838</c:v>
                </c:pt>
                <c:pt idx="116" formatCode="0.000">
                  <c:v>423.42485522706488</c:v>
                </c:pt>
                <c:pt idx="117" formatCode="0.000">
                  <c:v>423.49190795489181</c:v>
                </c:pt>
                <c:pt idx="118" formatCode="0.000">
                  <c:v>423.57419993904296</c:v>
                </c:pt>
                <c:pt idx="119" formatCode="0.000">
                  <c:v>423.72964035355074</c:v>
                </c:pt>
                <c:pt idx="120" formatCode="0.000">
                  <c:v>423.65649192319415</c:v>
                </c:pt>
                <c:pt idx="121" formatCode="0.000">
                  <c:v>423.66258762572386</c:v>
                </c:pt>
                <c:pt idx="122" formatCode="0.000">
                  <c:v>423.744879609875</c:v>
                </c:pt>
                <c:pt idx="123" formatCode="0.000">
                  <c:v>423.76926241999388</c:v>
                </c:pt>
                <c:pt idx="124" formatCode="0.000">
                  <c:v>423.73268820481559</c:v>
                </c:pt>
                <c:pt idx="125" formatCode="0.000">
                  <c:v>423.67173117951842</c:v>
                </c:pt>
                <c:pt idx="126" formatCode="0.000">
                  <c:v>423.744879609875</c:v>
                </c:pt>
                <c:pt idx="127" formatCode="0.000">
                  <c:v>423.85155440414508</c:v>
                </c:pt>
                <c:pt idx="128" formatCode="0.000">
                  <c:v>423.94298994209083</c:v>
                </c:pt>
                <c:pt idx="129" formatCode="0.000">
                  <c:v>423.93994209082598</c:v>
                </c:pt>
                <c:pt idx="130" formatCode="0.000">
                  <c:v>423.77231027125873</c:v>
                </c:pt>
                <c:pt idx="131" formatCode="0.000">
                  <c:v>423.70525754343186</c:v>
                </c:pt>
                <c:pt idx="132" formatCode="0.000">
                  <c:v>423.66563547698871</c:v>
                </c:pt>
                <c:pt idx="133" formatCode="0.000">
                  <c:v>423.65039622066445</c:v>
                </c:pt>
                <c:pt idx="134" formatCode="0.000">
                  <c:v>423.60163060042669</c:v>
                </c:pt>
                <c:pt idx="135" formatCode="0.000">
                  <c:v>423.57419993904296</c:v>
                </c:pt>
                <c:pt idx="136" formatCode="0.000">
                  <c:v>423.53762572386466</c:v>
                </c:pt>
                <c:pt idx="137" formatCode="0.000">
                  <c:v>423.51019506248093</c:v>
                </c:pt>
                <c:pt idx="138" formatCode="0.000">
                  <c:v>423.56810423651325</c:v>
                </c:pt>
                <c:pt idx="139" formatCode="0.000">
                  <c:v>423.57419993904296</c:v>
                </c:pt>
                <c:pt idx="140" formatCode="0.000">
                  <c:v>423.65649192319415</c:v>
                </c:pt>
                <c:pt idx="141" formatCode="0.000">
                  <c:v>423.67173117951842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57472"/>
        <c:axId val="77964416"/>
      </c:lineChart>
      <c:dateAx>
        <c:axId val="78057472"/>
        <c:scaling>
          <c:orientation val="minMax"/>
          <c:max val="40453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964416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77964416"/>
        <c:scaling>
          <c:orientation val="minMax"/>
          <c:max val="424.2"/>
          <c:min val="423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Elevation (m)</a:t>
                </a:r>
              </a:p>
            </c:rich>
          </c:tx>
          <c:layout>
            <c:manualLayout>
              <c:xMode val="edge"/>
              <c:yMode val="edge"/>
              <c:x val="2.1929763998706841E-2"/>
              <c:y val="0.262821185813311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057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9006 Water Elevation</a:t>
            </a:r>
          </a:p>
        </c:rich>
      </c:tx>
      <c:layout>
        <c:manualLayout>
          <c:xMode val="edge"/>
          <c:yMode val="edge"/>
          <c:x val="0.42397332909143931"/>
          <c:y val="1.9575931848109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333333333329E-2"/>
          <c:y val="0.11433447098976109"/>
          <c:w val="0.88131313131313127"/>
          <c:h val="0.83959044368600677"/>
        </c:manualLayout>
      </c:layout>
      <c:scatterChart>
        <c:scatterStyle val="lineMarker"/>
        <c:varyColors val="0"/>
        <c:ser>
          <c:idx val="0"/>
          <c:order val="0"/>
          <c:tx>
            <c:v>Water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wl9000s!$B$213:$B$296</c:f>
              <c:numCache>
                <c:formatCode>mm/dd/yy</c:formatCode>
                <c:ptCount val="84"/>
                <c:pt idx="0">
                  <c:v>33156</c:v>
                </c:pt>
                <c:pt idx="1">
                  <c:v>33172</c:v>
                </c:pt>
                <c:pt idx="2">
                  <c:v>33306</c:v>
                </c:pt>
                <c:pt idx="3">
                  <c:v>33400</c:v>
                </c:pt>
                <c:pt idx="4">
                  <c:v>33679</c:v>
                </c:pt>
                <c:pt idx="5">
                  <c:v>33771</c:v>
                </c:pt>
                <c:pt idx="6">
                  <c:v>34010</c:v>
                </c:pt>
                <c:pt idx="7">
                  <c:v>34033</c:v>
                </c:pt>
                <c:pt idx="8">
                  <c:v>34044</c:v>
                </c:pt>
                <c:pt idx="9">
                  <c:v>34058</c:v>
                </c:pt>
                <c:pt idx="10">
                  <c:v>34065</c:v>
                </c:pt>
                <c:pt idx="11">
                  <c:v>34075</c:v>
                </c:pt>
                <c:pt idx="12">
                  <c:v>34086</c:v>
                </c:pt>
                <c:pt idx="13">
                  <c:v>34100</c:v>
                </c:pt>
                <c:pt idx="14">
                  <c:v>34110</c:v>
                </c:pt>
                <c:pt idx="15">
                  <c:v>34117</c:v>
                </c:pt>
                <c:pt idx="16">
                  <c:v>34129</c:v>
                </c:pt>
                <c:pt idx="17">
                  <c:v>34267</c:v>
                </c:pt>
                <c:pt idx="18">
                  <c:v>34310</c:v>
                </c:pt>
                <c:pt idx="19">
                  <c:v>34341</c:v>
                </c:pt>
                <c:pt idx="20">
                  <c:v>34366</c:v>
                </c:pt>
                <c:pt idx="21">
                  <c:v>34402</c:v>
                </c:pt>
                <c:pt idx="22">
                  <c:v>34438</c:v>
                </c:pt>
                <c:pt idx="23">
                  <c:v>34470</c:v>
                </c:pt>
                <c:pt idx="24">
                  <c:v>34488</c:v>
                </c:pt>
                <c:pt idx="25">
                  <c:v>34522</c:v>
                </c:pt>
                <c:pt idx="26">
                  <c:v>34561</c:v>
                </c:pt>
                <c:pt idx="27">
                  <c:v>34589</c:v>
                </c:pt>
                <c:pt idx="28">
                  <c:v>34611</c:v>
                </c:pt>
                <c:pt idx="29">
                  <c:v>34648</c:v>
                </c:pt>
                <c:pt idx="30">
                  <c:v>34676</c:v>
                </c:pt>
                <c:pt idx="31">
                  <c:v>34702</c:v>
                </c:pt>
                <c:pt idx="32">
                  <c:v>34775</c:v>
                </c:pt>
                <c:pt idx="33">
                  <c:v>34817</c:v>
                </c:pt>
                <c:pt idx="34">
                  <c:v>34859</c:v>
                </c:pt>
                <c:pt idx="35">
                  <c:v>35025</c:v>
                </c:pt>
                <c:pt idx="36">
                  <c:v>35184</c:v>
                </c:pt>
                <c:pt idx="37">
                  <c:v>35213</c:v>
                </c:pt>
                <c:pt idx="38">
                  <c:v>35240</c:v>
                </c:pt>
                <c:pt idx="39">
                  <c:v>35286</c:v>
                </c:pt>
                <c:pt idx="40">
                  <c:v>35311</c:v>
                </c:pt>
                <c:pt idx="41">
                  <c:v>35325</c:v>
                </c:pt>
                <c:pt idx="42">
                  <c:v>35359</c:v>
                </c:pt>
                <c:pt idx="43">
                  <c:v>35419</c:v>
                </c:pt>
                <c:pt idx="44">
                  <c:v>35487</c:v>
                </c:pt>
                <c:pt idx="45">
                  <c:v>35551</c:v>
                </c:pt>
                <c:pt idx="46">
                  <c:v>35586</c:v>
                </c:pt>
                <c:pt idx="47">
                  <c:v>35625</c:v>
                </c:pt>
                <c:pt idx="48">
                  <c:v>35651</c:v>
                </c:pt>
                <c:pt idx="49">
                  <c:v>35693</c:v>
                </c:pt>
                <c:pt idx="50">
                  <c:v>35731</c:v>
                </c:pt>
                <c:pt idx="51">
                  <c:v>35754</c:v>
                </c:pt>
                <c:pt idx="52">
                  <c:v>35776</c:v>
                </c:pt>
                <c:pt idx="53">
                  <c:v>35817</c:v>
                </c:pt>
                <c:pt idx="54">
                  <c:v>35845</c:v>
                </c:pt>
                <c:pt idx="55">
                  <c:v>35871</c:v>
                </c:pt>
                <c:pt idx="56">
                  <c:v>35900</c:v>
                </c:pt>
                <c:pt idx="57">
                  <c:v>35956</c:v>
                </c:pt>
                <c:pt idx="58">
                  <c:v>36001</c:v>
                </c:pt>
                <c:pt idx="59">
                  <c:v>36060</c:v>
                </c:pt>
                <c:pt idx="60">
                  <c:v>36082</c:v>
                </c:pt>
                <c:pt idx="61">
                  <c:v>36160</c:v>
                </c:pt>
                <c:pt idx="62">
                  <c:v>36185</c:v>
                </c:pt>
                <c:pt idx="63">
                  <c:v>36216</c:v>
                </c:pt>
                <c:pt idx="64">
                  <c:v>36235</c:v>
                </c:pt>
                <c:pt idx="65">
                  <c:v>36277</c:v>
                </c:pt>
                <c:pt idx="66">
                  <c:v>36299</c:v>
                </c:pt>
                <c:pt idx="67">
                  <c:v>36328</c:v>
                </c:pt>
                <c:pt idx="68">
                  <c:v>36371</c:v>
                </c:pt>
                <c:pt idx="69">
                  <c:v>36399</c:v>
                </c:pt>
                <c:pt idx="70">
                  <c:v>36427</c:v>
                </c:pt>
                <c:pt idx="71">
                  <c:v>36458</c:v>
                </c:pt>
                <c:pt idx="72">
                  <c:v>36486</c:v>
                </c:pt>
                <c:pt idx="73">
                  <c:v>36521</c:v>
                </c:pt>
                <c:pt idx="74">
                  <c:v>36553</c:v>
                </c:pt>
                <c:pt idx="75">
                  <c:v>36587</c:v>
                </c:pt>
                <c:pt idx="76">
                  <c:v>36612</c:v>
                </c:pt>
                <c:pt idx="77">
                  <c:v>36640</c:v>
                </c:pt>
                <c:pt idx="78">
                  <c:v>36669</c:v>
                </c:pt>
                <c:pt idx="79">
                  <c:v>36706</c:v>
                </c:pt>
                <c:pt idx="80">
                  <c:v>36732</c:v>
                </c:pt>
                <c:pt idx="81">
                  <c:v>36760</c:v>
                </c:pt>
                <c:pt idx="82">
                  <c:v>36787</c:v>
                </c:pt>
                <c:pt idx="83">
                  <c:v>36816</c:v>
                </c:pt>
              </c:numCache>
            </c:numRef>
          </c:xVal>
          <c:yVal>
            <c:numRef>
              <c:f>wl9000s!$L$213:$L$296</c:f>
              <c:numCache>
                <c:formatCode>General</c:formatCode>
                <c:ptCount val="84"/>
                <c:pt idx="0">
                  <c:v>423.64</c:v>
                </c:pt>
                <c:pt idx="1">
                  <c:v>423.65199999999999</c:v>
                </c:pt>
                <c:pt idx="2">
                  <c:v>423.56400000000002</c:v>
                </c:pt>
                <c:pt idx="3">
                  <c:v>423.78100000000001</c:v>
                </c:pt>
                <c:pt idx="4">
                  <c:v>423.65</c:v>
                </c:pt>
                <c:pt idx="5">
                  <c:v>423.73</c:v>
                </c:pt>
                <c:pt idx="6">
                  <c:v>423.75</c:v>
                </c:pt>
                <c:pt idx="7">
                  <c:v>423.74</c:v>
                </c:pt>
                <c:pt idx="8">
                  <c:v>423.73</c:v>
                </c:pt>
                <c:pt idx="9">
                  <c:v>423.76</c:v>
                </c:pt>
                <c:pt idx="10">
                  <c:v>423.78</c:v>
                </c:pt>
                <c:pt idx="11">
                  <c:v>423.81</c:v>
                </c:pt>
                <c:pt idx="12">
                  <c:v>423.83</c:v>
                </c:pt>
                <c:pt idx="13">
                  <c:v>423.86</c:v>
                </c:pt>
                <c:pt idx="14">
                  <c:v>423.87</c:v>
                </c:pt>
                <c:pt idx="15">
                  <c:v>423.87</c:v>
                </c:pt>
                <c:pt idx="16" formatCode="0.000">
                  <c:v>423.87600000000003</c:v>
                </c:pt>
                <c:pt idx="17" formatCode="0.000">
                  <c:v>423.90800000000002</c:v>
                </c:pt>
                <c:pt idx="18" formatCode="0.000">
                  <c:v>423.86900000000003</c:v>
                </c:pt>
                <c:pt idx="19" formatCode="0.000">
                  <c:v>423.83699999999999</c:v>
                </c:pt>
                <c:pt idx="20" formatCode="0.000">
                  <c:v>423.80700000000002</c:v>
                </c:pt>
                <c:pt idx="21" formatCode="0.000">
                  <c:v>423.779</c:v>
                </c:pt>
                <c:pt idx="22" formatCode="0.000">
                  <c:v>423.82300000000004</c:v>
                </c:pt>
                <c:pt idx="23" formatCode="0.000">
                  <c:v>423.87700000000001</c:v>
                </c:pt>
                <c:pt idx="24" formatCode="0.000">
                  <c:v>423.90100000000001</c:v>
                </c:pt>
                <c:pt idx="25" formatCode="0.000">
                  <c:v>423.923</c:v>
                </c:pt>
                <c:pt idx="26" formatCode="0.000">
                  <c:v>423.96100000000001</c:v>
                </c:pt>
                <c:pt idx="27" formatCode="0.000">
                  <c:v>423.94200000000001</c:v>
                </c:pt>
                <c:pt idx="28" formatCode="0.000">
                  <c:v>424.00299999999999</c:v>
                </c:pt>
                <c:pt idx="29" formatCode="0.000">
                  <c:v>424.02800000000002</c:v>
                </c:pt>
                <c:pt idx="30" formatCode="0.000">
                  <c:v>424.09000000000003</c:v>
                </c:pt>
                <c:pt idx="31" formatCode="0.000">
                  <c:v>423.99</c:v>
                </c:pt>
                <c:pt idx="32" formatCode="0.000">
                  <c:v>423.92200000000003</c:v>
                </c:pt>
                <c:pt idx="33" formatCode="0.000">
                  <c:v>423.96100000000001</c:v>
                </c:pt>
                <c:pt idx="34" formatCode="0.000">
                  <c:v>424.03800000000001</c:v>
                </c:pt>
                <c:pt idx="35" formatCode="0.000">
                  <c:v>423.952</c:v>
                </c:pt>
                <c:pt idx="36" formatCode="0.000">
                  <c:v>424.06700000000001</c:v>
                </c:pt>
                <c:pt idx="37" formatCode="0.000">
                  <c:v>424.34700000000004</c:v>
                </c:pt>
                <c:pt idx="38" formatCode="0.000">
                  <c:v>423.82800000000003</c:v>
                </c:pt>
                <c:pt idx="39" formatCode="0.000">
                  <c:v>423.74900000000002</c:v>
                </c:pt>
                <c:pt idx="40" formatCode="0.000">
                  <c:v>423.94100000000003</c:v>
                </c:pt>
                <c:pt idx="41" formatCode="0.000">
                  <c:v>423.89704799999998</c:v>
                </c:pt>
                <c:pt idx="42" formatCode="0.000">
                  <c:v>423.89</c:v>
                </c:pt>
                <c:pt idx="43" formatCode="0.000">
                  <c:v>423.64600000000002</c:v>
                </c:pt>
                <c:pt idx="44" formatCode="0.000">
                  <c:v>423.58500000000004</c:v>
                </c:pt>
                <c:pt idx="45" formatCode="0.000">
                  <c:v>424.07400000000001</c:v>
                </c:pt>
                <c:pt idx="46" formatCode="0.000">
                  <c:v>424.07900000000001</c:v>
                </c:pt>
                <c:pt idx="47" formatCode="0.000">
                  <c:v>423.97500000000002</c:v>
                </c:pt>
                <c:pt idx="48" formatCode="0.000">
                  <c:v>424.17500000000001</c:v>
                </c:pt>
                <c:pt idx="49" formatCode="0.000">
                  <c:v>424.02699999999999</c:v>
                </c:pt>
                <c:pt idx="50" formatCode="0.000">
                  <c:v>423.90300000000002</c:v>
                </c:pt>
                <c:pt idx="51" formatCode="0.000">
                  <c:v>423.87299999999999</c:v>
                </c:pt>
                <c:pt idx="52" formatCode="0.000">
                  <c:v>423.98900000000003</c:v>
                </c:pt>
                <c:pt idx="53" formatCode="0.000">
                  <c:v>423.80799999999999</c:v>
                </c:pt>
                <c:pt idx="54" formatCode="0.000">
                  <c:v>423.78700000000003</c:v>
                </c:pt>
                <c:pt idx="55" formatCode="0.000">
                  <c:v>423.80099999999999</c:v>
                </c:pt>
                <c:pt idx="56" formatCode="0.000">
                  <c:v>423.81900000000002</c:v>
                </c:pt>
                <c:pt idx="57" formatCode="0.000">
                  <c:v>424.01600000000002</c:v>
                </c:pt>
                <c:pt idx="58" formatCode="0.000">
                  <c:v>423.95499999999998</c:v>
                </c:pt>
                <c:pt idx="59" formatCode="0.000">
                  <c:v>423.83600000000001</c:v>
                </c:pt>
                <c:pt idx="60" formatCode="0.000">
                  <c:v>423.834</c:v>
                </c:pt>
                <c:pt idx="61" formatCode="0.000">
                  <c:v>423.81900000000002</c:v>
                </c:pt>
                <c:pt idx="62" formatCode="0.000">
                  <c:v>423.79300000000001</c:v>
                </c:pt>
                <c:pt idx="63" formatCode="0.000">
                  <c:v>423.762</c:v>
                </c:pt>
                <c:pt idx="64" formatCode="0.000">
                  <c:v>423.74700000000001</c:v>
                </c:pt>
                <c:pt idx="65" formatCode="0.000">
                  <c:v>423.971</c:v>
                </c:pt>
                <c:pt idx="66" formatCode="0.000">
                  <c:v>424.12</c:v>
                </c:pt>
                <c:pt idx="67" formatCode="0.000">
                  <c:v>424.21699999999998</c:v>
                </c:pt>
                <c:pt idx="68" formatCode="0.000">
                  <c:v>424.25400000000002</c:v>
                </c:pt>
                <c:pt idx="69" formatCode="0.000">
                  <c:v>424.23200000000003</c:v>
                </c:pt>
                <c:pt idx="70" formatCode="0.000">
                  <c:v>424.238</c:v>
                </c:pt>
                <c:pt idx="71" formatCode="0.000">
                  <c:v>424.173</c:v>
                </c:pt>
                <c:pt idx="72" formatCode="0.000">
                  <c:v>424.10599999999999</c:v>
                </c:pt>
                <c:pt idx="73" formatCode="0.000">
                  <c:v>424.036</c:v>
                </c:pt>
                <c:pt idx="74" formatCode="0.000">
                  <c:v>423.98878085949406</c:v>
                </c:pt>
                <c:pt idx="75" formatCode="0.000">
                  <c:v>423.94306309052121</c:v>
                </c:pt>
                <c:pt idx="76" formatCode="0.000">
                  <c:v>423.93391953672659</c:v>
                </c:pt>
                <c:pt idx="77" formatCode="0.000">
                  <c:v>423.94915879305091</c:v>
                </c:pt>
                <c:pt idx="78" formatCode="0.000">
                  <c:v>423.9369673879915</c:v>
                </c:pt>
                <c:pt idx="79" formatCode="0.000">
                  <c:v>423.9796373056995</c:v>
                </c:pt>
                <c:pt idx="80" formatCode="0.000">
                  <c:v>423.93087168546174</c:v>
                </c:pt>
                <c:pt idx="81" formatCode="0.000">
                  <c:v>423.91800000000001</c:v>
                </c:pt>
                <c:pt idx="82" formatCode="0.000">
                  <c:v>423.91200000000003</c:v>
                </c:pt>
                <c:pt idx="83" formatCode="0.000">
                  <c:v>423.93799999999999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61024"/>
        <c:axId val="54561600"/>
      </c:scatterChart>
      <c:valAx>
        <c:axId val="54561024"/>
        <c:scaling>
          <c:orientation val="minMax"/>
          <c:max val="36892"/>
          <c:min val="32874"/>
        </c:scaling>
        <c:delete val="0"/>
        <c:axPos val="b"/>
        <c:numFmt formatCode="mm/dd/yy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1600"/>
        <c:crosses val="autoZero"/>
        <c:crossBetween val="midCat"/>
        <c:majorUnit val="365"/>
        <c:minorUnit val="30.4"/>
      </c:valAx>
      <c:valAx>
        <c:axId val="54561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Elevation (m)</a:t>
                </a:r>
              </a:p>
            </c:rich>
          </c:tx>
          <c:layout>
            <c:manualLayout>
              <c:xMode val="edge"/>
              <c:yMode val="edge"/>
              <c:x val="8.8790795090007684E-3"/>
              <c:y val="0.47308322807771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10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9621 Water Elevation</a:t>
            </a:r>
          </a:p>
        </c:rich>
      </c:tx>
      <c:layout>
        <c:manualLayout>
          <c:xMode val="edge"/>
          <c:yMode val="edge"/>
          <c:x val="0.33732604035182628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929143527678"/>
          <c:y val="0.16207999474386808"/>
          <c:w val="0.81836486863162083"/>
          <c:h val="0.6024482823498493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wl9000s!$B$1458:$B$1594</c:f>
              <c:numCache>
                <c:formatCode>mm/dd/yy</c:formatCode>
                <c:ptCount val="137"/>
                <c:pt idx="0">
                  <c:v>36300</c:v>
                </c:pt>
                <c:pt idx="1">
                  <c:v>36328</c:v>
                </c:pt>
                <c:pt idx="2">
                  <c:v>36371</c:v>
                </c:pt>
                <c:pt idx="3">
                  <c:v>36395</c:v>
                </c:pt>
                <c:pt idx="4">
                  <c:v>36427</c:v>
                </c:pt>
                <c:pt idx="5">
                  <c:v>36458</c:v>
                </c:pt>
                <c:pt idx="6">
                  <c:v>36486</c:v>
                </c:pt>
                <c:pt idx="7">
                  <c:v>36521</c:v>
                </c:pt>
                <c:pt idx="8">
                  <c:v>36553</c:v>
                </c:pt>
                <c:pt idx="9">
                  <c:v>36587</c:v>
                </c:pt>
                <c:pt idx="10">
                  <c:v>36612</c:v>
                </c:pt>
                <c:pt idx="11">
                  <c:v>36640</c:v>
                </c:pt>
                <c:pt idx="12">
                  <c:v>36669</c:v>
                </c:pt>
                <c:pt idx="13">
                  <c:v>36706</c:v>
                </c:pt>
                <c:pt idx="14">
                  <c:v>36732</c:v>
                </c:pt>
                <c:pt idx="15">
                  <c:v>36760</c:v>
                </c:pt>
                <c:pt idx="16">
                  <c:v>36787</c:v>
                </c:pt>
                <c:pt idx="17">
                  <c:v>36822</c:v>
                </c:pt>
                <c:pt idx="18">
                  <c:v>36859</c:v>
                </c:pt>
                <c:pt idx="19">
                  <c:v>36888</c:v>
                </c:pt>
                <c:pt idx="20">
                  <c:v>36914</c:v>
                </c:pt>
                <c:pt idx="21">
                  <c:v>36941</c:v>
                </c:pt>
                <c:pt idx="22">
                  <c:v>36965</c:v>
                </c:pt>
                <c:pt idx="23">
                  <c:v>37011</c:v>
                </c:pt>
                <c:pt idx="24">
                  <c:v>37041</c:v>
                </c:pt>
                <c:pt idx="25">
                  <c:v>37063</c:v>
                </c:pt>
                <c:pt idx="26">
                  <c:v>37098</c:v>
                </c:pt>
                <c:pt idx="27">
                  <c:v>37130</c:v>
                </c:pt>
                <c:pt idx="28">
                  <c:v>37159</c:v>
                </c:pt>
                <c:pt idx="29">
                  <c:v>37193</c:v>
                </c:pt>
                <c:pt idx="30">
                  <c:v>37223</c:v>
                </c:pt>
                <c:pt idx="31">
                  <c:v>37244</c:v>
                </c:pt>
                <c:pt idx="32">
                  <c:v>37281</c:v>
                </c:pt>
                <c:pt idx="33">
                  <c:v>37314</c:v>
                </c:pt>
                <c:pt idx="34">
                  <c:v>37337</c:v>
                </c:pt>
                <c:pt idx="35">
                  <c:v>37375</c:v>
                </c:pt>
                <c:pt idx="36">
                  <c:v>37398</c:v>
                </c:pt>
                <c:pt idx="37">
                  <c:v>37433</c:v>
                </c:pt>
                <c:pt idx="38">
                  <c:v>37459</c:v>
                </c:pt>
                <c:pt idx="39">
                  <c:v>37494</c:v>
                </c:pt>
                <c:pt idx="40">
                  <c:v>37524</c:v>
                </c:pt>
                <c:pt idx="41">
                  <c:v>37546</c:v>
                </c:pt>
                <c:pt idx="42">
                  <c:v>37581</c:v>
                </c:pt>
                <c:pt idx="43">
                  <c:v>37610</c:v>
                </c:pt>
                <c:pt idx="44">
                  <c:v>37651</c:v>
                </c:pt>
                <c:pt idx="45">
                  <c:v>37679</c:v>
                </c:pt>
                <c:pt idx="46">
                  <c:v>37705</c:v>
                </c:pt>
                <c:pt idx="47">
                  <c:v>37739</c:v>
                </c:pt>
                <c:pt idx="48">
                  <c:v>37761</c:v>
                </c:pt>
                <c:pt idx="49">
                  <c:v>37802</c:v>
                </c:pt>
                <c:pt idx="50">
                  <c:v>37832</c:v>
                </c:pt>
                <c:pt idx="51">
                  <c:v>37859</c:v>
                </c:pt>
                <c:pt idx="52">
                  <c:v>37888</c:v>
                </c:pt>
                <c:pt idx="53">
                  <c:v>37924</c:v>
                </c:pt>
                <c:pt idx="54">
                  <c:v>37930</c:v>
                </c:pt>
                <c:pt idx="55">
                  <c:v>37951</c:v>
                </c:pt>
                <c:pt idx="56">
                  <c:v>37978</c:v>
                </c:pt>
                <c:pt idx="57">
                  <c:v>38008</c:v>
                </c:pt>
                <c:pt idx="58">
                  <c:v>38047</c:v>
                </c:pt>
                <c:pt idx="59">
                  <c:v>38078</c:v>
                </c:pt>
                <c:pt idx="60">
                  <c:v>38105</c:v>
                </c:pt>
                <c:pt idx="61">
                  <c:v>38131</c:v>
                </c:pt>
                <c:pt idx="62">
                  <c:v>38162</c:v>
                </c:pt>
                <c:pt idx="63">
                  <c:v>38191</c:v>
                </c:pt>
                <c:pt idx="64">
                  <c:v>38218</c:v>
                </c:pt>
                <c:pt idx="65">
                  <c:v>38225</c:v>
                </c:pt>
                <c:pt idx="66">
                  <c:v>38250</c:v>
                </c:pt>
                <c:pt idx="67">
                  <c:v>38292</c:v>
                </c:pt>
                <c:pt idx="68">
                  <c:v>38320</c:v>
                </c:pt>
                <c:pt idx="69">
                  <c:v>38341</c:v>
                </c:pt>
                <c:pt idx="70">
                  <c:v>38377</c:v>
                </c:pt>
                <c:pt idx="71">
                  <c:v>38413</c:v>
                </c:pt>
                <c:pt idx="72">
                  <c:v>38436</c:v>
                </c:pt>
                <c:pt idx="73">
                  <c:v>38467</c:v>
                </c:pt>
                <c:pt idx="74">
                  <c:v>38496</c:v>
                </c:pt>
                <c:pt idx="75">
                  <c:v>38526</c:v>
                </c:pt>
                <c:pt idx="76">
                  <c:v>38549</c:v>
                </c:pt>
                <c:pt idx="77">
                  <c:v>38558</c:v>
                </c:pt>
                <c:pt idx="78">
                  <c:v>38586</c:v>
                </c:pt>
                <c:pt idx="79">
                  <c:v>38617</c:v>
                </c:pt>
                <c:pt idx="80">
                  <c:v>38618</c:v>
                </c:pt>
                <c:pt idx="81">
                  <c:v>38649</c:v>
                </c:pt>
                <c:pt idx="82">
                  <c:v>38677</c:v>
                </c:pt>
                <c:pt idx="83">
                  <c:v>38707</c:v>
                </c:pt>
                <c:pt idx="84">
                  <c:v>38743</c:v>
                </c:pt>
                <c:pt idx="85">
                  <c:v>38776</c:v>
                </c:pt>
                <c:pt idx="86">
                  <c:v>38803</c:v>
                </c:pt>
                <c:pt idx="87">
                  <c:v>38835</c:v>
                </c:pt>
                <c:pt idx="88">
                  <c:v>38856</c:v>
                </c:pt>
                <c:pt idx="89">
                  <c:v>38894</c:v>
                </c:pt>
                <c:pt idx="90">
                  <c:v>38925</c:v>
                </c:pt>
                <c:pt idx="91">
                  <c:v>38958</c:v>
                </c:pt>
                <c:pt idx="92">
                  <c:v>38986</c:v>
                </c:pt>
                <c:pt idx="93">
                  <c:v>39014</c:v>
                </c:pt>
                <c:pt idx="94">
                  <c:v>39050</c:v>
                </c:pt>
                <c:pt idx="95">
                  <c:v>39077</c:v>
                </c:pt>
                <c:pt idx="96">
                  <c:v>39114</c:v>
                </c:pt>
                <c:pt idx="97">
                  <c:v>39136</c:v>
                </c:pt>
                <c:pt idx="98">
                  <c:v>39167</c:v>
                </c:pt>
                <c:pt idx="99">
                  <c:v>39198</c:v>
                </c:pt>
                <c:pt idx="100">
                  <c:v>39220</c:v>
                </c:pt>
                <c:pt idx="101">
                  <c:v>39258</c:v>
                </c:pt>
                <c:pt idx="102">
                  <c:v>39291</c:v>
                </c:pt>
                <c:pt idx="103">
                  <c:v>39317</c:v>
                </c:pt>
                <c:pt idx="104">
                  <c:v>39356</c:v>
                </c:pt>
                <c:pt idx="105">
                  <c:v>39373</c:v>
                </c:pt>
                <c:pt idx="106">
                  <c:v>39413</c:v>
                </c:pt>
                <c:pt idx="107">
                  <c:v>39443</c:v>
                </c:pt>
                <c:pt idx="108">
                  <c:v>39472</c:v>
                </c:pt>
                <c:pt idx="109">
                  <c:v>39507</c:v>
                </c:pt>
                <c:pt idx="110">
                  <c:v>39536</c:v>
                </c:pt>
                <c:pt idx="111">
                  <c:v>39563</c:v>
                </c:pt>
                <c:pt idx="112">
                  <c:v>39580</c:v>
                </c:pt>
                <c:pt idx="113">
                  <c:v>39652</c:v>
                </c:pt>
                <c:pt idx="114">
                  <c:v>39674</c:v>
                </c:pt>
                <c:pt idx="115">
                  <c:v>39725</c:v>
                </c:pt>
                <c:pt idx="116">
                  <c:v>39767</c:v>
                </c:pt>
                <c:pt idx="117">
                  <c:v>39795</c:v>
                </c:pt>
                <c:pt idx="118">
                  <c:v>39833</c:v>
                </c:pt>
                <c:pt idx="119">
                  <c:v>39866</c:v>
                </c:pt>
                <c:pt idx="120">
                  <c:v>39898</c:v>
                </c:pt>
                <c:pt idx="121">
                  <c:v>39928</c:v>
                </c:pt>
                <c:pt idx="122">
                  <c:v>39966</c:v>
                </c:pt>
                <c:pt idx="123">
                  <c:v>39967</c:v>
                </c:pt>
                <c:pt idx="124">
                  <c:v>40001</c:v>
                </c:pt>
                <c:pt idx="125">
                  <c:v>40045</c:v>
                </c:pt>
                <c:pt idx="126">
                  <c:v>40074</c:v>
                </c:pt>
                <c:pt idx="127">
                  <c:v>40101</c:v>
                </c:pt>
                <c:pt idx="128">
                  <c:v>40127</c:v>
                </c:pt>
                <c:pt idx="129">
                  <c:v>40161</c:v>
                </c:pt>
                <c:pt idx="130">
                  <c:v>40190</c:v>
                </c:pt>
                <c:pt idx="131">
                  <c:v>40221</c:v>
                </c:pt>
                <c:pt idx="132">
                  <c:v>40246</c:v>
                </c:pt>
                <c:pt idx="133">
                  <c:v>40247</c:v>
                </c:pt>
                <c:pt idx="134">
                  <c:v>40274</c:v>
                </c:pt>
                <c:pt idx="135">
                  <c:v>40302</c:v>
                </c:pt>
                <c:pt idx="136">
                  <c:v>40331</c:v>
                </c:pt>
              </c:numCache>
            </c:numRef>
          </c:cat>
          <c:val>
            <c:numRef>
              <c:f>wl9000s!$L$1458:$L$1594</c:f>
              <c:numCache>
                <c:formatCode>0.000</c:formatCode>
                <c:ptCount val="137"/>
                <c:pt idx="0">
                  <c:v>423.94330935690334</c:v>
                </c:pt>
                <c:pt idx="1">
                  <c:v>424.07741481255715</c:v>
                </c:pt>
                <c:pt idx="2">
                  <c:v>424.17189820176776</c:v>
                </c:pt>
                <c:pt idx="3">
                  <c:v>424.16885035050285</c:v>
                </c:pt>
                <c:pt idx="4">
                  <c:v>424.19018530935688</c:v>
                </c:pt>
                <c:pt idx="5">
                  <c:v>424.10789332520574</c:v>
                </c:pt>
                <c:pt idx="6">
                  <c:v>424.03169704358424</c:v>
                </c:pt>
                <c:pt idx="7">
                  <c:v>423.9920749771411</c:v>
                </c:pt>
                <c:pt idx="8">
                  <c:v>423.89759158793049</c:v>
                </c:pt>
                <c:pt idx="9">
                  <c:v>423.84577811642788</c:v>
                </c:pt>
                <c:pt idx="10">
                  <c:v>423.82749100883876</c:v>
                </c:pt>
                <c:pt idx="11">
                  <c:v>423.83053886010362</c:v>
                </c:pt>
                <c:pt idx="12">
                  <c:v>423.82444315757391</c:v>
                </c:pt>
                <c:pt idx="13">
                  <c:v>423.84273026516303</c:v>
                </c:pt>
                <c:pt idx="14">
                  <c:v>423.80920390124959</c:v>
                </c:pt>
                <c:pt idx="15">
                  <c:v>423.80006034745503</c:v>
                </c:pt>
                <c:pt idx="16">
                  <c:v>423.80615604998474</c:v>
                </c:pt>
                <c:pt idx="17">
                  <c:v>423.81834745504415</c:v>
                </c:pt>
                <c:pt idx="18">
                  <c:v>423.96159646449252</c:v>
                </c:pt>
                <c:pt idx="19">
                  <c:v>423.95550076196281</c:v>
                </c:pt>
                <c:pt idx="20">
                  <c:v>423.91283084425476</c:v>
                </c:pt>
                <c:pt idx="21">
                  <c:v>423.87320877781161</c:v>
                </c:pt>
                <c:pt idx="22">
                  <c:v>423.83968241389817</c:v>
                </c:pt>
                <c:pt idx="23">
                  <c:v>423.97683572081678</c:v>
                </c:pt>
                <c:pt idx="24">
                  <c:v>424.20847241694605</c:v>
                </c:pt>
                <c:pt idx="25">
                  <c:v>424.33343431880525</c:v>
                </c:pt>
                <c:pt idx="26">
                  <c:v>424.18408960682717</c:v>
                </c:pt>
                <c:pt idx="27">
                  <c:v>424.09874977141112</c:v>
                </c:pt>
                <c:pt idx="28">
                  <c:v>424.02255348978969</c:v>
                </c:pt>
                <c:pt idx="29">
                  <c:v>423.97683572081678</c:v>
                </c:pt>
                <c:pt idx="30">
                  <c:v>423.94635720816825</c:v>
                </c:pt>
                <c:pt idx="31">
                  <c:v>423.92197439804937</c:v>
                </c:pt>
                <c:pt idx="32">
                  <c:v>423.88540018287108</c:v>
                </c:pt>
                <c:pt idx="33">
                  <c:v>423.83663456263332</c:v>
                </c:pt>
                <c:pt idx="34">
                  <c:v>423.80920390124959</c:v>
                </c:pt>
                <c:pt idx="35">
                  <c:v>423.83053886010362</c:v>
                </c:pt>
                <c:pt idx="36">
                  <c:v>423.85187381895764</c:v>
                </c:pt>
                <c:pt idx="37">
                  <c:v>423.89759158793049</c:v>
                </c:pt>
                <c:pt idx="38">
                  <c:v>423.94330935690334</c:v>
                </c:pt>
                <c:pt idx="39">
                  <c:v>423.91587869551967</c:v>
                </c:pt>
                <c:pt idx="40">
                  <c:v>423.87320877781161</c:v>
                </c:pt>
                <c:pt idx="41">
                  <c:v>423.85187381895764</c:v>
                </c:pt>
                <c:pt idx="42">
                  <c:v>423.82139530630906</c:v>
                </c:pt>
                <c:pt idx="43">
                  <c:v>423.79701249619018</c:v>
                </c:pt>
                <c:pt idx="44">
                  <c:v>423.76043828101189</c:v>
                </c:pt>
                <c:pt idx="45">
                  <c:v>423.7238640658336</c:v>
                </c:pt>
                <c:pt idx="46">
                  <c:v>423.69948125571472</c:v>
                </c:pt>
                <c:pt idx="47">
                  <c:v>423.70557695824442</c:v>
                </c:pt>
                <c:pt idx="48">
                  <c:v>423.71167266077413</c:v>
                </c:pt>
                <c:pt idx="49">
                  <c:v>423.73605547089301</c:v>
                </c:pt>
                <c:pt idx="50">
                  <c:v>423.73605547089301</c:v>
                </c:pt>
                <c:pt idx="51">
                  <c:v>423.69033770192016</c:v>
                </c:pt>
                <c:pt idx="52">
                  <c:v>423.65985918927157</c:v>
                </c:pt>
                <c:pt idx="53">
                  <c:v>423.65071563547696</c:v>
                </c:pt>
                <c:pt idx="54">
                  <c:v>423.65681133800666</c:v>
                </c:pt>
                <c:pt idx="55">
                  <c:v>423.65376348674181</c:v>
                </c:pt>
                <c:pt idx="56">
                  <c:v>423.65376348674181</c:v>
                </c:pt>
                <c:pt idx="57">
                  <c:v>423.6415720816824</c:v>
                </c:pt>
                <c:pt idx="58">
                  <c:v>423.62023712282837</c:v>
                </c:pt>
                <c:pt idx="59">
                  <c:v>423.63547637915269</c:v>
                </c:pt>
                <c:pt idx="60">
                  <c:v>423.63242852788784</c:v>
                </c:pt>
                <c:pt idx="61">
                  <c:v>423.61718927156352</c:v>
                </c:pt>
                <c:pt idx="62">
                  <c:v>423.61109356903381</c:v>
                </c:pt>
                <c:pt idx="63">
                  <c:v>423.58671075891493</c:v>
                </c:pt>
                <c:pt idx="64">
                  <c:v>423.55623224626635</c:v>
                </c:pt>
                <c:pt idx="65">
                  <c:v>423.54404084120694</c:v>
                </c:pt>
                <c:pt idx="66">
                  <c:v>423.53184943614752</c:v>
                </c:pt>
                <c:pt idx="67">
                  <c:v>423.60499786650411</c:v>
                </c:pt>
                <c:pt idx="68">
                  <c:v>423.74824687595242</c:v>
                </c:pt>
                <c:pt idx="69">
                  <c:v>423.73910332215786</c:v>
                </c:pt>
                <c:pt idx="70">
                  <c:v>423.68728985065525</c:v>
                </c:pt>
                <c:pt idx="71">
                  <c:v>423.63547637915269</c:v>
                </c:pt>
                <c:pt idx="72">
                  <c:v>423.61414142029867</c:v>
                </c:pt>
                <c:pt idx="73">
                  <c:v>423.68728985065525</c:v>
                </c:pt>
                <c:pt idx="74">
                  <c:v>423.71167266077413</c:v>
                </c:pt>
                <c:pt idx="75">
                  <c:v>423.93111795184393</c:v>
                </c:pt>
                <c:pt idx="76">
                  <c:v>423.95550076196281</c:v>
                </c:pt>
                <c:pt idx="77">
                  <c:v>423.93111795184393</c:v>
                </c:pt>
                <c:pt idx="78">
                  <c:v>423.84577811642788</c:v>
                </c:pt>
                <c:pt idx="79">
                  <c:v>423.778725388601</c:v>
                </c:pt>
                <c:pt idx="80">
                  <c:v>423.7726296860713</c:v>
                </c:pt>
                <c:pt idx="81">
                  <c:v>423.74519902468757</c:v>
                </c:pt>
                <c:pt idx="82">
                  <c:v>423.72691191709845</c:v>
                </c:pt>
                <c:pt idx="83">
                  <c:v>423.71167266077413</c:v>
                </c:pt>
                <c:pt idx="84">
                  <c:v>423.67814629686069</c:v>
                </c:pt>
                <c:pt idx="85">
                  <c:v>423.6476677842121</c:v>
                </c:pt>
                <c:pt idx="86">
                  <c:v>423.63242852788784</c:v>
                </c:pt>
                <c:pt idx="87">
                  <c:v>423.79091679366047</c:v>
                </c:pt>
                <c:pt idx="88">
                  <c:v>423.82444315757391</c:v>
                </c:pt>
                <c:pt idx="89">
                  <c:v>423.80920390124959</c:v>
                </c:pt>
                <c:pt idx="90">
                  <c:v>423.72691191709845</c:v>
                </c:pt>
                <c:pt idx="91">
                  <c:v>423.6415720816824</c:v>
                </c:pt>
                <c:pt idx="92">
                  <c:v>423.60804571776896</c:v>
                </c:pt>
                <c:pt idx="93">
                  <c:v>423.60499786650411</c:v>
                </c:pt>
                <c:pt idx="94">
                  <c:v>423.57451935385552</c:v>
                </c:pt>
                <c:pt idx="95">
                  <c:v>423.55623224626635</c:v>
                </c:pt>
                <c:pt idx="96">
                  <c:v>423.52575373361776</c:v>
                </c:pt>
                <c:pt idx="97">
                  <c:v>423.50441877476379</c:v>
                </c:pt>
                <c:pt idx="98">
                  <c:v>423.51965803108806</c:v>
                </c:pt>
                <c:pt idx="99">
                  <c:v>423.58366290765008</c:v>
                </c:pt>
                <c:pt idx="100">
                  <c:v>423.63852423041754</c:v>
                </c:pt>
                <c:pt idx="101">
                  <c:v>423.67814629686069</c:v>
                </c:pt>
                <c:pt idx="102">
                  <c:v>423.65071563547696</c:v>
                </c:pt>
                <c:pt idx="103">
                  <c:v>423.58671075891493</c:v>
                </c:pt>
                <c:pt idx="104">
                  <c:v>423.56232794879605</c:v>
                </c:pt>
                <c:pt idx="105">
                  <c:v>423.58975861017979</c:v>
                </c:pt>
                <c:pt idx="106">
                  <c:v>423.6476677842121</c:v>
                </c:pt>
                <c:pt idx="107">
                  <c:v>423.6415720816824</c:v>
                </c:pt>
                <c:pt idx="108">
                  <c:v>423.59585431270955</c:v>
                </c:pt>
                <c:pt idx="109">
                  <c:v>423.55318439500149</c:v>
                </c:pt>
                <c:pt idx="110">
                  <c:v>423.52270588235291</c:v>
                </c:pt>
                <c:pt idx="111">
                  <c:v>423.58061505638523</c:v>
                </c:pt>
                <c:pt idx="112">
                  <c:v>423.65376348674181</c:v>
                </c:pt>
                <c:pt idx="113">
                  <c:v>423.83663456263332</c:v>
                </c:pt>
                <c:pt idx="114">
                  <c:v>423.74824687595242</c:v>
                </c:pt>
                <c:pt idx="115">
                  <c:v>423.73605547089301</c:v>
                </c:pt>
                <c:pt idx="116">
                  <c:v>423.83053886010362</c:v>
                </c:pt>
                <c:pt idx="117">
                  <c:v>423.8610173727522</c:v>
                </c:pt>
                <c:pt idx="118">
                  <c:v>423.82444315757391</c:v>
                </c:pt>
                <c:pt idx="122">
                  <c:v>424.02864919231939</c:v>
                </c:pt>
                <c:pt idx="123">
                  <c:v>424.03169704358424</c:v>
                </c:pt>
                <c:pt idx="124">
                  <c:v>424.02560134105454</c:v>
                </c:pt>
                <c:pt idx="125">
                  <c:v>423.86406522401705</c:v>
                </c:pt>
                <c:pt idx="126">
                  <c:v>423.79091679366047</c:v>
                </c:pt>
                <c:pt idx="127">
                  <c:v>423.73910332215786</c:v>
                </c:pt>
                <c:pt idx="128">
                  <c:v>423.7299597683633</c:v>
                </c:pt>
                <c:pt idx="129">
                  <c:v>423.70252910697957</c:v>
                </c:pt>
                <c:pt idx="130">
                  <c:v>423.65681133800666</c:v>
                </c:pt>
                <c:pt idx="131">
                  <c:v>423.62633282535808</c:v>
                </c:pt>
                <c:pt idx="132">
                  <c:v>422.98933191100275</c:v>
                </c:pt>
                <c:pt idx="133">
                  <c:v>422.98933191100275</c:v>
                </c:pt>
                <c:pt idx="134">
                  <c:v>423.65376348674181</c:v>
                </c:pt>
                <c:pt idx="135">
                  <c:v>423.66443096616882</c:v>
                </c:pt>
                <c:pt idx="136">
                  <c:v>423.75739042974703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46624"/>
        <c:axId val="77967296"/>
      </c:lineChart>
      <c:dateAx>
        <c:axId val="147546624"/>
        <c:scaling>
          <c:orientation val="minMax"/>
          <c:max val="40453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967296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77967296"/>
        <c:scaling>
          <c:orientation val="minMax"/>
          <c:max val="424.4"/>
          <c:min val="423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Elevation (m)</a:t>
                </a:r>
              </a:p>
            </c:rich>
          </c:tx>
          <c:layout>
            <c:manualLayout>
              <c:xMode val="edge"/>
              <c:yMode val="edge"/>
              <c:x val="9.9799643365190045E-3"/>
              <c:y val="0.28440463290712514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546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9714 (981) Water Elevation</a:t>
            </a:r>
          </a:p>
        </c:rich>
      </c:tx>
      <c:layout>
        <c:manualLayout>
          <c:xMode val="edge"/>
          <c:yMode val="edge"/>
          <c:x val="0.28421064836774923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71520989271519"/>
          <c:y val="0.17681209469003253"/>
          <c:w val="0.79317424615306176"/>
          <c:h val="0.6057988162330623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wl9000s!$B$1596:$B$1717</c:f>
              <c:numCache>
                <c:formatCode>mm/dd/yy</c:formatCode>
                <c:ptCount val="122"/>
                <c:pt idx="0">
                  <c:v>36300</c:v>
                </c:pt>
                <c:pt idx="1">
                  <c:v>36328</c:v>
                </c:pt>
                <c:pt idx="2">
                  <c:v>36371</c:v>
                </c:pt>
                <c:pt idx="3">
                  <c:v>36395</c:v>
                </c:pt>
                <c:pt idx="4">
                  <c:v>36427</c:v>
                </c:pt>
                <c:pt idx="5">
                  <c:v>36458</c:v>
                </c:pt>
                <c:pt idx="6">
                  <c:v>36486</c:v>
                </c:pt>
                <c:pt idx="7">
                  <c:v>36521</c:v>
                </c:pt>
                <c:pt idx="8">
                  <c:v>36553</c:v>
                </c:pt>
                <c:pt idx="9">
                  <c:v>36587</c:v>
                </c:pt>
                <c:pt idx="10">
                  <c:v>36612</c:v>
                </c:pt>
                <c:pt idx="11">
                  <c:v>36640</c:v>
                </c:pt>
                <c:pt idx="12">
                  <c:v>36669</c:v>
                </c:pt>
                <c:pt idx="13">
                  <c:v>36706</c:v>
                </c:pt>
                <c:pt idx="14">
                  <c:v>36732</c:v>
                </c:pt>
                <c:pt idx="15">
                  <c:v>36760</c:v>
                </c:pt>
                <c:pt idx="16">
                  <c:v>36787</c:v>
                </c:pt>
                <c:pt idx="17">
                  <c:v>36822</c:v>
                </c:pt>
                <c:pt idx="18">
                  <c:v>36859</c:v>
                </c:pt>
                <c:pt idx="19">
                  <c:v>36888</c:v>
                </c:pt>
                <c:pt idx="20">
                  <c:v>36914</c:v>
                </c:pt>
                <c:pt idx="21">
                  <c:v>36941</c:v>
                </c:pt>
                <c:pt idx="22">
                  <c:v>36965</c:v>
                </c:pt>
                <c:pt idx="23">
                  <c:v>37011</c:v>
                </c:pt>
                <c:pt idx="24">
                  <c:v>37041</c:v>
                </c:pt>
                <c:pt idx="25">
                  <c:v>37063</c:v>
                </c:pt>
                <c:pt idx="26">
                  <c:v>37098</c:v>
                </c:pt>
                <c:pt idx="27">
                  <c:v>37130</c:v>
                </c:pt>
                <c:pt idx="28">
                  <c:v>37159</c:v>
                </c:pt>
                <c:pt idx="29">
                  <c:v>37193</c:v>
                </c:pt>
                <c:pt idx="30">
                  <c:v>37223</c:v>
                </c:pt>
                <c:pt idx="31">
                  <c:v>37244</c:v>
                </c:pt>
                <c:pt idx="32">
                  <c:v>37281</c:v>
                </c:pt>
                <c:pt idx="33">
                  <c:v>37314</c:v>
                </c:pt>
                <c:pt idx="34">
                  <c:v>37337</c:v>
                </c:pt>
                <c:pt idx="35">
                  <c:v>37375</c:v>
                </c:pt>
                <c:pt idx="36">
                  <c:v>37398</c:v>
                </c:pt>
                <c:pt idx="37">
                  <c:v>37433</c:v>
                </c:pt>
                <c:pt idx="38">
                  <c:v>37459</c:v>
                </c:pt>
                <c:pt idx="39">
                  <c:v>37494</c:v>
                </c:pt>
                <c:pt idx="40">
                  <c:v>37524</c:v>
                </c:pt>
                <c:pt idx="41">
                  <c:v>37546</c:v>
                </c:pt>
                <c:pt idx="42">
                  <c:v>37581</c:v>
                </c:pt>
                <c:pt idx="43">
                  <c:v>37610</c:v>
                </c:pt>
                <c:pt idx="44">
                  <c:v>37651</c:v>
                </c:pt>
                <c:pt idx="45">
                  <c:v>37679</c:v>
                </c:pt>
                <c:pt idx="46">
                  <c:v>37705</c:v>
                </c:pt>
                <c:pt idx="47">
                  <c:v>37739</c:v>
                </c:pt>
                <c:pt idx="48">
                  <c:v>37761</c:v>
                </c:pt>
                <c:pt idx="49">
                  <c:v>37802</c:v>
                </c:pt>
                <c:pt idx="50">
                  <c:v>37813</c:v>
                </c:pt>
                <c:pt idx="51">
                  <c:v>37832</c:v>
                </c:pt>
                <c:pt idx="52">
                  <c:v>37859</c:v>
                </c:pt>
                <c:pt idx="53">
                  <c:v>37888</c:v>
                </c:pt>
                <c:pt idx="54">
                  <c:v>37924</c:v>
                </c:pt>
                <c:pt idx="55">
                  <c:v>37930</c:v>
                </c:pt>
                <c:pt idx="56">
                  <c:v>37951</c:v>
                </c:pt>
                <c:pt idx="57">
                  <c:v>37978</c:v>
                </c:pt>
                <c:pt idx="58">
                  <c:v>38008</c:v>
                </c:pt>
                <c:pt idx="59">
                  <c:v>38047</c:v>
                </c:pt>
                <c:pt idx="60">
                  <c:v>38078</c:v>
                </c:pt>
                <c:pt idx="61">
                  <c:v>38105</c:v>
                </c:pt>
                <c:pt idx="62">
                  <c:v>38131</c:v>
                </c:pt>
                <c:pt idx="63">
                  <c:v>38162</c:v>
                </c:pt>
                <c:pt idx="64">
                  <c:v>38191</c:v>
                </c:pt>
                <c:pt idx="65">
                  <c:v>38225</c:v>
                </c:pt>
                <c:pt idx="66">
                  <c:v>38250</c:v>
                </c:pt>
                <c:pt idx="67">
                  <c:v>38292</c:v>
                </c:pt>
                <c:pt idx="68">
                  <c:v>38320</c:v>
                </c:pt>
                <c:pt idx="69">
                  <c:v>38341</c:v>
                </c:pt>
                <c:pt idx="70">
                  <c:v>38377</c:v>
                </c:pt>
                <c:pt idx="71">
                  <c:v>38413</c:v>
                </c:pt>
                <c:pt idx="72">
                  <c:v>38436</c:v>
                </c:pt>
                <c:pt idx="73">
                  <c:v>38467</c:v>
                </c:pt>
                <c:pt idx="74">
                  <c:v>38496</c:v>
                </c:pt>
                <c:pt idx="75">
                  <c:v>38526</c:v>
                </c:pt>
                <c:pt idx="76">
                  <c:v>38558</c:v>
                </c:pt>
                <c:pt idx="77">
                  <c:v>38586</c:v>
                </c:pt>
                <c:pt idx="78">
                  <c:v>38618</c:v>
                </c:pt>
                <c:pt idx="79">
                  <c:v>38618</c:v>
                </c:pt>
                <c:pt idx="80">
                  <c:v>38649</c:v>
                </c:pt>
                <c:pt idx="81">
                  <c:v>38677</c:v>
                </c:pt>
                <c:pt idx="82">
                  <c:v>38707</c:v>
                </c:pt>
                <c:pt idx="83">
                  <c:v>38743</c:v>
                </c:pt>
                <c:pt idx="84">
                  <c:v>38776</c:v>
                </c:pt>
                <c:pt idx="85">
                  <c:v>38803</c:v>
                </c:pt>
                <c:pt idx="86">
                  <c:v>38835</c:v>
                </c:pt>
                <c:pt idx="87">
                  <c:v>38856</c:v>
                </c:pt>
                <c:pt idx="88">
                  <c:v>38894</c:v>
                </c:pt>
                <c:pt idx="89">
                  <c:v>38925</c:v>
                </c:pt>
                <c:pt idx="90">
                  <c:v>38958</c:v>
                </c:pt>
                <c:pt idx="91">
                  <c:v>38986</c:v>
                </c:pt>
                <c:pt idx="92">
                  <c:v>39014</c:v>
                </c:pt>
                <c:pt idx="93">
                  <c:v>39050</c:v>
                </c:pt>
                <c:pt idx="94">
                  <c:v>39077</c:v>
                </c:pt>
                <c:pt idx="95">
                  <c:v>39114</c:v>
                </c:pt>
                <c:pt idx="96">
                  <c:v>39136</c:v>
                </c:pt>
                <c:pt idx="97">
                  <c:v>39167</c:v>
                </c:pt>
                <c:pt idx="98">
                  <c:v>39198</c:v>
                </c:pt>
                <c:pt idx="99">
                  <c:v>39220</c:v>
                </c:pt>
                <c:pt idx="100">
                  <c:v>39258</c:v>
                </c:pt>
                <c:pt idx="101">
                  <c:v>39291</c:v>
                </c:pt>
                <c:pt idx="102">
                  <c:v>39317</c:v>
                </c:pt>
                <c:pt idx="103">
                  <c:v>39356</c:v>
                </c:pt>
                <c:pt idx="104">
                  <c:v>39373</c:v>
                </c:pt>
                <c:pt idx="105">
                  <c:v>39413</c:v>
                </c:pt>
                <c:pt idx="106">
                  <c:v>39443</c:v>
                </c:pt>
                <c:pt idx="107">
                  <c:v>39472</c:v>
                </c:pt>
                <c:pt idx="108">
                  <c:v>39507</c:v>
                </c:pt>
                <c:pt idx="109">
                  <c:v>39536</c:v>
                </c:pt>
                <c:pt idx="110">
                  <c:v>39563</c:v>
                </c:pt>
                <c:pt idx="111">
                  <c:v>39580</c:v>
                </c:pt>
                <c:pt idx="112">
                  <c:v>39652</c:v>
                </c:pt>
                <c:pt idx="113">
                  <c:v>39674</c:v>
                </c:pt>
                <c:pt idx="114">
                  <c:v>39725</c:v>
                </c:pt>
                <c:pt idx="115">
                  <c:v>39767</c:v>
                </c:pt>
                <c:pt idx="116">
                  <c:v>39795</c:v>
                </c:pt>
                <c:pt idx="117">
                  <c:v>39832</c:v>
                </c:pt>
                <c:pt idx="118">
                  <c:v>39866</c:v>
                </c:pt>
                <c:pt idx="119">
                  <c:v>39898</c:v>
                </c:pt>
                <c:pt idx="120">
                  <c:v>39928</c:v>
                </c:pt>
                <c:pt idx="121">
                  <c:v>39966</c:v>
                </c:pt>
              </c:numCache>
            </c:numRef>
          </c:cat>
          <c:val>
            <c:numRef>
              <c:f>wl9000s!$L$1596:$L$1717</c:f>
              <c:numCache>
                <c:formatCode>0.000</c:formatCode>
                <c:ptCount val="122"/>
                <c:pt idx="0">
                  <c:v>425.03100000000001</c:v>
                </c:pt>
                <c:pt idx="1">
                  <c:v>425.11899999999997</c:v>
                </c:pt>
                <c:pt idx="2">
                  <c:v>425.113</c:v>
                </c:pt>
                <c:pt idx="3">
                  <c:v>425.15299999999996</c:v>
                </c:pt>
                <c:pt idx="4">
                  <c:v>425.02499999999998</c:v>
                </c:pt>
                <c:pt idx="5">
                  <c:v>425.0342913745809</c:v>
                </c:pt>
                <c:pt idx="6">
                  <c:v>425.01295641572688</c:v>
                </c:pt>
                <c:pt idx="7">
                  <c:v>424.952</c:v>
                </c:pt>
                <c:pt idx="8">
                  <c:v>424.89409021639744</c:v>
                </c:pt>
                <c:pt idx="9">
                  <c:v>424.84532459615968</c:v>
                </c:pt>
                <c:pt idx="10">
                  <c:v>424.83922889362998</c:v>
                </c:pt>
                <c:pt idx="11">
                  <c:v>424.85142029868939</c:v>
                </c:pt>
                <c:pt idx="12">
                  <c:v>424.83922889362998</c:v>
                </c:pt>
                <c:pt idx="13">
                  <c:v>424.89409021639744</c:v>
                </c:pt>
                <c:pt idx="14">
                  <c:v>424.82094178604081</c:v>
                </c:pt>
                <c:pt idx="15">
                  <c:v>424.74169765315452</c:v>
                </c:pt>
                <c:pt idx="16">
                  <c:v>424.72341054556534</c:v>
                </c:pt>
                <c:pt idx="17">
                  <c:v>424.75998476074363</c:v>
                </c:pt>
                <c:pt idx="18">
                  <c:v>424.86361170374886</c:v>
                </c:pt>
                <c:pt idx="19">
                  <c:v>424.96419079548917</c:v>
                </c:pt>
                <c:pt idx="20">
                  <c:v>424.92761658031088</c:v>
                </c:pt>
                <c:pt idx="21">
                  <c:v>424.88799451386768</c:v>
                </c:pt>
                <c:pt idx="22">
                  <c:v>424.85446814995424</c:v>
                </c:pt>
                <c:pt idx="23">
                  <c:v>424.88494666260283</c:v>
                </c:pt>
                <c:pt idx="24">
                  <c:v>425.13182261505636</c:v>
                </c:pt>
                <c:pt idx="25">
                  <c:v>425.13791831758607</c:v>
                </c:pt>
                <c:pt idx="26">
                  <c:v>425.01905211825658</c:v>
                </c:pt>
                <c:pt idx="27">
                  <c:v>424.96419079548917</c:v>
                </c:pt>
                <c:pt idx="28">
                  <c:v>424.91542517525141</c:v>
                </c:pt>
                <c:pt idx="29">
                  <c:v>424.88799451386768</c:v>
                </c:pt>
                <c:pt idx="30">
                  <c:v>424.86361170374886</c:v>
                </c:pt>
                <c:pt idx="31">
                  <c:v>424.84227674489483</c:v>
                </c:pt>
                <c:pt idx="32">
                  <c:v>424.87885096007312</c:v>
                </c:pt>
                <c:pt idx="33">
                  <c:v>424.78436757086251</c:v>
                </c:pt>
                <c:pt idx="34">
                  <c:v>424.76912831453825</c:v>
                </c:pt>
                <c:pt idx="35">
                  <c:v>424.79960682718684</c:v>
                </c:pt>
                <c:pt idx="36">
                  <c:v>424.80570252971654</c:v>
                </c:pt>
                <c:pt idx="37">
                  <c:v>424.88799451386768</c:v>
                </c:pt>
                <c:pt idx="38">
                  <c:v>424.88189881133798</c:v>
                </c:pt>
                <c:pt idx="39">
                  <c:v>424.88189881133798</c:v>
                </c:pt>
                <c:pt idx="40">
                  <c:v>424.8148460835111</c:v>
                </c:pt>
                <c:pt idx="41">
                  <c:v>424.79655897592198</c:v>
                </c:pt>
                <c:pt idx="42">
                  <c:v>424.77522401706796</c:v>
                </c:pt>
                <c:pt idx="43">
                  <c:v>424.75693690947878</c:v>
                </c:pt>
                <c:pt idx="44">
                  <c:v>424.72950624809505</c:v>
                </c:pt>
                <c:pt idx="45">
                  <c:v>424.70512343797623</c:v>
                </c:pt>
                <c:pt idx="46">
                  <c:v>424.69293203291676</c:v>
                </c:pt>
                <c:pt idx="47">
                  <c:v>424.70207558671137</c:v>
                </c:pt>
                <c:pt idx="48">
                  <c:v>424.70207558671137</c:v>
                </c:pt>
                <c:pt idx="49">
                  <c:v>424.73864980188966</c:v>
                </c:pt>
                <c:pt idx="50">
                  <c:v>424.74779335568422</c:v>
                </c:pt>
                <c:pt idx="51">
                  <c:v>424.72036269430049</c:v>
                </c:pt>
                <c:pt idx="52">
                  <c:v>424.67769277659249</c:v>
                </c:pt>
                <c:pt idx="53">
                  <c:v>424.66550137153303</c:v>
                </c:pt>
                <c:pt idx="54">
                  <c:v>424.65026211520876</c:v>
                </c:pt>
                <c:pt idx="55">
                  <c:v>424.65330996647361</c:v>
                </c:pt>
                <c:pt idx="56">
                  <c:v>424.66550137153303</c:v>
                </c:pt>
                <c:pt idx="57">
                  <c:v>424.70512343797623</c:v>
                </c:pt>
                <c:pt idx="58">
                  <c:v>424.68988418165191</c:v>
                </c:pt>
                <c:pt idx="59">
                  <c:v>424.67464492532764</c:v>
                </c:pt>
                <c:pt idx="60">
                  <c:v>424.74169765315452</c:v>
                </c:pt>
                <c:pt idx="61">
                  <c:v>424.68988418165191</c:v>
                </c:pt>
                <c:pt idx="62">
                  <c:v>424.67159707406279</c:v>
                </c:pt>
                <c:pt idx="63">
                  <c:v>424.62892715635473</c:v>
                </c:pt>
                <c:pt idx="64">
                  <c:v>424.62587930508988</c:v>
                </c:pt>
                <c:pt idx="65">
                  <c:v>424.58625723864674</c:v>
                </c:pt>
                <c:pt idx="66">
                  <c:v>424.58016153611703</c:v>
                </c:pt>
                <c:pt idx="67">
                  <c:v>424.72950624809505</c:v>
                </c:pt>
                <c:pt idx="68">
                  <c:v>424.79351112465707</c:v>
                </c:pt>
                <c:pt idx="69">
                  <c:v>424.77827186833281</c:v>
                </c:pt>
                <c:pt idx="70">
                  <c:v>424.72036269430049</c:v>
                </c:pt>
                <c:pt idx="71">
                  <c:v>424.67464492532764</c:v>
                </c:pt>
                <c:pt idx="72">
                  <c:v>424.65635781773847</c:v>
                </c:pt>
                <c:pt idx="73">
                  <c:v>424.73560195062481</c:v>
                </c:pt>
                <c:pt idx="74">
                  <c:v>424.74779335568422</c:v>
                </c:pt>
                <c:pt idx="75">
                  <c:v>424.98247790307829</c:v>
                </c:pt>
                <c:pt idx="76">
                  <c:v>425.00381286193232</c:v>
                </c:pt>
                <c:pt idx="77">
                  <c:v>424.84532459615968</c:v>
                </c:pt>
                <c:pt idx="78">
                  <c:v>424.78436757086251</c:v>
                </c:pt>
                <c:pt idx="79">
                  <c:v>424.80570252971654</c:v>
                </c:pt>
                <c:pt idx="80">
                  <c:v>424.7721761658031</c:v>
                </c:pt>
                <c:pt idx="81">
                  <c:v>424.7660804632734</c:v>
                </c:pt>
                <c:pt idx="82">
                  <c:v>424.74169765315452</c:v>
                </c:pt>
                <c:pt idx="83">
                  <c:v>424.70817128924108</c:v>
                </c:pt>
                <c:pt idx="84">
                  <c:v>424.67464492532764</c:v>
                </c:pt>
                <c:pt idx="85">
                  <c:v>424.67159707406279</c:v>
                </c:pt>
                <c:pt idx="86">
                  <c:v>424.83618104236513</c:v>
                </c:pt>
                <c:pt idx="87">
                  <c:v>424.87580310880827</c:v>
                </c:pt>
                <c:pt idx="88">
                  <c:v>424.82703748857051</c:v>
                </c:pt>
                <c:pt idx="89">
                  <c:v>424.75693690947878</c:v>
                </c:pt>
                <c:pt idx="90">
                  <c:v>424.65940566900332</c:v>
                </c:pt>
                <c:pt idx="91">
                  <c:v>424.6411185614142</c:v>
                </c:pt>
                <c:pt idx="92">
                  <c:v>424.64416641267906</c:v>
                </c:pt>
                <c:pt idx="93">
                  <c:v>424.62283145382503</c:v>
                </c:pt>
                <c:pt idx="94">
                  <c:v>424.601496494971</c:v>
                </c:pt>
                <c:pt idx="95">
                  <c:v>424.57101798232242</c:v>
                </c:pt>
                <c:pt idx="96">
                  <c:v>424.54358732093874</c:v>
                </c:pt>
                <c:pt idx="97">
                  <c:v>424.59235294117644</c:v>
                </c:pt>
                <c:pt idx="98">
                  <c:v>424.67464492532764</c:v>
                </c:pt>
                <c:pt idx="99">
                  <c:v>424.70512343797623</c:v>
                </c:pt>
                <c:pt idx="100">
                  <c:v>424.75084120694908</c:v>
                </c:pt>
                <c:pt idx="101">
                  <c:v>424.69597988418161</c:v>
                </c:pt>
                <c:pt idx="102">
                  <c:v>424.62892715635473</c:v>
                </c:pt>
                <c:pt idx="103">
                  <c:v>424.61978360256018</c:v>
                </c:pt>
                <c:pt idx="104">
                  <c:v>424.66550137153303</c:v>
                </c:pt>
                <c:pt idx="105">
                  <c:v>424.71121914050593</c:v>
                </c:pt>
                <c:pt idx="106">
                  <c:v>424.68988418165191</c:v>
                </c:pt>
                <c:pt idx="107">
                  <c:v>424.65330996647361</c:v>
                </c:pt>
                <c:pt idx="108">
                  <c:v>424.60759219750076</c:v>
                </c:pt>
                <c:pt idx="109">
                  <c:v>424.57711368485218</c:v>
                </c:pt>
                <c:pt idx="110">
                  <c:v>424.66550137153303</c:v>
                </c:pt>
                <c:pt idx="111">
                  <c:v>424.74474550441937</c:v>
                </c:pt>
                <c:pt idx="112">
                  <c:v>424.83008533983542</c:v>
                </c:pt>
                <c:pt idx="113">
                  <c:v>424.78741542212737</c:v>
                </c:pt>
                <c:pt idx="114">
                  <c:v>424.80265467845169</c:v>
                </c:pt>
                <c:pt idx="115">
                  <c:v>424.88799451386768</c:v>
                </c:pt>
                <c:pt idx="116">
                  <c:v>424.89104236513253</c:v>
                </c:pt>
                <c:pt idx="117">
                  <c:v>424.85142029868939</c:v>
                </c:pt>
                <c:pt idx="118">
                  <c:v>424.80265467845169</c:v>
                </c:pt>
                <c:pt idx="119">
                  <c:v>424.9459036879</c:v>
                </c:pt>
                <c:pt idx="120">
                  <c:v>424.97943005181344</c:v>
                </c:pt>
                <c:pt idx="121">
                  <c:v>425.04953063090517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60032"/>
        <c:axId val="77969024"/>
      </c:lineChart>
      <c:dateAx>
        <c:axId val="7806003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96902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77969024"/>
        <c:scaling>
          <c:orientation val="minMax"/>
          <c:min val="42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Elevation (m)</a:t>
                </a:r>
              </a:p>
            </c:rich>
          </c:tx>
          <c:layout>
            <c:manualLayout>
              <c:xMode val="edge"/>
              <c:yMode val="edge"/>
              <c:x val="1.8947390612318038E-2"/>
              <c:y val="0.3101458404655940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060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9019 Water Elevations</a:t>
            </a:r>
          </a:p>
        </c:rich>
      </c:tx>
      <c:layout>
        <c:manualLayout>
          <c:xMode val="edge"/>
          <c:yMode val="edge"/>
          <c:x val="0.31117057736204029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95762985895666"/>
          <c:y val="9.5652444668378245E-2"/>
          <c:w val="0.7898946427945307"/>
          <c:h val="0.771016675205715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wl9000s!$B$739:$B$864</c:f>
              <c:numCache>
                <c:formatCode>mm/dd/yy</c:formatCode>
                <c:ptCount val="126"/>
                <c:pt idx="0">
                  <c:v>33156</c:v>
                </c:pt>
                <c:pt idx="1">
                  <c:v>33172</c:v>
                </c:pt>
                <c:pt idx="2">
                  <c:v>33306</c:v>
                </c:pt>
                <c:pt idx="3">
                  <c:v>33324</c:v>
                </c:pt>
                <c:pt idx="4">
                  <c:v>33406</c:v>
                </c:pt>
                <c:pt idx="5">
                  <c:v>33653</c:v>
                </c:pt>
                <c:pt idx="6">
                  <c:v>33679</c:v>
                </c:pt>
                <c:pt idx="7">
                  <c:v>33771</c:v>
                </c:pt>
                <c:pt idx="8">
                  <c:v>34010</c:v>
                </c:pt>
                <c:pt idx="9">
                  <c:v>34026</c:v>
                </c:pt>
                <c:pt idx="10">
                  <c:v>34044</c:v>
                </c:pt>
                <c:pt idx="11">
                  <c:v>34058</c:v>
                </c:pt>
                <c:pt idx="12">
                  <c:v>34065</c:v>
                </c:pt>
                <c:pt idx="13">
                  <c:v>34075</c:v>
                </c:pt>
                <c:pt idx="14">
                  <c:v>34086</c:v>
                </c:pt>
                <c:pt idx="15">
                  <c:v>34100</c:v>
                </c:pt>
                <c:pt idx="16">
                  <c:v>34110</c:v>
                </c:pt>
                <c:pt idx="17">
                  <c:v>34117</c:v>
                </c:pt>
                <c:pt idx="18">
                  <c:v>34129</c:v>
                </c:pt>
                <c:pt idx="19">
                  <c:v>34267</c:v>
                </c:pt>
                <c:pt idx="20">
                  <c:v>34310</c:v>
                </c:pt>
                <c:pt idx="21">
                  <c:v>34341</c:v>
                </c:pt>
                <c:pt idx="22">
                  <c:v>34366</c:v>
                </c:pt>
                <c:pt idx="23">
                  <c:v>34402</c:v>
                </c:pt>
                <c:pt idx="24">
                  <c:v>34438</c:v>
                </c:pt>
                <c:pt idx="25">
                  <c:v>34470</c:v>
                </c:pt>
                <c:pt idx="26">
                  <c:v>34488</c:v>
                </c:pt>
                <c:pt idx="27">
                  <c:v>34522</c:v>
                </c:pt>
                <c:pt idx="28">
                  <c:v>34561</c:v>
                </c:pt>
                <c:pt idx="29">
                  <c:v>34589</c:v>
                </c:pt>
                <c:pt idx="30">
                  <c:v>34611</c:v>
                </c:pt>
                <c:pt idx="31">
                  <c:v>34648</c:v>
                </c:pt>
                <c:pt idx="32">
                  <c:v>34676</c:v>
                </c:pt>
                <c:pt idx="33">
                  <c:v>34702</c:v>
                </c:pt>
                <c:pt idx="34">
                  <c:v>34775</c:v>
                </c:pt>
                <c:pt idx="35">
                  <c:v>34817</c:v>
                </c:pt>
                <c:pt idx="36">
                  <c:v>34859</c:v>
                </c:pt>
                <c:pt idx="37">
                  <c:v>35025</c:v>
                </c:pt>
                <c:pt idx="38">
                  <c:v>35101</c:v>
                </c:pt>
                <c:pt idx="39">
                  <c:v>35143</c:v>
                </c:pt>
                <c:pt idx="40">
                  <c:v>35184</c:v>
                </c:pt>
                <c:pt idx="41">
                  <c:v>35213</c:v>
                </c:pt>
                <c:pt idx="42">
                  <c:v>35240</c:v>
                </c:pt>
                <c:pt idx="43">
                  <c:v>35286</c:v>
                </c:pt>
                <c:pt idx="44">
                  <c:v>35311</c:v>
                </c:pt>
                <c:pt idx="45">
                  <c:v>35359</c:v>
                </c:pt>
                <c:pt idx="46">
                  <c:v>35419</c:v>
                </c:pt>
                <c:pt idx="47">
                  <c:v>35487</c:v>
                </c:pt>
                <c:pt idx="48">
                  <c:v>35551</c:v>
                </c:pt>
                <c:pt idx="49">
                  <c:v>35586</c:v>
                </c:pt>
                <c:pt idx="50">
                  <c:v>35625</c:v>
                </c:pt>
                <c:pt idx="51">
                  <c:v>35651</c:v>
                </c:pt>
                <c:pt idx="52">
                  <c:v>35731</c:v>
                </c:pt>
                <c:pt idx="53">
                  <c:v>35754</c:v>
                </c:pt>
                <c:pt idx="54">
                  <c:v>35776</c:v>
                </c:pt>
                <c:pt idx="55">
                  <c:v>35817</c:v>
                </c:pt>
                <c:pt idx="56">
                  <c:v>35845</c:v>
                </c:pt>
                <c:pt idx="57">
                  <c:v>35871</c:v>
                </c:pt>
                <c:pt idx="58">
                  <c:v>35900</c:v>
                </c:pt>
                <c:pt idx="59">
                  <c:v>35956</c:v>
                </c:pt>
                <c:pt idx="60">
                  <c:v>36001</c:v>
                </c:pt>
                <c:pt idx="61">
                  <c:v>36060</c:v>
                </c:pt>
                <c:pt idx="62">
                  <c:v>36082</c:v>
                </c:pt>
                <c:pt idx="63">
                  <c:v>36160</c:v>
                </c:pt>
                <c:pt idx="64">
                  <c:v>36185</c:v>
                </c:pt>
                <c:pt idx="65">
                  <c:v>36216</c:v>
                </c:pt>
                <c:pt idx="66">
                  <c:v>36235</c:v>
                </c:pt>
                <c:pt idx="67">
                  <c:v>36277</c:v>
                </c:pt>
                <c:pt idx="68">
                  <c:v>36299</c:v>
                </c:pt>
                <c:pt idx="69">
                  <c:v>36328</c:v>
                </c:pt>
                <c:pt idx="70">
                  <c:v>36371</c:v>
                </c:pt>
                <c:pt idx="71">
                  <c:v>36399</c:v>
                </c:pt>
                <c:pt idx="72">
                  <c:v>36427</c:v>
                </c:pt>
                <c:pt idx="73">
                  <c:v>36458</c:v>
                </c:pt>
                <c:pt idx="74">
                  <c:v>36486</c:v>
                </c:pt>
                <c:pt idx="75">
                  <c:v>36521</c:v>
                </c:pt>
                <c:pt idx="76">
                  <c:v>36553</c:v>
                </c:pt>
                <c:pt idx="77">
                  <c:v>36587</c:v>
                </c:pt>
                <c:pt idx="78">
                  <c:v>36612</c:v>
                </c:pt>
                <c:pt idx="79">
                  <c:v>36640</c:v>
                </c:pt>
                <c:pt idx="80">
                  <c:v>36669</c:v>
                </c:pt>
                <c:pt idx="81">
                  <c:v>36706</c:v>
                </c:pt>
                <c:pt idx="82">
                  <c:v>36732</c:v>
                </c:pt>
                <c:pt idx="83">
                  <c:v>36760</c:v>
                </c:pt>
                <c:pt idx="84">
                  <c:v>36787</c:v>
                </c:pt>
                <c:pt idx="85">
                  <c:v>36822</c:v>
                </c:pt>
                <c:pt idx="86">
                  <c:v>36859</c:v>
                </c:pt>
                <c:pt idx="87">
                  <c:v>36888</c:v>
                </c:pt>
                <c:pt idx="88">
                  <c:v>36914</c:v>
                </c:pt>
                <c:pt idx="89">
                  <c:v>36941</c:v>
                </c:pt>
                <c:pt idx="90">
                  <c:v>36965</c:v>
                </c:pt>
                <c:pt idx="91">
                  <c:v>37011</c:v>
                </c:pt>
                <c:pt idx="92">
                  <c:v>37041</c:v>
                </c:pt>
                <c:pt idx="93">
                  <c:v>37063</c:v>
                </c:pt>
                <c:pt idx="94">
                  <c:v>37102</c:v>
                </c:pt>
                <c:pt idx="95">
                  <c:v>37130</c:v>
                </c:pt>
                <c:pt idx="96">
                  <c:v>37159</c:v>
                </c:pt>
                <c:pt idx="97">
                  <c:v>37193</c:v>
                </c:pt>
                <c:pt idx="98">
                  <c:v>37223</c:v>
                </c:pt>
                <c:pt idx="99">
                  <c:v>37244</c:v>
                </c:pt>
                <c:pt idx="100">
                  <c:v>37281</c:v>
                </c:pt>
                <c:pt idx="101">
                  <c:v>37314</c:v>
                </c:pt>
                <c:pt idx="102">
                  <c:v>37337</c:v>
                </c:pt>
                <c:pt idx="103">
                  <c:v>37375</c:v>
                </c:pt>
                <c:pt idx="104">
                  <c:v>37398</c:v>
                </c:pt>
                <c:pt idx="105">
                  <c:v>37433</c:v>
                </c:pt>
                <c:pt idx="106">
                  <c:v>37469</c:v>
                </c:pt>
                <c:pt idx="107">
                  <c:v>37494</c:v>
                </c:pt>
                <c:pt idx="108">
                  <c:v>37524</c:v>
                </c:pt>
                <c:pt idx="109">
                  <c:v>37550</c:v>
                </c:pt>
                <c:pt idx="110">
                  <c:v>37581</c:v>
                </c:pt>
                <c:pt idx="111">
                  <c:v>37610</c:v>
                </c:pt>
                <c:pt idx="112">
                  <c:v>37651</c:v>
                </c:pt>
                <c:pt idx="113">
                  <c:v>37679</c:v>
                </c:pt>
                <c:pt idx="114">
                  <c:v>37706</c:v>
                </c:pt>
                <c:pt idx="115">
                  <c:v>37739</c:v>
                </c:pt>
                <c:pt idx="116">
                  <c:v>37761</c:v>
                </c:pt>
                <c:pt idx="117">
                  <c:v>37802</c:v>
                </c:pt>
                <c:pt idx="118">
                  <c:v>37832</c:v>
                </c:pt>
                <c:pt idx="119">
                  <c:v>37860</c:v>
                </c:pt>
                <c:pt idx="120">
                  <c:v>37888</c:v>
                </c:pt>
                <c:pt idx="121">
                  <c:v>37924</c:v>
                </c:pt>
                <c:pt idx="122">
                  <c:v>37951</c:v>
                </c:pt>
                <c:pt idx="123">
                  <c:v>37978</c:v>
                </c:pt>
                <c:pt idx="124">
                  <c:v>38008</c:v>
                </c:pt>
                <c:pt idx="125">
                  <c:v>38047</c:v>
                </c:pt>
              </c:numCache>
            </c:numRef>
          </c:xVal>
          <c:yVal>
            <c:numRef>
              <c:f>wl9000s!$L$739:$L$864</c:f>
              <c:numCache>
                <c:formatCode>General</c:formatCode>
                <c:ptCount val="126"/>
                <c:pt idx="0">
                  <c:v>423.14100000000002</c:v>
                </c:pt>
                <c:pt idx="1">
                  <c:v>423.12299999999999</c:v>
                </c:pt>
                <c:pt idx="2">
                  <c:v>423.06</c:v>
                </c:pt>
                <c:pt idx="3">
                  <c:v>423.06400000000002</c:v>
                </c:pt>
                <c:pt idx="4">
                  <c:v>423.33100000000002</c:v>
                </c:pt>
                <c:pt idx="5">
                  <c:v>423.13</c:v>
                </c:pt>
                <c:pt idx="6">
                  <c:v>423.15</c:v>
                </c:pt>
                <c:pt idx="7">
                  <c:v>423.24</c:v>
                </c:pt>
                <c:pt idx="8">
                  <c:v>423.29</c:v>
                </c:pt>
                <c:pt idx="9">
                  <c:v>423.26800000000003</c:v>
                </c:pt>
                <c:pt idx="10">
                  <c:v>423.25700000000001</c:v>
                </c:pt>
                <c:pt idx="11">
                  <c:v>423.25700000000001</c:v>
                </c:pt>
                <c:pt idx="13">
                  <c:v>423.303</c:v>
                </c:pt>
                <c:pt idx="14">
                  <c:v>423.22800000000001</c:v>
                </c:pt>
                <c:pt idx="15">
                  <c:v>423.35700000000003</c:v>
                </c:pt>
                <c:pt idx="18">
                  <c:v>423.37600000000003</c:v>
                </c:pt>
                <c:pt idx="19">
                  <c:v>423.41900000000004</c:v>
                </c:pt>
                <c:pt idx="20">
                  <c:v>423.38300000000004</c:v>
                </c:pt>
                <c:pt idx="21">
                  <c:v>423.35200000000003</c:v>
                </c:pt>
                <c:pt idx="22">
                  <c:v>423.32900000000001</c:v>
                </c:pt>
                <c:pt idx="23">
                  <c:v>423.29700000000003</c:v>
                </c:pt>
                <c:pt idx="24">
                  <c:v>423.30800000000005</c:v>
                </c:pt>
                <c:pt idx="25">
                  <c:v>423.363</c:v>
                </c:pt>
                <c:pt idx="26">
                  <c:v>423.39600000000002</c:v>
                </c:pt>
                <c:pt idx="27">
                  <c:v>423.41400000000004</c:v>
                </c:pt>
                <c:pt idx="28">
                  <c:v>423.471</c:v>
                </c:pt>
                <c:pt idx="29">
                  <c:v>423.45800000000003</c:v>
                </c:pt>
                <c:pt idx="30">
                  <c:v>423.5</c:v>
                </c:pt>
                <c:pt idx="31">
                  <c:v>423.53700000000003</c:v>
                </c:pt>
                <c:pt idx="32">
                  <c:v>423.55100000000004</c:v>
                </c:pt>
                <c:pt idx="33">
                  <c:v>423.53800000000001</c:v>
                </c:pt>
                <c:pt idx="34">
                  <c:v>423.45000000000005</c:v>
                </c:pt>
                <c:pt idx="35">
                  <c:v>423.48900000000003</c:v>
                </c:pt>
                <c:pt idx="36">
                  <c:v>423.56400000000002</c:v>
                </c:pt>
                <c:pt idx="37">
                  <c:v>423.49600000000004</c:v>
                </c:pt>
                <c:pt idx="38">
                  <c:v>423.18</c:v>
                </c:pt>
                <c:pt idx="39">
                  <c:v>423.14600000000002</c:v>
                </c:pt>
                <c:pt idx="40">
                  <c:v>423.55700000000002</c:v>
                </c:pt>
                <c:pt idx="41">
                  <c:v>423.67500000000001</c:v>
                </c:pt>
                <c:pt idx="42">
                  <c:v>423.67200000000003</c:v>
                </c:pt>
                <c:pt idx="43">
                  <c:v>423.59300000000002</c:v>
                </c:pt>
                <c:pt idx="44">
                  <c:v>423.54500000000002</c:v>
                </c:pt>
                <c:pt idx="45">
                  <c:v>423.45800000000003</c:v>
                </c:pt>
                <c:pt idx="46">
                  <c:v>423.20400000000001</c:v>
                </c:pt>
                <c:pt idx="47">
                  <c:v>423.14600000000002</c:v>
                </c:pt>
                <c:pt idx="48">
                  <c:v>423.59900000000005</c:v>
                </c:pt>
                <c:pt idx="49">
                  <c:v>423.63600000000002</c:v>
                </c:pt>
                <c:pt idx="50">
                  <c:v>423.68</c:v>
                </c:pt>
                <c:pt idx="51">
                  <c:v>423.76400000000001</c:v>
                </c:pt>
                <c:pt idx="52">
                  <c:v>423.47</c:v>
                </c:pt>
                <c:pt idx="53">
                  <c:v>423.45400000000001</c:v>
                </c:pt>
                <c:pt idx="54">
                  <c:v>423.483</c:v>
                </c:pt>
                <c:pt idx="55">
                  <c:v>423.37700000000001</c:v>
                </c:pt>
                <c:pt idx="56">
                  <c:v>423.35200000000003</c:v>
                </c:pt>
                <c:pt idx="57">
                  <c:v>423.35</c:v>
                </c:pt>
                <c:pt idx="58">
                  <c:v>423.45400000000001</c:v>
                </c:pt>
                <c:pt idx="59">
                  <c:v>423.601</c:v>
                </c:pt>
                <c:pt idx="60">
                  <c:v>423.58500000000004</c:v>
                </c:pt>
                <c:pt idx="61">
                  <c:v>423.43200000000002</c:v>
                </c:pt>
                <c:pt idx="62">
                  <c:v>423.411</c:v>
                </c:pt>
                <c:pt idx="63">
                  <c:v>424.387</c:v>
                </c:pt>
                <c:pt idx="64">
                  <c:v>425.36600000000004</c:v>
                </c:pt>
                <c:pt idx="65">
                  <c:v>426.43200000000002</c:v>
                </c:pt>
                <c:pt idx="66">
                  <c:v>427.33600000000001</c:v>
                </c:pt>
                <c:pt idx="67">
                  <c:v>428.51000000000005</c:v>
                </c:pt>
                <c:pt idx="68">
                  <c:v>423.62300000000005</c:v>
                </c:pt>
                <c:pt idx="69">
                  <c:v>423.77700000000004</c:v>
                </c:pt>
                <c:pt idx="70">
                  <c:v>423.87600000000003</c:v>
                </c:pt>
                <c:pt idx="71">
                  <c:v>423.89800000000002</c:v>
                </c:pt>
                <c:pt idx="72">
                  <c:v>423.92500000000001</c:v>
                </c:pt>
                <c:pt idx="73">
                  <c:v>423.85</c:v>
                </c:pt>
                <c:pt idx="74">
                  <c:v>423.77700000000004</c:v>
                </c:pt>
                <c:pt idx="75">
                  <c:v>423.67900000000003</c:v>
                </c:pt>
                <c:pt idx="76">
                  <c:v>423.64217555623287</c:v>
                </c:pt>
                <c:pt idx="77">
                  <c:v>423.56902712587629</c:v>
                </c:pt>
                <c:pt idx="78">
                  <c:v>423.57817067967085</c:v>
                </c:pt>
                <c:pt idx="79">
                  <c:v>423.54769216702226</c:v>
                </c:pt>
                <c:pt idx="80">
                  <c:v>423.53550076196285</c:v>
                </c:pt>
                <c:pt idx="81">
                  <c:v>423.57207497714114</c:v>
                </c:pt>
                <c:pt idx="82">
                  <c:v>423.51721365437368</c:v>
                </c:pt>
                <c:pt idx="83">
                  <c:v>423.49100000000004</c:v>
                </c:pt>
                <c:pt idx="84">
                  <c:v>423.52000000000004</c:v>
                </c:pt>
                <c:pt idx="85">
                  <c:v>423.49900000000002</c:v>
                </c:pt>
                <c:pt idx="86">
                  <c:v>423.63600000000002</c:v>
                </c:pt>
                <c:pt idx="87">
                  <c:v>423.65100000000001</c:v>
                </c:pt>
                <c:pt idx="88">
                  <c:v>423.61400000000003</c:v>
                </c:pt>
                <c:pt idx="89">
                  <c:v>423.56900000000002</c:v>
                </c:pt>
                <c:pt idx="90">
                  <c:v>423.53800000000001</c:v>
                </c:pt>
                <c:pt idx="91">
                  <c:v>423.57100000000003</c:v>
                </c:pt>
                <c:pt idx="92">
                  <c:v>423.87</c:v>
                </c:pt>
                <c:pt idx="93">
                  <c:v>424.03800000000001</c:v>
                </c:pt>
                <c:pt idx="94">
                  <c:v>423.89500000000004</c:v>
                </c:pt>
                <c:pt idx="95">
                  <c:v>423.80900000000003</c:v>
                </c:pt>
                <c:pt idx="96">
                  <c:v>423.733</c:v>
                </c:pt>
                <c:pt idx="97">
                  <c:v>423.678</c:v>
                </c:pt>
                <c:pt idx="98">
                  <c:v>423.64500000000004</c:v>
                </c:pt>
                <c:pt idx="99">
                  <c:v>423.61700000000002</c:v>
                </c:pt>
                <c:pt idx="100">
                  <c:v>423.58100000000002</c:v>
                </c:pt>
                <c:pt idx="101">
                  <c:v>423.53800000000001</c:v>
                </c:pt>
                <c:pt idx="102">
                  <c:v>423.50800000000004</c:v>
                </c:pt>
                <c:pt idx="103">
                  <c:v>423.50799999999998</c:v>
                </c:pt>
                <c:pt idx="104">
                  <c:v>423.53500000000003</c:v>
                </c:pt>
                <c:pt idx="105">
                  <c:v>423.56900000000002</c:v>
                </c:pt>
                <c:pt idx="106">
                  <c:v>423.66899999999998</c:v>
                </c:pt>
                <c:pt idx="107">
                  <c:v>423.63</c:v>
                </c:pt>
                <c:pt idx="108" formatCode="0.000">
                  <c:v>423.54731200000003</c:v>
                </c:pt>
                <c:pt idx="109" formatCode="0.000">
                  <c:v>423.52597600000001</c:v>
                </c:pt>
                <c:pt idx="110" formatCode="0.000">
                  <c:v>423.54731200000003</c:v>
                </c:pt>
                <c:pt idx="111" formatCode="0.000">
                  <c:v>423.51683200000002</c:v>
                </c:pt>
                <c:pt idx="112" formatCode="0.000">
                  <c:v>423.50463999999999</c:v>
                </c:pt>
                <c:pt idx="113" formatCode="0.000">
                  <c:v>423.45282400000002</c:v>
                </c:pt>
                <c:pt idx="114" formatCode="0.000">
                  <c:v>423.42234400000001</c:v>
                </c:pt>
                <c:pt idx="115" formatCode="0.000">
                  <c:v>423.416248</c:v>
                </c:pt>
                <c:pt idx="116" formatCode="0.000">
                  <c:v>423.416248</c:v>
                </c:pt>
                <c:pt idx="117" formatCode="0.000">
                  <c:v>423.431488</c:v>
                </c:pt>
                <c:pt idx="118" formatCode="0.000">
                  <c:v>423.431488</c:v>
                </c:pt>
                <c:pt idx="119" formatCode="0.000">
                  <c:v>423.416248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63328"/>
        <c:axId val="54563904"/>
      </c:scatterChart>
      <c:valAx>
        <c:axId val="54563328"/>
        <c:scaling>
          <c:orientation val="minMax"/>
          <c:max val="38352"/>
          <c:min val="347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3904"/>
        <c:crosses val="autoZero"/>
        <c:crossBetween val="midCat"/>
        <c:majorUnit val="365"/>
        <c:minorUnit val="30.4"/>
      </c:valAx>
      <c:valAx>
        <c:axId val="54563904"/>
        <c:scaling>
          <c:orientation val="minMax"/>
          <c:max val="424"/>
          <c:min val="423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3297811457778303E-2"/>
              <c:y val="0.373913956407622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33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9005 Water Elevation</a:t>
            </a:r>
          </a:p>
        </c:rich>
      </c:tx>
      <c:layout>
        <c:manualLayout>
          <c:xMode val="edge"/>
          <c:yMode val="edge"/>
          <c:x val="0.32010655775260016"/>
          <c:y val="3.58422939068100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50302140950885"/>
          <c:y val="0.11111150002625177"/>
          <c:w val="0.77513427769065624"/>
          <c:h val="0.7204326292024712"/>
        </c:manualLayout>
      </c:layout>
      <c:scatterChart>
        <c:scatterStyle val="lineMarker"/>
        <c:varyColors val="0"/>
        <c:ser>
          <c:idx val="0"/>
          <c:order val="0"/>
          <c:tx>
            <c:v>Water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wl9000s!$B$195:$B$210</c:f>
              <c:numCache>
                <c:formatCode>mm/dd/yy</c:formatCode>
                <c:ptCount val="16"/>
                <c:pt idx="0">
                  <c:v>33156</c:v>
                </c:pt>
                <c:pt idx="1">
                  <c:v>33172</c:v>
                </c:pt>
                <c:pt idx="2">
                  <c:v>33306</c:v>
                </c:pt>
                <c:pt idx="3">
                  <c:v>33400</c:v>
                </c:pt>
                <c:pt idx="4">
                  <c:v>33679</c:v>
                </c:pt>
                <c:pt idx="5">
                  <c:v>33771</c:v>
                </c:pt>
                <c:pt idx="6">
                  <c:v>34033</c:v>
                </c:pt>
                <c:pt idx="7">
                  <c:v>34058</c:v>
                </c:pt>
                <c:pt idx="8">
                  <c:v>34065</c:v>
                </c:pt>
                <c:pt idx="9">
                  <c:v>34075</c:v>
                </c:pt>
                <c:pt idx="10">
                  <c:v>34086</c:v>
                </c:pt>
                <c:pt idx="11">
                  <c:v>34100</c:v>
                </c:pt>
                <c:pt idx="12">
                  <c:v>34110</c:v>
                </c:pt>
                <c:pt idx="13">
                  <c:v>34117</c:v>
                </c:pt>
                <c:pt idx="14">
                  <c:v>34129</c:v>
                </c:pt>
                <c:pt idx="15">
                  <c:v>34561</c:v>
                </c:pt>
              </c:numCache>
            </c:numRef>
          </c:xVal>
          <c:yVal>
            <c:numRef>
              <c:f>wl9000s!$L$195:$L$210</c:f>
              <c:numCache>
                <c:formatCode>General</c:formatCode>
                <c:ptCount val="16"/>
                <c:pt idx="0">
                  <c:v>423.63</c:v>
                </c:pt>
                <c:pt idx="1">
                  <c:v>423.65699999999998</c:v>
                </c:pt>
                <c:pt idx="2">
                  <c:v>423.57</c:v>
                </c:pt>
                <c:pt idx="3">
                  <c:v>423.78699999999998</c:v>
                </c:pt>
                <c:pt idx="4">
                  <c:v>423.66</c:v>
                </c:pt>
                <c:pt idx="5">
                  <c:v>423.74</c:v>
                </c:pt>
                <c:pt idx="6">
                  <c:v>423.74</c:v>
                </c:pt>
                <c:pt idx="7">
                  <c:v>423.77</c:v>
                </c:pt>
                <c:pt idx="8">
                  <c:v>423.78</c:v>
                </c:pt>
                <c:pt idx="9">
                  <c:v>423.82</c:v>
                </c:pt>
                <c:pt idx="10">
                  <c:v>423.84</c:v>
                </c:pt>
                <c:pt idx="11">
                  <c:v>423.87</c:v>
                </c:pt>
                <c:pt idx="12">
                  <c:v>423.88</c:v>
                </c:pt>
                <c:pt idx="13">
                  <c:v>423.88</c:v>
                </c:pt>
                <c:pt idx="14">
                  <c:v>423.88</c:v>
                </c:pt>
                <c:pt idx="15">
                  <c:v>423.964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65632"/>
        <c:axId val="54566208"/>
      </c:scatterChart>
      <c:valAx>
        <c:axId val="54565632"/>
        <c:scaling>
          <c:orientation val="minMax"/>
          <c:max val="34699"/>
          <c:min val="3287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9471046792467649"/>
              <c:y val="0.9103972756093660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6208"/>
        <c:crosses val="autoZero"/>
        <c:crossBetween val="midCat"/>
        <c:majorUnit val="365"/>
        <c:minorUnit val="30.4"/>
      </c:valAx>
      <c:valAx>
        <c:axId val="5456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3227561018713059E-2"/>
              <c:y val="0.336918691615161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56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9007 Water and Oil Elevations</a:t>
            </a:r>
          </a:p>
        </c:rich>
      </c:tx>
      <c:layout>
        <c:manualLayout>
          <c:xMode val="edge"/>
          <c:yMode val="edge"/>
          <c:x val="0.24934435175801042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8328946053115"/>
          <c:y val="0.10927152317880795"/>
          <c:w val="0.78215423575458232"/>
          <c:h val="0.78807947019867552"/>
        </c:manualLayout>
      </c:layout>
      <c:scatterChart>
        <c:scatterStyle val="lineMarker"/>
        <c:varyColors val="0"/>
        <c:ser>
          <c:idx val="0"/>
          <c:order val="0"/>
          <c:tx>
            <c:v>Water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wl9000s!$B$410:$B$450</c:f>
              <c:numCache>
                <c:formatCode>mm/dd/yy</c:formatCode>
                <c:ptCount val="41"/>
                <c:pt idx="0">
                  <c:v>33156</c:v>
                </c:pt>
                <c:pt idx="1">
                  <c:v>33172</c:v>
                </c:pt>
                <c:pt idx="2">
                  <c:v>33306</c:v>
                </c:pt>
                <c:pt idx="3">
                  <c:v>33400</c:v>
                </c:pt>
                <c:pt idx="4">
                  <c:v>33679</c:v>
                </c:pt>
                <c:pt idx="5">
                  <c:v>33771</c:v>
                </c:pt>
                <c:pt idx="6">
                  <c:v>34010</c:v>
                </c:pt>
                <c:pt idx="7">
                  <c:v>34033</c:v>
                </c:pt>
                <c:pt idx="8">
                  <c:v>34058</c:v>
                </c:pt>
                <c:pt idx="9">
                  <c:v>34065</c:v>
                </c:pt>
                <c:pt idx="10">
                  <c:v>34075</c:v>
                </c:pt>
                <c:pt idx="11">
                  <c:v>34086</c:v>
                </c:pt>
                <c:pt idx="12">
                  <c:v>34100</c:v>
                </c:pt>
                <c:pt idx="13">
                  <c:v>34110</c:v>
                </c:pt>
                <c:pt idx="14">
                  <c:v>34117</c:v>
                </c:pt>
                <c:pt idx="15">
                  <c:v>34129</c:v>
                </c:pt>
                <c:pt idx="16">
                  <c:v>34267</c:v>
                </c:pt>
                <c:pt idx="17">
                  <c:v>34310</c:v>
                </c:pt>
                <c:pt idx="18">
                  <c:v>34341</c:v>
                </c:pt>
                <c:pt idx="19">
                  <c:v>34366</c:v>
                </c:pt>
                <c:pt idx="20">
                  <c:v>34402</c:v>
                </c:pt>
                <c:pt idx="21">
                  <c:v>34438</c:v>
                </c:pt>
                <c:pt idx="22">
                  <c:v>34470</c:v>
                </c:pt>
                <c:pt idx="23">
                  <c:v>34488</c:v>
                </c:pt>
                <c:pt idx="24">
                  <c:v>34522</c:v>
                </c:pt>
                <c:pt idx="25">
                  <c:v>34561</c:v>
                </c:pt>
                <c:pt idx="26">
                  <c:v>34589</c:v>
                </c:pt>
                <c:pt idx="27">
                  <c:v>34611</c:v>
                </c:pt>
                <c:pt idx="28">
                  <c:v>34648</c:v>
                </c:pt>
                <c:pt idx="29">
                  <c:v>34676</c:v>
                </c:pt>
                <c:pt idx="30">
                  <c:v>34702</c:v>
                </c:pt>
                <c:pt idx="31">
                  <c:v>34775</c:v>
                </c:pt>
                <c:pt idx="32">
                  <c:v>34817</c:v>
                </c:pt>
                <c:pt idx="33">
                  <c:v>34859</c:v>
                </c:pt>
                <c:pt idx="34">
                  <c:v>35025</c:v>
                </c:pt>
                <c:pt idx="35">
                  <c:v>35184</c:v>
                </c:pt>
                <c:pt idx="36">
                  <c:v>35213</c:v>
                </c:pt>
                <c:pt idx="37">
                  <c:v>35240</c:v>
                </c:pt>
                <c:pt idx="38">
                  <c:v>35286</c:v>
                </c:pt>
                <c:pt idx="39">
                  <c:v>35311</c:v>
                </c:pt>
                <c:pt idx="40">
                  <c:v>35325</c:v>
                </c:pt>
              </c:numCache>
            </c:numRef>
          </c:xVal>
          <c:yVal>
            <c:numRef>
              <c:f>wl9000s!$L$410:$L$450</c:f>
              <c:numCache>
                <c:formatCode>General</c:formatCode>
                <c:ptCount val="41"/>
                <c:pt idx="3">
                  <c:v>424.01</c:v>
                </c:pt>
                <c:pt idx="5">
                  <c:v>423.95499999999998</c:v>
                </c:pt>
                <c:pt idx="7">
                  <c:v>423.8</c:v>
                </c:pt>
                <c:pt idx="8">
                  <c:v>423.8</c:v>
                </c:pt>
                <c:pt idx="9">
                  <c:v>423.81</c:v>
                </c:pt>
                <c:pt idx="10">
                  <c:v>423.83</c:v>
                </c:pt>
                <c:pt idx="11">
                  <c:v>424.16</c:v>
                </c:pt>
                <c:pt idx="12">
                  <c:v>423.827</c:v>
                </c:pt>
                <c:pt idx="13">
                  <c:v>423.839</c:v>
                </c:pt>
                <c:pt idx="14">
                  <c:v>423.84199999999998</c:v>
                </c:pt>
                <c:pt idx="15">
                  <c:v>423.84499999999997</c:v>
                </c:pt>
                <c:pt idx="16">
                  <c:v>423.97800000000001</c:v>
                </c:pt>
                <c:pt idx="17">
                  <c:v>423.94400000000002</c:v>
                </c:pt>
                <c:pt idx="18">
                  <c:v>423.91899999999998</c:v>
                </c:pt>
                <c:pt idx="19">
                  <c:v>423.87099999999998</c:v>
                </c:pt>
                <c:pt idx="20">
                  <c:v>423.99599999999998</c:v>
                </c:pt>
                <c:pt idx="21">
                  <c:v>424.09800000000001</c:v>
                </c:pt>
                <c:pt idx="22">
                  <c:v>424.17200000000003</c:v>
                </c:pt>
                <c:pt idx="23">
                  <c:v>424.03199999999998</c:v>
                </c:pt>
                <c:pt idx="24">
                  <c:v>424.07499999999999</c:v>
                </c:pt>
                <c:pt idx="26">
                  <c:v>424.072</c:v>
                </c:pt>
                <c:pt idx="27">
                  <c:v>424.11799999999999</c:v>
                </c:pt>
                <c:pt idx="28">
                  <c:v>424.12</c:v>
                </c:pt>
                <c:pt idx="29">
                  <c:v>424.11599999999999</c:v>
                </c:pt>
                <c:pt idx="30">
                  <c:v>424.14400000000001</c:v>
                </c:pt>
                <c:pt idx="31">
                  <c:v>424.19299999999998</c:v>
                </c:pt>
                <c:pt idx="32">
                  <c:v>424.221</c:v>
                </c:pt>
                <c:pt idx="33">
                  <c:v>424</c:v>
                </c:pt>
                <c:pt idx="34">
                  <c:v>424.07</c:v>
                </c:pt>
                <c:pt idx="35">
                  <c:v>424.29199999999997</c:v>
                </c:pt>
                <c:pt idx="36">
                  <c:v>424.12900000000002</c:v>
                </c:pt>
                <c:pt idx="37">
                  <c:v>424.03300000000002</c:v>
                </c:pt>
                <c:pt idx="38">
                  <c:v>424.00299999999999</c:v>
                </c:pt>
                <c:pt idx="39">
                  <c:v>423.78</c:v>
                </c:pt>
                <c:pt idx="40">
                  <c:v>423.73578400000002</c:v>
                </c:pt>
              </c:numCache>
            </c:numRef>
          </c:yVal>
          <c:smooth val="0"/>
        </c:ser>
        <c:ser>
          <c:idx val="1"/>
          <c:order val="1"/>
          <c:tx>
            <c:v>Oil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xVal>
            <c:numRef>
              <c:f>wl9000s!$B$410:$B$450</c:f>
              <c:numCache>
                <c:formatCode>mm/dd/yy</c:formatCode>
                <c:ptCount val="41"/>
                <c:pt idx="0">
                  <c:v>33156</c:v>
                </c:pt>
                <c:pt idx="1">
                  <c:v>33172</c:v>
                </c:pt>
                <c:pt idx="2">
                  <c:v>33306</c:v>
                </c:pt>
                <c:pt idx="3">
                  <c:v>33400</c:v>
                </c:pt>
                <c:pt idx="4">
                  <c:v>33679</c:v>
                </c:pt>
                <c:pt idx="5">
                  <c:v>33771</c:v>
                </c:pt>
                <c:pt idx="6">
                  <c:v>34010</c:v>
                </c:pt>
                <c:pt idx="7">
                  <c:v>34033</c:v>
                </c:pt>
                <c:pt idx="8">
                  <c:v>34058</c:v>
                </c:pt>
                <c:pt idx="9">
                  <c:v>34065</c:v>
                </c:pt>
                <c:pt idx="10">
                  <c:v>34075</c:v>
                </c:pt>
                <c:pt idx="11">
                  <c:v>34086</c:v>
                </c:pt>
                <c:pt idx="12">
                  <c:v>34100</c:v>
                </c:pt>
                <c:pt idx="13">
                  <c:v>34110</c:v>
                </c:pt>
                <c:pt idx="14">
                  <c:v>34117</c:v>
                </c:pt>
                <c:pt idx="15">
                  <c:v>34129</c:v>
                </c:pt>
                <c:pt idx="16">
                  <c:v>34267</c:v>
                </c:pt>
                <c:pt idx="17">
                  <c:v>34310</c:v>
                </c:pt>
                <c:pt idx="18">
                  <c:v>34341</c:v>
                </c:pt>
                <c:pt idx="19">
                  <c:v>34366</c:v>
                </c:pt>
                <c:pt idx="20">
                  <c:v>34402</c:v>
                </c:pt>
                <c:pt idx="21">
                  <c:v>34438</c:v>
                </c:pt>
                <c:pt idx="22">
                  <c:v>34470</c:v>
                </c:pt>
                <c:pt idx="23">
                  <c:v>34488</c:v>
                </c:pt>
                <c:pt idx="24">
                  <c:v>34522</c:v>
                </c:pt>
                <c:pt idx="25">
                  <c:v>34561</c:v>
                </c:pt>
                <c:pt idx="26">
                  <c:v>34589</c:v>
                </c:pt>
                <c:pt idx="27">
                  <c:v>34611</c:v>
                </c:pt>
                <c:pt idx="28">
                  <c:v>34648</c:v>
                </c:pt>
                <c:pt idx="29">
                  <c:v>34676</c:v>
                </c:pt>
                <c:pt idx="30">
                  <c:v>34702</c:v>
                </c:pt>
                <c:pt idx="31">
                  <c:v>34775</c:v>
                </c:pt>
                <c:pt idx="32">
                  <c:v>34817</c:v>
                </c:pt>
                <c:pt idx="33">
                  <c:v>34859</c:v>
                </c:pt>
                <c:pt idx="34">
                  <c:v>35025</c:v>
                </c:pt>
                <c:pt idx="35">
                  <c:v>35184</c:v>
                </c:pt>
                <c:pt idx="36">
                  <c:v>35213</c:v>
                </c:pt>
                <c:pt idx="37">
                  <c:v>35240</c:v>
                </c:pt>
                <c:pt idx="38">
                  <c:v>35286</c:v>
                </c:pt>
                <c:pt idx="39">
                  <c:v>35311</c:v>
                </c:pt>
                <c:pt idx="40">
                  <c:v>35325</c:v>
                </c:pt>
              </c:numCache>
            </c:numRef>
          </c:xVal>
          <c:yVal>
            <c:numRef>
              <c:f>wl9000s!$M$410:$M$450</c:f>
              <c:numCache>
                <c:formatCode>General</c:formatCode>
                <c:ptCount val="41"/>
                <c:pt idx="19">
                  <c:v>423.87599999999998</c:v>
                </c:pt>
                <c:pt idx="20">
                  <c:v>423.99900000000002</c:v>
                </c:pt>
                <c:pt idx="23">
                  <c:v>424.03500000000003</c:v>
                </c:pt>
                <c:pt idx="24">
                  <c:v>424.077</c:v>
                </c:pt>
                <c:pt idx="25">
                  <c:v>424.05</c:v>
                </c:pt>
                <c:pt idx="32">
                  <c:v>424.19299999999998</c:v>
                </c:pt>
                <c:pt idx="33">
                  <c:v>424.005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034048"/>
        <c:axId val="142034624"/>
      </c:scatterChart>
      <c:valAx>
        <c:axId val="142034048"/>
        <c:scaling>
          <c:orientation val="minMax"/>
          <c:max val="35064"/>
          <c:min val="3323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034624"/>
        <c:crosses val="autoZero"/>
        <c:crossBetween val="midCat"/>
        <c:majorUnit val="365"/>
        <c:minorUnit val="30.4"/>
      </c:valAx>
      <c:valAx>
        <c:axId val="14203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3123359580052493E-2"/>
              <c:y val="0.380794701986754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0340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748551233076063"/>
          <c:y val="0.15219829309415794"/>
          <c:w val="0.34511083391803754"/>
          <c:h val="6.764387895221707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9012 Water Elevation</a:t>
            </a:r>
          </a:p>
        </c:rich>
      </c:tx>
      <c:layout>
        <c:manualLayout>
          <c:xMode val="edge"/>
          <c:yMode val="edge"/>
          <c:x val="0.33495216323765981"/>
          <c:y val="3.305785123966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21374181505735"/>
          <c:y val="9.3664163826198313E-2"/>
          <c:w val="0.80825338508488642"/>
          <c:h val="0.82093884765314984"/>
        </c:manualLayout>
      </c:layout>
      <c:scatterChart>
        <c:scatterStyle val="lineMarker"/>
        <c:varyColors val="0"/>
        <c:ser>
          <c:idx val="0"/>
          <c:order val="0"/>
          <c:tx>
            <c:v>Water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wl9000s!$B$524:$B$563</c:f>
              <c:numCache>
                <c:formatCode>mm/dd/yy</c:formatCode>
                <c:ptCount val="40"/>
                <c:pt idx="0">
                  <c:v>33156</c:v>
                </c:pt>
                <c:pt idx="1">
                  <c:v>33172</c:v>
                </c:pt>
                <c:pt idx="2">
                  <c:v>33306</c:v>
                </c:pt>
                <c:pt idx="3">
                  <c:v>33679</c:v>
                </c:pt>
                <c:pt idx="4">
                  <c:v>33771</c:v>
                </c:pt>
                <c:pt idx="5">
                  <c:v>34033</c:v>
                </c:pt>
                <c:pt idx="6">
                  <c:v>34044</c:v>
                </c:pt>
                <c:pt idx="7">
                  <c:v>34058</c:v>
                </c:pt>
                <c:pt idx="8">
                  <c:v>34065</c:v>
                </c:pt>
                <c:pt idx="9">
                  <c:v>34075</c:v>
                </c:pt>
                <c:pt idx="10">
                  <c:v>34086</c:v>
                </c:pt>
                <c:pt idx="11">
                  <c:v>34100</c:v>
                </c:pt>
                <c:pt idx="12">
                  <c:v>34110</c:v>
                </c:pt>
                <c:pt idx="13">
                  <c:v>34117</c:v>
                </c:pt>
                <c:pt idx="14">
                  <c:v>34129</c:v>
                </c:pt>
                <c:pt idx="15">
                  <c:v>34267</c:v>
                </c:pt>
                <c:pt idx="16">
                  <c:v>34310</c:v>
                </c:pt>
                <c:pt idx="17">
                  <c:v>34341</c:v>
                </c:pt>
                <c:pt idx="18">
                  <c:v>34366</c:v>
                </c:pt>
                <c:pt idx="19">
                  <c:v>34402</c:v>
                </c:pt>
                <c:pt idx="20">
                  <c:v>34438</c:v>
                </c:pt>
                <c:pt idx="21">
                  <c:v>34470</c:v>
                </c:pt>
                <c:pt idx="22">
                  <c:v>34488</c:v>
                </c:pt>
                <c:pt idx="23">
                  <c:v>34522</c:v>
                </c:pt>
                <c:pt idx="24">
                  <c:v>34561</c:v>
                </c:pt>
                <c:pt idx="25">
                  <c:v>34589</c:v>
                </c:pt>
                <c:pt idx="26">
                  <c:v>34611</c:v>
                </c:pt>
                <c:pt idx="27">
                  <c:v>34648</c:v>
                </c:pt>
                <c:pt idx="28">
                  <c:v>34676</c:v>
                </c:pt>
                <c:pt idx="29">
                  <c:v>34702</c:v>
                </c:pt>
                <c:pt idx="30">
                  <c:v>34775</c:v>
                </c:pt>
                <c:pt idx="31">
                  <c:v>34817</c:v>
                </c:pt>
                <c:pt idx="32">
                  <c:v>34859</c:v>
                </c:pt>
                <c:pt idx="33">
                  <c:v>35025</c:v>
                </c:pt>
                <c:pt idx="34">
                  <c:v>35184</c:v>
                </c:pt>
                <c:pt idx="35">
                  <c:v>35213</c:v>
                </c:pt>
                <c:pt idx="36">
                  <c:v>35240</c:v>
                </c:pt>
                <c:pt idx="37">
                  <c:v>35286</c:v>
                </c:pt>
                <c:pt idx="38">
                  <c:v>35311</c:v>
                </c:pt>
                <c:pt idx="39">
                  <c:v>35325</c:v>
                </c:pt>
              </c:numCache>
            </c:numRef>
          </c:xVal>
          <c:yVal>
            <c:numRef>
              <c:f>wl9000s!$L$524:$L$563</c:f>
              <c:numCache>
                <c:formatCode>General</c:formatCode>
                <c:ptCount val="40"/>
                <c:pt idx="3">
                  <c:v>423.92</c:v>
                </c:pt>
                <c:pt idx="4">
                  <c:v>423.96</c:v>
                </c:pt>
                <c:pt idx="5">
                  <c:v>423.93</c:v>
                </c:pt>
                <c:pt idx="7">
                  <c:v>424.1</c:v>
                </c:pt>
                <c:pt idx="8">
                  <c:v>424.12</c:v>
                </c:pt>
                <c:pt idx="9">
                  <c:v>424.12</c:v>
                </c:pt>
                <c:pt idx="10">
                  <c:v>424.17</c:v>
                </c:pt>
                <c:pt idx="11">
                  <c:v>424.14</c:v>
                </c:pt>
                <c:pt idx="12">
                  <c:v>424.09</c:v>
                </c:pt>
                <c:pt idx="13">
                  <c:v>424.1</c:v>
                </c:pt>
                <c:pt idx="14">
                  <c:v>424.1</c:v>
                </c:pt>
                <c:pt idx="16">
                  <c:v>423.97</c:v>
                </c:pt>
                <c:pt idx="17">
                  <c:v>423.92599999999999</c:v>
                </c:pt>
                <c:pt idx="18">
                  <c:v>423.904</c:v>
                </c:pt>
                <c:pt idx="19">
                  <c:v>423.99599999999998</c:v>
                </c:pt>
                <c:pt idx="20">
                  <c:v>424.108</c:v>
                </c:pt>
                <c:pt idx="22">
                  <c:v>424.077</c:v>
                </c:pt>
                <c:pt idx="23">
                  <c:v>424.08499999999998</c:v>
                </c:pt>
                <c:pt idx="24">
                  <c:v>424.07400000000001</c:v>
                </c:pt>
                <c:pt idx="25">
                  <c:v>424.10300000000001</c:v>
                </c:pt>
                <c:pt idx="26">
                  <c:v>424.14699999999999</c:v>
                </c:pt>
                <c:pt idx="27">
                  <c:v>424.16199999999998</c:v>
                </c:pt>
                <c:pt idx="28">
                  <c:v>424.16699999999997</c:v>
                </c:pt>
                <c:pt idx="29">
                  <c:v>424.09</c:v>
                </c:pt>
                <c:pt idx="30">
                  <c:v>424.22199999999998</c:v>
                </c:pt>
                <c:pt idx="31">
                  <c:v>424.23899999999998</c:v>
                </c:pt>
                <c:pt idx="32">
                  <c:v>424.14800000000002</c:v>
                </c:pt>
                <c:pt idx="33">
                  <c:v>423.55</c:v>
                </c:pt>
                <c:pt idx="34">
                  <c:v>424.06400000000002</c:v>
                </c:pt>
                <c:pt idx="35">
                  <c:v>424.27100000000002</c:v>
                </c:pt>
                <c:pt idx="36">
                  <c:v>423.92200000000003</c:v>
                </c:pt>
                <c:pt idx="37">
                  <c:v>423.72500000000002</c:v>
                </c:pt>
                <c:pt idx="38">
                  <c:v>423.86200000000002</c:v>
                </c:pt>
                <c:pt idx="39">
                  <c:v>423.86996000000005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036352"/>
        <c:axId val="142036928"/>
      </c:scatterChart>
      <c:valAx>
        <c:axId val="142036352"/>
        <c:scaling>
          <c:orientation val="minMax"/>
          <c:max val="35795"/>
          <c:min val="3360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036928"/>
        <c:crosses val="autoZero"/>
        <c:crossBetween val="midCat"/>
        <c:majorUnit val="365"/>
        <c:minorUnit val="30.4"/>
      </c:valAx>
      <c:valAx>
        <c:axId val="14203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2135902367042829E-2"/>
              <c:y val="0.402205013629494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0363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9004 Water Elevation</a:t>
            </a:r>
          </a:p>
        </c:rich>
      </c:tx>
      <c:layout>
        <c:manualLayout>
          <c:xMode val="edge"/>
          <c:yMode val="edge"/>
          <c:x val="0.32911401625036102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506329113924"/>
          <c:y val="0.10256442359157024"/>
          <c:w val="0.8"/>
          <c:h val="0.7500023475133573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wl9000s!$B$33:$B$108</c:f>
              <c:numCache>
                <c:formatCode>mm/dd/yy</c:formatCode>
                <c:ptCount val="76"/>
                <c:pt idx="0">
                  <c:v>33156</c:v>
                </c:pt>
                <c:pt idx="1">
                  <c:v>33172</c:v>
                </c:pt>
                <c:pt idx="2">
                  <c:v>33306</c:v>
                </c:pt>
                <c:pt idx="3">
                  <c:v>33400</c:v>
                </c:pt>
                <c:pt idx="4">
                  <c:v>33679</c:v>
                </c:pt>
                <c:pt idx="5">
                  <c:v>33771</c:v>
                </c:pt>
                <c:pt idx="6">
                  <c:v>34033</c:v>
                </c:pt>
                <c:pt idx="7">
                  <c:v>34044</c:v>
                </c:pt>
                <c:pt idx="8">
                  <c:v>34058</c:v>
                </c:pt>
                <c:pt idx="9">
                  <c:v>34065</c:v>
                </c:pt>
                <c:pt idx="10">
                  <c:v>34075</c:v>
                </c:pt>
                <c:pt idx="11">
                  <c:v>34086</c:v>
                </c:pt>
                <c:pt idx="12">
                  <c:v>34100</c:v>
                </c:pt>
                <c:pt idx="13">
                  <c:v>34110</c:v>
                </c:pt>
                <c:pt idx="14">
                  <c:v>34117</c:v>
                </c:pt>
                <c:pt idx="15">
                  <c:v>34129</c:v>
                </c:pt>
                <c:pt idx="16">
                  <c:v>34267</c:v>
                </c:pt>
                <c:pt idx="17">
                  <c:v>34310</c:v>
                </c:pt>
                <c:pt idx="18">
                  <c:v>34341</c:v>
                </c:pt>
                <c:pt idx="19">
                  <c:v>34366</c:v>
                </c:pt>
                <c:pt idx="20">
                  <c:v>34402</c:v>
                </c:pt>
                <c:pt idx="21">
                  <c:v>34438</c:v>
                </c:pt>
                <c:pt idx="22">
                  <c:v>34470</c:v>
                </c:pt>
                <c:pt idx="23">
                  <c:v>34488</c:v>
                </c:pt>
                <c:pt idx="24">
                  <c:v>34522</c:v>
                </c:pt>
                <c:pt idx="25">
                  <c:v>34561</c:v>
                </c:pt>
                <c:pt idx="26">
                  <c:v>34589</c:v>
                </c:pt>
                <c:pt idx="27">
                  <c:v>34611</c:v>
                </c:pt>
                <c:pt idx="28">
                  <c:v>34648</c:v>
                </c:pt>
                <c:pt idx="29">
                  <c:v>34676</c:v>
                </c:pt>
                <c:pt idx="30">
                  <c:v>34702</c:v>
                </c:pt>
                <c:pt idx="31">
                  <c:v>34775</c:v>
                </c:pt>
                <c:pt idx="32">
                  <c:v>34817</c:v>
                </c:pt>
                <c:pt idx="33">
                  <c:v>34859</c:v>
                </c:pt>
                <c:pt idx="34">
                  <c:v>35025</c:v>
                </c:pt>
                <c:pt idx="35">
                  <c:v>35101</c:v>
                </c:pt>
                <c:pt idx="36">
                  <c:v>35143</c:v>
                </c:pt>
                <c:pt idx="37">
                  <c:v>35184</c:v>
                </c:pt>
                <c:pt idx="38">
                  <c:v>35213</c:v>
                </c:pt>
                <c:pt idx="39">
                  <c:v>35240</c:v>
                </c:pt>
                <c:pt idx="40">
                  <c:v>35286</c:v>
                </c:pt>
                <c:pt idx="41">
                  <c:v>35311</c:v>
                </c:pt>
                <c:pt idx="42">
                  <c:v>35325</c:v>
                </c:pt>
                <c:pt idx="43">
                  <c:v>35487</c:v>
                </c:pt>
                <c:pt idx="44">
                  <c:v>35551</c:v>
                </c:pt>
                <c:pt idx="45">
                  <c:v>35586</c:v>
                </c:pt>
                <c:pt idx="46">
                  <c:v>35625</c:v>
                </c:pt>
                <c:pt idx="47">
                  <c:v>35651</c:v>
                </c:pt>
                <c:pt idx="48">
                  <c:v>35693</c:v>
                </c:pt>
                <c:pt idx="49">
                  <c:v>36816</c:v>
                </c:pt>
                <c:pt idx="50">
                  <c:v>36859</c:v>
                </c:pt>
                <c:pt idx="51">
                  <c:v>36888</c:v>
                </c:pt>
                <c:pt idx="52">
                  <c:v>36914</c:v>
                </c:pt>
                <c:pt idx="53">
                  <c:v>36941</c:v>
                </c:pt>
                <c:pt idx="54">
                  <c:v>36965</c:v>
                </c:pt>
                <c:pt idx="55">
                  <c:v>37011</c:v>
                </c:pt>
                <c:pt idx="56">
                  <c:v>37041</c:v>
                </c:pt>
                <c:pt idx="57">
                  <c:v>37063</c:v>
                </c:pt>
                <c:pt idx="58">
                  <c:v>37102</c:v>
                </c:pt>
                <c:pt idx="59">
                  <c:v>37130</c:v>
                </c:pt>
                <c:pt idx="60">
                  <c:v>37159</c:v>
                </c:pt>
                <c:pt idx="61">
                  <c:v>37193</c:v>
                </c:pt>
                <c:pt idx="62">
                  <c:v>37223</c:v>
                </c:pt>
                <c:pt idx="63">
                  <c:v>37244</c:v>
                </c:pt>
                <c:pt idx="64">
                  <c:v>37281</c:v>
                </c:pt>
                <c:pt idx="65">
                  <c:v>37314</c:v>
                </c:pt>
                <c:pt idx="66">
                  <c:v>37337</c:v>
                </c:pt>
                <c:pt idx="67">
                  <c:v>37375</c:v>
                </c:pt>
                <c:pt idx="68">
                  <c:v>37398</c:v>
                </c:pt>
                <c:pt idx="69">
                  <c:v>37433</c:v>
                </c:pt>
                <c:pt idx="70">
                  <c:v>37469</c:v>
                </c:pt>
                <c:pt idx="71">
                  <c:v>37494</c:v>
                </c:pt>
                <c:pt idx="72">
                  <c:v>37524</c:v>
                </c:pt>
                <c:pt idx="73">
                  <c:v>37546</c:v>
                </c:pt>
                <c:pt idx="74">
                  <c:v>37581</c:v>
                </c:pt>
                <c:pt idx="75">
                  <c:v>37610</c:v>
                </c:pt>
              </c:numCache>
            </c:numRef>
          </c:xVal>
          <c:yVal>
            <c:numRef>
              <c:f>wl9000s!$L$33:$L$108</c:f>
              <c:numCache>
                <c:formatCode>General</c:formatCode>
                <c:ptCount val="76"/>
                <c:pt idx="0">
                  <c:v>423.77499999999998</c:v>
                </c:pt>
                <c:pt idx="1">
                  <c:v>423.791</c:v>
                </c:pt>
                <c:pt idx="2">
                  <c:v>423.70100000000002</c:v>
                </c:pt>
                <c:pt idx="3">
                  <c:v>423.9</c:v>
                </c:pt>
                <c:pt idx="6">
                  <c:v>423.86</c:v>
                </c:pt>
                <c:pt idx="7">
                  <c:v>423.85</c:v>
                </c:pt>
                <c:pt idx="8">
                  <c:v>423.87</c:v>
                </c:pt>
                <c:pt idx="9">
                  <c:v>423.9</c:v>
                </c:pt>
                <c:pt idx="10">
                  <c:v>423.92</c:v>
                </c:pt>
                <c:pt idx="11">
                  <c:v>423.95</c:v>
                </c:pt>
                <c:pt idx="12">
                  <c:v>423.98</c:v>
                </c:pt>
                <c:pt idx="13">
                  <c:v>423.99</c:v>
                </c:pt>
                <c:pt idx="14">
                  <c:v>423.99</c:v>
                </c:pt>
                <c:pt idx="15">
                  <c:v>424</c:v>
                </c:pt>
                <c:pt idx="17">
                  <c:v>423.98599999999999</c:v>
                </c:pt>
                <c:pt idx="18">
                  <c:v>423.95499999999998</c:v>
                </c:pt>
                <c:pt idx="19">
                  <c:v>423.92899999999997</c:v>
                </c:pt>
                <c:pt idx="20">
                  <c:v>423.89499999999998</c:v>
                </c:pt>
                <c:pt idx="21">
                  <c:v>423.94</c:v>
                </c:pt>
                <c:pt idx="23">
                  <c:v>423.01400000000001</c:v>
                </c:pt>
                <c:pt idx="24">
                  <c:v>424.03300000000002</c:v>
                </c:pt>
                <c:pt idx="25">
                  <c:v>424.065</c:v>
                </c:pt>
                <c:pt idx="26">
                  <c:v>424.053</c:v>
                </c:pt>
                <c:pt idx="27">
                  <c:v>424.10599999999999</c:v>
                </c:pt>
                <c:pt idx="28">
                  <c:v>424.13200000000001</c:v>
                </c:pt>
                <c:pt idx="29">
                  <c:v>424.13400000000001</c:v>
                </c:pt>
                <c:pt idx="30">
                  <c:v>424.1</c:v>
                </c:pt>
                <c:pt idx="31">
                  <c:v>424.02600000000001</c:v>
                </c:pt>
                <c:pt idx="32">
                  <c:v>424.07900000000001</c:v>
                </c:pt>
                <c:pt idx="33">
                  <c:v>424.14699999999999</c:v>
                </c:pt>
                <c:pt idx="34">
                  <c:v>424.06</c:v>
                </c:pt>
                <c:pt idx="35">
                  <c:v>423.75199999999995</c:v>
                </c:pt>
                <c:pt idx="36">
                  <c:v>423.73199999999997</c:v>
                </c:pt>
                <c:pt idx="37">
                  <c:v>424.40099999999995</c:v>
                </c:pt>
                <c:pt idx="38">
                  <c:v>424.25599999999997</c:v>
                </c:pt>
                <c:pt idx="39">
                  <c:v>424.15899999999999</c:v>
                </c:pt>
                <c:pt idx="40">
                  <c:v>424.08699999999999</c:v>
                </c:pt>
                <c:pt idx="41">
                  <c:v>424.03399999999999</c:v>
                </c:pt>
                <c:pt idx="42">
                  <c:v>423.99554647973179</c:v>
                </c:pt>
                <c:pt idx="43">
                  <c:v>423.69299999999998</c:v>
                </c:pt>
                <c:pt idx="44">
                  <c:v>424.19200000000001</c:v>
                </c:pt>
                <c:pt idx="45">
                  <c:v>424.18699999999995</c:v>
                </c:pt>
                <c:pt idx="46">
                  <c:v>424.23099999999999</c:v>
                </c:pt>
                <c:pt idx="47">
                  <c:v>424.28100000000001</c:v>
                </c:pt>
                <c:pt idx="48">
                  <c:v>424.04399999999998</c:v>
                </c:pt>
                <c:pt idx="49">
                  <c:v>424.06</c:v>
                </c:pt>
                <c:pt idx="50">
                  <c:v>424.18399999999997</c:v>
                </c:pt>
                <c:pt idx="51">
                  <c:v>424.15999999999997</c:v>
                </c:pt>
                <c:pt idx="52">
                  <c:v>424.11399999999998</c:v>
                </c:pt>
                <c:pt idx="53">
                  <c:v>424.12</c:v>
                </c:pt>
                <c:pt idx="54">
                  <c:v>424.053</c:v>
                </c:pt>
                <c:pt idx="55">
                  <c:v>424.21799999999996</c:v>
                </c:pt>
                <c:pt idx="56">
                  <c:v>424.483</c:v>
                </c:pt>
                <c:pt idx="57">
                  <c:v>424.44599999999997</c:v>
                </c:pt>
                <c:pt idx="58">
                  <c:v>424.29999999999995</c:v>
                </c:pt>
                <c:pt idx="59">
                  <c:v>424.22999999999996</c:v>
                </c:pt>
                <c:pt idx="60">
                  <c:v>424.19899999999996</c:v>
                </c:pt>
                <c:pt idx="61">
                  <c:v>424.18099999999998</c:v>
                </c:pt>
                <c:pt idx="62">
                  <c:v>424.14499999999998</c:v>
                </c:pt>
                <c:pt idx="63">
                  <c:v>424.11399999999998</c:v>
                </c:pt>
                <c:pt idx="64">
                  <c:v>424.08699999999999</c:v>
                </c:pt>
                <c:pt idx="65">
                  <c:v>424.04399999999998</c:v>
                </c:pt>
                <c:pt idx="66">
                  <c:v>424.02299999999997</c:v>
                </c:pt>
                <c:pt idx="67">
                  <c:v>424.07099999999997</c:v>
                </c:pt>
                <c:pt idx="68">
                  <c:v>424.09899999999999</c:v>
                </c:pt>
                <c:pt idx="69">
                  <c:v>424.178</c:v>
                </c:pt>
                <c:pt idx="70">
                  <c:v>424.17199999999997</c:v>
                </c:pt>
                <c:pt idx="71">
                  <c:v>424.166</c:v>
                </c:pt>
                <c:pt idx="72">
                  <c:v>424.09279199999997</c:v>
                </c:pt>
                <c:pt idx="73">
                  <c:v>424.08669599999996</c:v>
                </c:pt>
                <c:pt idx="74">
                  <c:v>424.07145599999996</c:v>
                </c:pt>
                <c:pt idx="75">
                  <c:v>424.04707199999996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038656"/>
        <c:axId val="142039232"/>
      </c:scatterChart>
      <c:valAx>
        <c:axId val="142038656"/>
        <c:scaling>
          <c:orientation val="minMax"/>
          <c:max val="37621"/>
          <c:min val="3652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8860766806063116"/>
              <c:y val="0.9198748233393903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039232"/>
        <c:crosses val="autoZero"/>
        <c:crossBetween val="midCat"/>
        <c:majorUnit val="365"/>
        <c:minorUnit val="30.4"/>
      </c:valAx>
      <c:valAx>
        <c:axId val="142039232"/>
        <c:scaling>
          <c:orientation val="minMax"/>
          <c:min val="423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2658202413693503E-2"/>
              <c:y val="0.35897536846355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0386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9006 Water Elevation</a:t>
            </a:r>
          </a:p>
        </c:rich>
      </c:tx>
      <c:layout>
        <c:manualLayout>
          <c:xMode val="edge"/>
          <c:yMode val="edge"/>
          <c:x val="0.33250674651584045"/>
          <c:y val="2.3512251808218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7503154135315"/>
          <c:y val="1.719220149867896E-2"/>
          <c:w val="0.80397119742943235"/>
          <c:h val="0.9206465833945628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wl9000s!$B$213:$B$323</c:f>
              <c:numCache>
                <c:formatCode>mm/dd/yy</c:formatCode>
                <c:ptCount val="111"/>
                <c:pt idx="0">
                  <c:v>33156</c:v>
                </c:pt>
                <c:pt idx="1">
                  <c:v>33172</c:v>
                </c:pt>
                <c:pt idx="2">
                  <c:v>33306</c:v>
                </c:pt>
                <c:pt idx="3">
                  <c:v>33400</c:v>
                </c:pt>
                <c:pt idx="4">
                  <c:v>33679</c:v>
                </c:pt>
                <c:pt idx="5">
                  <c:v>33771</c:v>
                </c:pt>
                <c:pt idx="6">
                  <c:v>34010</c:v>
                </c:pt>
                <c:pt idx="7">
                  <c:v>34033</c:v>
                </c:pt>
                <c:pt idx="8">
                  <c:v>34044</c:v>
                </c:pt>
                <c:pt idx="9">
                  <c:v>34058</c:v>
                </c:pt>
                <c:pt idx="10">
                  <c:v>34065</c:v>
                </c:pt>
                <c:pt idx="11">
                  <c:v>34075</c:v>
                </c:pt>
                <c:pt idx="12">
                  <c:v>34086</c:v>
                </c:pt>
                <c:pt idx="13">
                  <c:v>34100</c:v>
                </c:pt>
                <c:pt idx="14">
                  <c:v>34110</c:v>
                </c:pt>
                <c:pt idx="15">
                  <c:v>34117</c:v>
                </c:pt>
                <c:pt idx="16">
                  <c:v>34129</c:v>
                </c:pt>
                <c:pt idx="17">
                  <c:v>34267</c:v>
                </c:pt>
                <c:pt idx="18">
                  <c:v>34310</c:v>
                </c:pt>
                <c:pt idx="19">
                  <c:v>34341</c:v>
                </c:pt>
                <c:pt idx="20">
                  <c:v>34366</c:v>
                </c:pt>
                <c:pt idx="21">
                  <c:v>34402</c:v>
                </c:pt>
                <c:pt idx="22">
                  <c:v>34438</c:v>
                </c:pt>
                <c:pt idx="23">
                  <c:v>34470</c:v>
                </c:pt>
                <c:pt idx="24">
                  <c:v>34488</c:v>
                </c:pt>
                <c:pt idx="25">
                  <c:v>34522</c:v>
                </c:pt>
                <c:pt idx="26">
                  <c:v>34561</c:v>
                </c:pt>
                <c:pt idx="27">
                  <c:v>34589</c:v>
                </c:pt>
                <c:pt idx="28">
                  <c:v>34611</c:v>
                </c:pt>
                <c:pt idx="29">
                  <c:v>34648</c:v>
                </c:pt>
                <c:pt idx="30">
                  <c:v>34676</c:v>
                </c:pt>
                <c:pt idx="31">
                  <c:v>34702</c:v>
                </c:pt>
                <c:pt idx="32">
                  <c:v>34775</c:v>
                </c:pt>
                <c:pt idx="33">
                  <c:v>34817</c:v>
                </c:pt>
                <c:pt idx="34">
                  <c:v>34859</c:v>
                </c:pt>
                <c:pt idx="35">
                  <c:v>35025</c:v>
                </c:pt>
                <c:pt idx="36">
                  <c:v>35184</c:v>
                </c:pt>
                <c:pt idx="37">
                  <c:v>35213</c:v>
                </c:pt>
                <c:pt idx="38">
                  <c:v>35240</c:v>
                </c:pt>
                <c:pt idx="39">
                  <c:v>35286</c:v>
                </c:pt>
                <c:pt idx="40">
                  <c:v>35311</c:v>
                </c:pt>
                <c:pt idx="41">
                  <c:v>35325</c:v>
                </c:pt>
                <c:pt idx="42">
                  <c:v>35359</c:v>
                </c:pt>
                <c:pt idx="43">
                  <c:v>35419</c:v>
                </c:pt>
                <c:pt idx="44">
                  <c:v>35487</c:v>
                </c:pt>
                <c:pt idx="45">
                  <c:v>35551</c:v>
                </c:pt>
                <c:pt idx="46">
                  <c:v>35586</c:v>
                </c:pt>
                <c:pt idx="47">
                  <c:v>35625</c:v>
                </c:pt>
                <c:pt idx="48">
                  <c:v>35651</c:v>
                </c:pt>
                <c:pt idx="49">
                  <c:v>35693</c:v>
                </c:pt>
                <c:pt idx="50">
                  <c:v>35731</c:v>
                </c:pt>
                <c:pt idx="51">
                  <c:v>35754</c:v>
                </c:pt>
                <c:pt idx="52">
                  <c:v>35776</c:v>
                </c:pt>
                <c:pt idx="53">
                  <c:v>35817</c:v>
                </c:pt>
                <c:pt idx="54">
                  <c:v>35845</c:v>
                </c:pt>
                <c:pt idx="55">
                  <c:v>35871</c:v>
                </c:pt>
                <c:pt idx="56">
                  <c:v>35900</c:v>
                </c:pt>
                <c:pt idx="57">
                  <c:v>35956</c:v>
                </c:pt>
                <c:pt idx="58">
                  <c:v>36001</c:v>
                </c:pt>
                <c:pt idx="59">
                  <c:v>36060</c:v>
                </c:pt>
                <c:pt idx="60">
                  <c:v>36082</c:v>
                </c:pt>
                <c:pt idx="61">
                  <c:v>36160</c:v>
                </c:pt>
                <c:pt idx="62">
                  <c:v>36185</c:v>
                </c:pt>
                <c:pt idx="63">
                  <c:v>36216</c:v>
                </c:pt>
                <c:pt idx="64">
                  <c:v>36235</c:v>
                </c:pt>
                <c:pt idx="65">
                  <c:v>36277</c:v>
                </c:pt>
                <c:pt idx="66">
                  <c:v>36299</c:v>
                </c:pt>
                <c:pt idx="67">
                  <c:v>36328</c:v>
                </c:pt>
                <c:pt idx="68">
                  <c:v>36371</c:v>
                </c:pt>
                <c:pt idx="69">
                  <c:v>36399</c:v>
                </c:pt>
                <c:pt idx="70">
                  <c:v>36427</c:v>
                </c:pt>
                <c:pt idx="71">
                  <c:v>36458</c:v>
                </c:pt>
                <c:pt idx="72">
                  <c:v>36486</c:v>
                </c:pt>
                <c:pt idx="73">
                  <c:v>36521</c:v>
                </c:pt>
                <c:pt idx="74">
                  <c:v>36553</c:v>
                </c:pt>
                <c:pt idx="75">
                  <c:v>36587</c:v>
                </c:pt>
                <c:pt idx="76">
                  <c:v>36612</c:v>
                </c:pt>
                <c:pt idx="77">
                  <c:v>36640</c:v>
                </c:pt>
                <c:pt idx="78">
                  <c:v>36669</c:v>
                </c:pt>
                <c:pt idx="79">
                  <c:v>36706</c:v>
                </c:pt>
                <c:pt idx="80">
                  <c:v>36732</c:v>
                </c:pt>
                <c:pt idx="81">
                  <c:v>36760</c:v>
                </c:pt>
                <c:pt idx="82">
                  <c:v>36787</c:v>
                </c:pt>
                <c:pt idx="83">
                  <c:v>36816</c:v>
                </c:pt>
                <c:pt idx="84">
                  <c:v>36822</c:v>
                </c:pt>
                <c:pt idx="85">
                  <c:v>36859</c:v>
                </c:pt>
                <c:pt idx="86">
                  <c:v>36888</c:v>
                </c:pt>
                <c:pt idx="87">
                  <c:v>36914</c:v>
                </c:pt>
                <c:pt idx="88">
                  <c:v>36941</c:v>
                </c:pt>
                <c:pt idx="89">
                  <c:v>36965</c:v>
                </c:pt>
                <c:pt idx="90">
                  <c:v>37011</c:v>
                </c:pt>
                <c:pt idx="91">
                  <c:v>37041</c:v>
                </c:pt>
                <c:pt idx="92">
                  <c:v>37063</c:v>
                </c:pt>
                <c:pt idx="93">
                  <c:v>37102</c:v>
                </c:pt>
                <c:pt idx="94">
                  <c:v>37130</c:v>
                </c:pt>
                <c:pt idx="95">
                  <c:v>37159</c:v>
                </c:pt>
                <c:pt idx="96">
                  <c:v>37193</c:v>
                </c:pt>
                <c:pt idx="97">
                  <c:v>37223</c:v>
                </c:pt>
                <c:pt idx="98">
                  <c:v>37244</c:v>
                </c:pt>
                <c:pt idx="99">
                  <c:v>37281</c:v>
                </c:pt>
                <c:pt idx="100">
                  <c:v>37314</c:v>
                </c:pt>
                <c:pt idx="101">
                  <c:v>37337</c:v>
                </c:pt>
                <c:pt idx="102">
                  <c:v>37375</c:v>
                </c:pt>
                <c:pt idx="103">
                  <c:v>37398</c:v>
                </c:pt>
                <c:pt idx="104">
                  <c:v>37433</c:v>
                </c:pt>
                <c:pt idx="105">
                  <c:v>37462</c:v>
                </c:pt>
                <c:pt idx="106">
                  <c:v>37494</c:v>
                </c:pt>
                <c:pt idx="107">
                  <c:v>37524</c:v>
                </c:pt>
                <c:pt idx="108">
                  <c:v>37546</c:v>
                </c:pt>
                <c:pt idx="109">
                  <c:v>37581</c:v>
                </c:pt>
                <c:pt idx="110">
                  <c:v>37610</c:v>
                </c:pt>
              </c:numCache>
            </c:numRef>
          </c:xVal>
          <c:yVal>
            <c:numRef>
              <c:f>wl9000s!$L$213:$L$323</c:f>
              <c:numCache>
                <c:formatCode>General</c:formatCode>
                <c:ptCount val="111"/>
                <c:pt idx="0">
                  <c:v>423.64</c:v>
                </c:pt>
                <c:pt idx="1">
                  <c:v>423.65199999999999</c:v>
                </c:pt>
                <c:pt idx="2">
                  <c:v>423.56400000000002</c:v>
                </c:pt>
                <c:pt idx="3">
                  <c:v>423.78100000000001</c:v>
                </c:pt>
                <c:pt idx="4">
                  <c:v>423.65</c:v>
                </c:pt>
                <c:pt idx="5">
                  <c:v>423.73</c:v>
                </c:pt>
                <c:pt idx="6">
                  <c:v>423.75</c:v>
                </c:pt>
                <c:pt idx="7">
                  <c:v>423.74</c:v>
                </c:pt>
                <c:pt idx="8">
                  <c:v>423.73</c:v>
                </c:pt>
                <c:pt idx="9">
                  <c:v>423.76</c:v>
                </c:pt>
                <c:pt idx="10">
                  <c:v>423.78</c:v>
                </c:pt>
                <c:pt idx="11">
                  <c:v>423.81</c:v>
                </c:pt>
                <c:pt idx="12">
                  <c:v>423.83</c:v>
                </c:pt>
                <c:pt idx="13">
                  <c:v>423.86</c:v>
                </c:pt>
                <c:pt idx="14">
                  <c:v>423.87</c:v>
                </c:pt>
                <c:pt idx="15">
                  <c:v>423.87</c:v>
                </c:pt>
                <c:pt idx="16" formatCode="0.000">
                  <c:v>423.87600000000003</c:v>
                </c:pt>
                <c:pt idx="17" formatCode="0.000">
                  <c:v>423.90800000000002</c:v>
                </c:pt>
                <c:pt idx="18" formatCode="0.000">
                  <c:v>423.86900000000003</c:v>
                </c:pt>
                <c:pt idx="19" formatCode="0.000">
                  <c:v>423.83699999999999</c:v>
                </c:pt>
                <c:pt idx="20" formatCode="0.000">
                  <c:v>423.80700000000002</c:v>
                </c:pt>
                <c:pt idx="21" formatCode="0.000">
                  <c:v>423.779</c:v>
                </c:pt>
                <c:pt idx="22" formatCode="0.000">
                  <c:v>423.82300000000004</c:v>
                </c:pt>
                <c:pt idx="23" formatCode="0.000">
                  <c:v>423.87700000000001</c:v>
                </c:pt>
                <c:pt idx="24" formatCode="0.000">
                  <c:v>423.90100000000001</c:v>
                </c:pt>
                <c:pt idx="25" formatCode="0.000">
                  <c:v>423.923</c:v>
                </c:pt>
                <c:pt idx="26" formatCode="0.000">
                  <c:v>423.96100000000001</c:v>
                </c:pt>
                <c:pt idx="27" formatCode="0.000">
                  <c:v>423.94200000000001</c:v>
                </c:pt>
                <c:pt idx="28" formatCode="0.000">
                  <c:v>424.00299999999999</c:v>
                </c:pt>
                <c:pt idx="29" formatCode="0.000">
                  <c:v>424.02800000000002</c:v>
                </c:pt>
                <c:pt idx="30" formatCode="0.000">
                  <c:v>424.09000000000003</c:v>
                </c:pt>
                <c:pt idx="31" formatCode="0.000">
                  <c:v>423.99</c:v>
                </c:pt>
                <c:pt idx="32" formatCode="0.000">
                  <c:v>423.92200000000003</c:v>
                </c:pt>
                <c:pt idx="33" formatCode="0.000">
                  <c:v>423.96100000000001</c:v>
                </c:pt>
                <c:pt idx="34" formatCode="0.000">
                  <c:v>424.03800000000001</c:v>
                </c:pt>
                <c:pt idx="35" formatCode="0.000">
                  <c:v>423.952</c:v>
                </c:pt>
                <c:pt idx="36" formatCode="0.000">
                  <c:v>424.06700000000001</c:v>
                </c:pt>
                <c:pt idx="37" formatCode="0.000">
                  <c:v>424.34700000000004</c:v>
                </c:pt>
                <c:pt idx="38" formatCode="0.000">
                  <c:v>423.82800000000003</c:v>
                </c:pt>
                <c:pt idx="39" formatCode="0.000">
                  <c:v>423.74900000000002</c:v>
                </c:pt>
                <c:pt idx="40" formatCode="0.000">
                  <c:v>423.94100000000003</c:v>
                </c:pt>
                <c:pt idx="41" formatCode="0.000">
                  <c:v>423.89704799999998</c:v>
                </c:pt>
                <c:pt idx="42" formatCode="0.000">
                  <c:v>423.89</c:v>
                </c:pt>
                <c:pt idx="43" formatCode="0.000">
                  <c:v>423.64600000000002</c:v>
                </c:pt>
                <c:pt idx="44" formatCode="0.000">
                  <c:v>423.58500000000004</c:v>
                </c:pt>
                <c:pt idx="45" formatCode="0.000">
                  <c:v>424.07400000000001</c:v>
                </c:pt>
                <c:pt idx="46" formatCode="0.000">
                  <c:v>424.07900000000001</c:v>
                </c:pt>
                <c:pt idx="47" formatCode="0.000">
                  <c:v>423.97500000000002</c:v>
                </c:pt>
                <c:pt idx="48" formatCode="0.000">
                  <c:v>424.17500000000001</c:v>
                </c:pt>
                <c:pt idx="49" formatCode="0.000">
                  <c:v>424.02699999999999</c:v>
                </c:pt>
                <c:pt idx="50" formatCode="0.000">
                  <c:v>423.90300000000002</c:v>
                </c:pt>
                <c:pt idx="51" formatCode="0.000">
                  <c:v>423.87299999999999</c:v>
                </c:pt>
                <c:pt idx="52" formatCode="0.000">
                  <c:v>423.98900000000003</c:v>
                </c:pt>
                <c:pt idx="53" formatCode="0.000">
                  <c:v>423.80799999999999</c:v>
                </c:pt>
                <c:pt idx="54" formatCode="0.000">
                  <c:v>423.78700000000003</c:v>
                </c:pt>
                <c:pt idx="55" formatCode="0.000">
                  <c:v>423.80099999999999</c:v>
                </c:pt>
                <c:pt idx="56" formatCode="0.000">
                  <c:v>423.81900000000002</c:v>
                </c:pt>
                <c:pt idx="57" formatCode="0.000">
                  <c:v>424.01600000000002</c:v>
                </c:pt>
                <c:pt idx="58" formatCode="0.000">
                  <c:v>423.95499999999998</c:v>
                </c:pt>
                <c:pt idx="59" formatCode="0.000">
                  <c:v>423.83600000000001</c:v>
                </c:pt>
                <c:pt idx="60" formatCode="0.000">
                  <c:v>423.834</c:v>
                </c:pt>
                <c:pt idx="61" formatCode="0.000">
                  <c:v>423.81900000000002</c:v>
                </c:pt>
                <c:pt idx="62" formatCode="0.000">
                  <c:v>423.79300000000001</c:v>
                </c:pt>
                <c:pt idx="63" formatCode="0.000">
                  <c:v>423.762</c:v>
                </c:pt>
                <c:pt idx="64" formatCode="0.000">
                  <c:v>423.74700000000001</c:v>
                </c:pt>
                <c:pt idx="65" formatCode="0.000">
                  <c:v>423.971</c:v>
                </c:pt>
                <c:pt idx="66" formatCode="0.000">
                  <c:v>424.12</c:v>
                </c:pt>
                <c:pt idx="67" formatCode="0.000">
                  <c:v>424.21699999999998</c:v>
                </c:pt>
                <c:pt idx="68" formatCode="0.000">
                  <c:v>424.25400000000002</c:v>
                </c:pt>
                <c:pt idx="69" formatCode="0.000">
                  <c:v>424.23200000000003</c:v>
                </c:pt>
                <c:pt idx="70" formatCode="0.000">
                  <c:v>424.238</c:v>
                </c:pt>
                <c:pt idx="71" formatCode="0.000">
                  <c:v>424.173</c:v>
                </c:pt>
                <c:pt idx="72" formatCode="0.000">
                  <c:v>424.10599999999999</c:v>
                </c:pt>
                <c:pt idx="73" formatCode="0.000">
                  <c:v>424.036</c:v>
                </c:pt>
                <c:pt idx="74" formatCode="0.000">
                  <c:v>423.98878085949406</c:v>
                </c:pt>
                <c:pt idx="75" formatCode="0.000">
                  <c:v>423.94306309052121</c:v>
                </c:pt>
                <c:pt idx="76" formatCode="0.000">
                  <c:v>423.93391953672659</c:v>
                </c:pt>
                <c:pt idx="77" formatCode="0.000">
                  <c:v>423.94915879305091</c:v>
                </c:pt>
                <c:pt idx="78" formatCode="0.000">
                  <c:v>423.9369673879915</c:v>
                </c:pt>
                <c:pt idx="79" formatCode="0.000">
                  <c:v>423.9796373056995</c:v>
                </c:pt>
                <c:pt idx="80" formatCode="0.000">
                  <c:v>423.93087168546174</c:v>
                </c:pt>
                <c:pt idx="81" formatCode="0.000">
                  <c:v>423.91800000000001</c:v>
                </c:pt>
                <c:pt idx="82" formatCode="0.000">
                  <c:v>423.91200000000003</c:v>
                </c:pt>
                <c:pt idx="83" formatCode="0.000">
                  <c:v>423.93799999999999</c:v>
                </c:pt>
                <c:pt idx="84" formatCode="0.000">
                  <c:v>423.94299999999998</c:v>
                </c:pt>
                <c:pt idx="85" formatCode="0.000">
                  <c:v>424.07100000000003</c:v>
                </c:pt>
                <c:pt idx="86" formatCode="0.000">
                  <c:v>424.06200000000001</c:v>
                </c:pt>
                <c:pt idx="87" formatCode="0.000">
                  <c:v>424.01900000000001</c:v>
                </c:pt>
                <c:pt idx="88" formatCode="0.000">
                  <c:v>423.97899999999998</c:v>
                </c:pt>
                <c:pt idx="89" formatCode="0.000">
                  <c:v>423.94900000000001</c:v>
                </c:pt>
                <c:pt idx="90" formatCode="0.000">
                  <c:v>424.09800000000001</c:v>
                </c:pt>
                <c:pt idx="91" formatCode="0.000">
                  <c:v>424.35399999999998</c:v>
                </c:pt>
                <c:pt idx="92" formatCode="0.000">
                  <c:v>424.363</c:v>
                </c:pt>
                <c:pt idx="93" formatCode="0.000">
                  <c:v>424.214</c:v>
                </c:pt>
                <c:pt idx="94" formatCode="0.000">
                  <c:v>424.14400000000001</c:v>
                </c:pt>
                <c:pt idx="95" formatCode="0.000">
                  <c:v>424.09199999999998</c:v>
                </c:pt>
                <c:pt idx="96" formatCode="0.000">
                  <c:v>424.05900000000003</c:v>
                </c:pt>
                <c:pt idx="97" formatCode="0.000">
                  <c:v>424.03100000000001</c:v>
                </c:pt>
                <c:pt idx="98" formatCode="0.000">
                  <c:v>424.01300000000003</c:v>
                </c:pt>
                <c:pt idx="99" formatCode="0.000">
                  <c:v>423.97899999999998</c:v>
                </c:pt>
                <c:pt idx="100" formatCode="0.000">
                  <c:v>423.92400000000004</c:v>
                </c:pt>
                <c:pt idx="101" formatCode="0.000">
                  <c:v>423.90600000000001</c:v>
                </c:pt>
                <c:pt idx="102" formatCode="0.000">
                  <c:v>423.952</c:v>
                </c:pt>
                <c:pt idx="103" formatCode="0.000">
                  <c:v>423.976</c:v>
                </c:pt>
                <c:pt idx="104" formatCode="0.000">
                  <c:v>424.03399999999999</c:v>
                </c:pt>
                <c:pt idx="106" formatCode="0.000">
                  <c:v>424.02500000000003</c:v>
                </c:pt>
                <c:pt idx="107" formatCode="0.000">
                  <c:v>423.97324800000001</c:v>
                </c:pt>
                <c:pt idx="108" formatCode="0.000">
                  <c:v>423.96410400000002</c:v>
                </c:pt>
                <c:pt idx="109" formatCode="0.000">
                  <c:v>423.93972000000002</c:v>
                </c:pt>
                <c:pt idx="110" formatCode="0.000">
                  <c:v>423.918384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92480"/>
        <c:axId val="143893056"/>
      </c:scatterChart>
      <c:valAx>
        <c:axId val="143892480"/>
        <c:scaling>
          <c:orientation val="minMax"/>
          <c:max val="37621"/>
          <c:min val="347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8883417741796364"/>
              <c:y val="0.93793873094107505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93056"/>
        <c:crosses val="autoZero"/>
        <c:crossBetween val="midCat"/>
        <c:majorUnit val="365"/>
        <c:minorUnit val="30.4"/>
      </c:valAx>
      <c:valAx>
        <c:axId val="143893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2406935048611881E-2"/>
              <c:y val="0.46730340005209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924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9009 Water and Oil Elevations</a:t>
            </a:r>
          </a:p>
        </c:rich>
      </c:tx>
      <c:layout>
        <c:manualLayout>
          <c:xMode val="edge"/>
          <c:yMode val="edge"/>
          <c:x val="0.24258763339861705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6172506738545"/>
          <c:y val="0.10819672131147541"/>
          <c:w val="0.77628032345013476"/>
          <c:h val="0.79016393442622945"/>
        </c:manualLayout>
      </c:layout>
      <c:scatterChart>
        <c:scatterStyle val="lineMarker"/>
        <c:varyColors val="0"/>
        <c:ser>
          <c:idx val="0"/>
          <c:order val="0"/>
          <c:tx>
            <c:v>Water level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wl9000s!$B$468:$B$508</c:f>
              <c:numCache>
                <c:formatCode>mm/dd/yy</c:formatCode>
                <c:ptCount val="41"/>
                <c:pt idx="0">
                  <c:v>33156</c:v>
                </c:pt>
                <c:pt idx="1">
                  <c:v>33172</c:v>
                </c:pt>
                <c:pt idx="2">
                  <c:v>33400</c:v>
                </c:pt>
                <c:pt idx="3">
                  <c:v>33679</c:v>
                </c:pt>
                <c:pt idx="4">
                  <c:v>33771</c:v>
                </c:pt>
                <c:pt idx="5">
                  <c:v>34010</c:v>
                </c:pt>
                <c:pt idx="6">
                  <c:v>34033</c:v>
                </c:pt>
                <c:pt idx="7">
                  <c:v>34044</c:v>
                </c:pt>
                <c:pt idx="8">
                  <c:v>34058</c:v>
                </c:pt>
                <c:pt idx="9">
                  <c:v>34065</c:v>
                </c:pt>
                <c:pt idx="10">
                  <c:v>34075</c:v>
                </c:pt>
                <c:pt idx="11">
                  <c:v>34086</c:v>
                </c:pt>
                <c:pt idx="12">
                  <c:v>34100</c:v>
                </c:pt>
                <c:pt idx="13">
                  <c:v>34110</c:v>
                </c:pt>
                <c:pt idx="14">
                  <c:v>34117</c:v>
                </c:pt>
                <c:pt idx="15">
                  <c:v>34129</c:v>
                </c:pt>
                <c:pt idx="16">
                  <c:v>34267</c:v>
                </c:pt>
                <c:pt idx="17">
                  <c:v>34310</c:v>
                </c:pt>
                <c:pt idx="18">
                  <c:v>34341</c:v>
                </c:pt>
                <c:pt idx="19">
                  <c:v>34366</c:v>
                </c:pt>
                <c:pt idx="20">
                  <c:v>34402</c:v>
                </c:pt>
                <c:pt idx="21">
                  <c:v>34438</c:v>
                </c:pt>
                <c:pt idx="22">
                  <c:v>34470</c:v>
                </c:pt>
                <c:pt idx="23">
                  <c:v>34488</c:v>
                </c:pt>
                <c:pt idx="24">
                  <c:v>34522</c:v>
                </c:pt>
                <c:pt idx="25">
                  <c:v>34561</c:v>
                </c:pt>
                <c:pt idx="26">
                  <c:v>34589</c:v>
                </c:pt>
                <c:pt idx="27">
                  <c:v>34611</c:v>
                </c:pt>
                <c:pt idx="28">
                  <c:v>34648</c:v>
                </c:pt>
                <c:pt idx="29">
                  <c:v>34676</c:v>
                </c:pt>
                <c:pt idx="30">
                  <c:v>34702</c:v>
                </c:pt>
                <c:pt idx="31">
                  <c:v>34775</c:v>
                </c:pt>
                <c:pt idx="32">
                  <c:v>34817</c:v>
                </c:pt>
                <c:pt idx="33">
                  <c:v>34859</c:v>
                </c:pt>
                <c:pt idx="34">
                  <c:v>35025</c:v>
                </c:pt>
                <c:pt idx="35">
                  <c:v>35184</c:v>
                </c:pt>
                <c:pt idx="36">
                  <c:v>35213</c:v>
                </c:pt>
                <c:pt idx="37">
                  <c:v>35240</c:v>
                </c:pt>
                <c:pt idx="38">
                  <c:v>35286</c:v>
                </c:pt>
                <c:pt idx="39">
                  <c:v>35311</c:v>
                </c:pt>
                <c:pt idx="40">
                  <c:v>35325</c:v>
                </c:pt>
              </c:numCache>
            </c:numRef>
          </c:xVal>
          <c:yVal>
            <c:numRef>
              <c:f>wl9000s!$L$468:$L$508</c:f>
              <c:numCache>
                <c:formatCode>General</c:formatCode>
                <c:ptCount val="41"/>
                <c:pt idx="2">
                  <c:v>424.00400000000002</c:v>
                </c:pt>
                <c:pt idx="4">
                  <c:v>423.77</c:v>
                </c:pt>
                <c:pt idx="8">
                  <c:v>424.13</c:v>
                </c:pt>
                <c:pt idx="10">
                  <c:v>423.79</c:v>
                </c:pt>
                <c:pt idx="11">
                  <c:v>424.26</c:v>
                </c:pt>
                <c:pt idx="12">
                  <c:v>424.02</c:v>
                </c:pt>
                <c:pt idx="13">
                  <c:v>424.04</c:v>
                </c:pt>
                <c:pt idx="14">
                  <c:v>424.04</c:v>
                </c:pt>
                <c:pt idx="15">
                  <c:v>424.05</c:v>
                </c:pt>
                <c:pt idx="16" formatCode="0.000">
                  <c:v>423.97199999999998</c:v>
                </c:pt>
                <c:pt idx="17">
                  <c:v>423.95400000000001</c:v>
                </c:pt>
                <c:pt idx="18">
                  <c:v>423.91800000000001</c:v>
                </c:pt>
                <c:pt idx="19">
                  <c:v>423.84699999999998</c:v>
                </c:pt>
                <c:pt idx="20">
                  <c:v>423.93200000000002</c:v>
                </c:pt>
                <c:pt idx="21">
                  <c:v>424.08199999999999</c:v>
                </c:pt>
                <c:pt idx="22" formatCode="0.000">
                  <c:v>424.10500000000002</c:v>
                </c:pt>
                <c:pt idx="23">
                  <c:v>423.97300000000001</c:v>
                </c:pt>
                <c:pt idx="24">
                  <c:v>424.03899999999999</c:v>
                </c:pt>
                <c:pt idx="25">
                  <c:v>424.03800000000001</c:v>
                </c:pt>
                <c:pt idx="26" formatCode="0.000">
                  <c:v>424.02</c:v>
                </c:pt>
                <c:pt idx="27" formatCode="0.000">
                  <c:v>424.10199999999998</c:v>
                </c:pt>
                <c:pt idx="28" formatCode="0.000">
                  <c:v>424.10300000000001</c:v>
                </c:pt>
                <c:pt idx="29" formatCode="0.000">
                  <c:v>424.11</c:v>
                </c:pt>
                <c:pt idx="30" formatCode="0.000">
                  <c:v>424.036</c:v>
                </c:pt>
                <c:pt idx="31" formatCode="0.000">
                  <c:v>424.24</c:v>
                </c:pt>
                <c:pt idx="32" formatCode="0.000">
                  <c:v>424.17500000000001</c:v>
                </c:pt>
                <c:pt idx="33" formatCode="0.000">
                  <c:v>424.07400000000001</c:v>
                </c:pt>
                <c:pt idx="34" formatCode="0.000">
                  <c:v>424.04500000000002</c:v>
                </c:pt>
                <c:pt idx="35" formatCode="0.000">
                  <c:v>424.27100000000002</c:v>
                </c:pt>
                <c:pt idx="36" formatCode="0.000">
                  <c:v>424.20499999999998</c:v>
                </c:pt>
                <c:pt idx="37" formatCode="0.000">
                  <c:v>424.11900000000003</c:v>
                </c:pt>
                <c:pt idx="38" formatCode="0.000">
                  <c:v>424.137</c:v>
                </c:pt>
                <c:pt idx="39" formatCode="0.000">
                  <c:v>423.79200000000003</c:v>
                </c:pt>
                <c:pt idx="40" formatCode="0.000">
                  <c:v>423.7639366046937</c:v>
                </c:pt>
              </c:numCache>
            </c:numRef>
          </c:yVal>
          <c:smooth val="0"/>
        </c:ser>
        <c:ser>
          <c:idx val="1"/>
          <c:order val="1"/>
          <c:tx>
            <c:v>Oil level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xVal>
            <c:numRef>
              <c:f>wl9000s!$B$468:$B$508</c:f>
              <c:numCache>
                <c:formatCode>mm/dd/yy</c:formatCode>
                <c:ptCount val="41"/>
                <c:pt idx="0">
                  <c:v>33156</c:v>
                </c:pt>
                <c:pt idx="1">
                  <c:v>33172</c:v>
                </c:pt>
                <c:pt idx="2">
                  <c:v>33400</c:v>
                </c:pt>
                <c:pt idx="3">
                  <c:v>33679</c:v>
                </c:pt>
                <c:pt idx="4">
                  <c:v>33771</c:v>
                </c:pt>
                <c:pt idx="5">
                  <c:v>34010</c:v>
                </c:pt>
                <c:pt idx="6">
                  <c:v>34033</c:v>
                </c:pt>
                <c:pt idx="7">
                  <c:v>34044</c:v>
                </c:pt>
                <c:pt idx="8">
                  <c:v>34058</c:v>
                </c:pt>
                <c:pt idx="9">
                  <c:v>34065</c:v>
                </c:pt>
                <c:pt idx="10">
                  <c:v>34075</c:v>
                </c:pt>
                <c:pt idx="11">
                  <c:v>34086</c:v>
                </c:pt>
                <c:pt idx="12">
                  <c:v>34100</c:v>
                </c:pt>
                <c:pt idx="13">
                  <c:v>34110</c:v>
                </c:pt>
                <c:pt idx="14">
                  <c:v>34117</c:v>
                </c:pt>
                <c:pt idx="15">
                  <c:v>34129</c:v>
                </c:pt>
                <c:pt idx="16">
                  <c:v>34267</c:v>
                </c:pt>
                <c:pt idx="17">
                  <c:v>34310</c:v>
                </c:pt>
                <c:pt idx="18">
                  <c:v>34341</c:v>
                </c:pt>
                <c:pt idx="19">
                  <c:v>34366</c:v>
                </c:pt>
                <c:pt idx="20">
                  <c:v>34402</c:v>
                </c:pt>
                <c:pt idx="21">
                  <c:v>34438</c:v>
                </c:pt>
                <c:pt idx="22">
                  <c:v>34470</c:v>
                </c:pt>
                <c:pt idx="23">
                  <c:v>34488</c:v>
                </c:pt>
                <c:pt idx="24">
                  <c:v>34522</c:v>
                </c:pt>
                <c:pt idx="25">
                  <c:v>34561</c:v>
                </c:pt>
                <c:pt idx="26">
                  <c:v>34589</c:v>
                </c:pt>
                <c:pt idx="27">
                  <c:v>34611</c:v>
                </c:pt>
                <c:pt idx="28">
                  <c:v>34648</c:v>
                </c:pt>
                <c:pt idx="29">
                  <c:v>34676</c:v>
                </c:pt>
                <c:pt idx="30">
                  <c:v>34702</c:v>
                </c:pt>
                <c:pt idx="31">
                  <c:v>34775</c:v>
                </c:pt>
                <c:pt idx="32">
                  <c:v>34817</c:v>
                </c:pt>
                <c:pt idx="33">
                  <c:v>34859</c:v>
                </c:pt>
                <c:pt idx="34">
                  <c:v>35025</c:v>
                </c:pt>
                <c:pt idx="35">
                  <c:v>35184</c:v>
                </c:pt>
                <c:pt idx="36">
                  <c:v>35213</c:v>
                </c:pt>
                <c:pt idx="37">
                  <c:v>35240</c:v>
                </c:pt>
                <c:pt idx="38">
                  <c:v>35286</c:v>
                </c:pt>
                <c:pt idx="39">
                  <c:v>35311</c:v>
                </c:pt>
                <c:pt idx="40">
                  <c:v>35325</c:v>
                </c:pt>
              </c:numCache>
            </c:numRef>
          </c:xVal>
          <c:yVal>
            <c:numRef>
              <c:f>wl9000s!$M$468:$M$508</c:f>
              <c:numCache>
                <c:formatCode>General</c:formatCode>
                <c:ptCount val="41"/>
                <c:pt idx="19">
                  <c:v>423.85</c:v>
                </c:pt>
                <c:pt idx="23">
                  <c:v>423.97399999999999</c:v>
                </c:pt>
                <c:pt idx="26">
                  <c:v>424.02199999999999</c:v>
                </c:pt>
                <c:pt idx="27">
                  <c:v>424.10500000000002</c:v>
                </c:pt>
                <c:pt idx="28">
                  <c:v>424.10500000000002</c:v>
                </c:pt>
                <c:pt idx="32">
                  <c:v>424.17</c:v>
                </c:pt>
                <c:pt idx="33">
                  <c:v>424.077</c:v>
                </c:pt>
                <c:pt idx="37">
                  <c:v>424.12200000000001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94784"/>
        <c:axId val="143895360"/>
      </c:scatterChart>
      <c:valAx>
        <c:axId val="143894784"/>
        <c:scaling>
          <c:orientation val="minMax"/>
          <c:max val="35064"/>
          <c:min val="3323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95360"/>
        <c:crosses val="autoZero"/>
        <c:crossBetween val="midCat"/>
        <c:majorUnit val="365"/>
        <c:minorUnit val="30.4"/>
      </c:valAx>
      <c:valAx>
        <c:axId val="14389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3476957512290659E-2"/>
              <c:y val="0.38032786885245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947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240936887965146"/>
          <c:y val="0.14381274471838562"/>
          <c:w val="0.48272965879265095"/>
          <c:h val="6.68897207521191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orientation="landscape" horizontalDpi="300" verticalDpi="300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543800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7543800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676275</xdr:colOff>
      <xdr:row>827</xdr:row>
      <xdr:rowOff>133350</xdr:rowOff>
    </xdr:from>
    <xdr:to>
      <xdr:col>19</xdr:col>
      <xdr:colOff>523875</xdr:colOff>
      <xdr:row>848</xdr:row>
      <xdr:rowOff>19050</xdr:rowOff>
    </xdr:to>
    <xdr:graphicFrame macro="">
      <xdr:nvGraphicFramePr>
        <xdr:cNvPr id="1021977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85725</xdr:colOff>
      <xdr:row>193</xdr:row>
      <xdr:rowOff>66675</xdr:rowOff>
    </xdr:from>
    <xdr:to>
      <xdr:col>20</xdr:col>
      <xdr:colOff>28575</xdr:colOff>
      <xdr:row>209</xdr:row>
      <xdr:rowOff>133350</xdr:rowOff>
    </xdr:to>
    <xdr:graphicFrame macro="">
      <xdr:nvGraphicFramePr>
        <xdr:cNvPr id="1021978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600075</xdr:colOff>
      <xdr:row>431</xdr:row>
      <xdr:rowOff>133350</xdr:rowOff>
    </xdr:from>
    <xdr:to>
      <xdr:col>20</xdr:col>
      <xdr:colOff>571500</xdr:colOff>
      <xdr:row>449</xdr:row>
      <xdr:rowOff>95250</xdr:rowOff>
    </xdr:to>
    <xdr:graphicFrame macro="">
      <xdr:nvGraphicFramePr>
        <xdr:cNvPr id="1021979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323850</xdr:colOff>
      <xdr:row>541</xdr:row>
      <xdr:rowOff>152400</xdr:rowOff>
    </xdr:from>
    <xdr:to>
      <xdr:col>23</xdr:col>
      <xdr:colOff>190500</xdr:colOff>
      <xdr:row>563</xdr:row>
      <xdr:rowOff>47625</xdr:rowOff>
    </xdr:to>
    <xdr:graphicFrame macro="">
      <xdr:nvGraphicFramePr>
        <xdr:cNvPr id="1021980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88</xdr:row>
      <xdr:rowOff>38100</xdr:rowOff>
    </xdr:from>
    <xdr:to>
      <xdr:col>20</xdr:col>
      <xdr:colOff>104775</xdr:colOff>
      <xdr:row>106</xdr:row>
      <xdr:rowOff>95250</xdr:rowOff>
    </xdr:to>
    <xdr:graphicFrame macro="">
      <xdr:nvGraphicFramePr>
        <xdr:cNvPr id="1021981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114300</xdr:colOff>
      <xdr:row>348</xdr:row>
      <xdr:rowOff>133350</xdr:rowOff>
    </xdr:from>
    <xdr:to>
      <xdr:col>20</xdr:col>
      <xdr:colOff>295275</xdr:colOff>
      <xdr:row>364</xdr:row>
      <xdr:rowOff>38100</xdr:rowOff>
    </xdr:to>
    <xdr:graphicFrame macro="">
      <xdr:nvGraphicFramePr>
        <xdr:cNvPr id="1021982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371475</xdr:colOff>
      <xdr:row>490</xdr:row>
      <xdr:rowOff>0</xdr:rowOff>
    </xdr:from>
    <xdr:to>
      <xdr:col>20</xdr:col>
      <xdr:colOff>247650</xdr:colOff>
      <xdr:row>507</xdr:row>
      <xdr:rowOff>152400</xdr:rowOff>
    </xdr:to>
    <xdr:graphicFrame macro="">
      <xdr:nvGraphicFramePr>
        <xdr:cNvPr id="1021983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610</xdr:row>
      <xdr:rowOff>57150</xdr:rowOff>
    </xdr:from>
    <xdr:to>
      <xdr:col>20</xdr:col>
      <xdr:colOff>133350</xdr:colOff>
      <xdr:row>631</xdr:row>
      <xdr:rowOff>19050</xdr:rowOff>
    </xdr:to>
    <xdr:graphicFrame macro="">
      <xdr:nvGraphicFramePr>
        <xdr:cNvPr id="1021984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980</xdr:row>
      <xdr:rowOff>114300</xdr:rowOff>
    </xdr:from>
    <xdr:to>
      <xdr:col>20</xdr:col>
      <xdr:colOff>133350</xdr:colOff>
      <xdr:row>1000</xdr:row>
      <xdr:rowOff>133350</xdr:rowOff>
    </xdr:to>
    <xdr:graphicFrame macro="">
      <xdr:nvGraphicFramePr>
        <xdr:cNvPr id="1021985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1177</xdr:row>
      <xdr:rowOff>85725</xdr:rowOff>
    </xdr:from>
    <xdr:to>
      <xdr:col>20</xdr:col>
      <xdr:colOff>85725</xdr:colOff>
      <xdr:row>1198</xdr:row>
      <xdr:rowOff>133350</xdr:rowOff>
    </xdr:to>
    <xdr:graphicFrame macro="">
      <xdr:nvGraphicFramePr>
        <xdr:cNvPr id="1021986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95250</xdr:colOff>
      <xdr:row>172</xdr:row>
      <xdr:rowOff>57150</xdr:rowOff>
    </xdr:from>
    <xdr:to>
      <xdr:col>20</xdr:col>
      <xdr:colOff>228600</xdr:colOff>
      <xdr:row>186</xdr:row>
      <xdr:rowOff>85725</xdr:rowOff>
    </xdr:to>
    <xdr:graphicFrame macro="">
      <xdr:nvGraphicFramePr>
        <xdr:cNvPr id="102198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114300</xdr:colOff>
      <xdr:row>385</xdr:row>
      <xdr:rowOff>104775</xdr:rowOff>
    </xdr:from>
    <xdr:to>
      <xdr:col>20</xdr:col>
      <xdr:colOff>257175</xdr:colOff>
      <xdr:row>401</xdr:row>
      <xdr:rowOff>85725</xdr:rowOff>
    </xdr:to>
    <xdr:graphicFrame macro="">
      <xdr:nvGraphicFramePr>
        <xdr:cNvPr id="102198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152400</xdr:colOff>
      <xdr:row>1062</xdr:row>
      <xdr:rowOff>57150</xdr:rowOff>
    </xdr:from>
    <xdr:to>
      <xdr:col>20</xdr:col>
      <xdr:colOff>476250</xdr:colOff>
      <xdr:row>1078</xdr:row>
      <xdr:rowOff>123825</xdr:rowOff>
    </xdr:to>
    <xdr:graphicFrame macro="">
      <xdr:nvGraphicFramePr>
        <xdr:cNvPr id="102198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85725</xdr:colOff>
      <xdr:row>1260</xdr:row>
      <xdr:rowOff>57150</xdr:rowOff>
    </xdr:from>
    <xdr:to>
      <xdr:col>20</xdr:col>
      <xdr:colOff>314325</xdr:colOff>
      <xdr:row>1277</xdr:row>
      <xdr:rowOff>123825</xdr:rowOff>
    </xdr:to>
    <xdr:graphicFrame macro="">
      <xdr:nvGraphicFramePr>
        <xdr:cNvPr id="102199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209550</xdr:colOff>
      <xdr:row>1432</xdr:row>
      <xdr:rowOff>28575</xdr:rowOff>
    </xdr:from>
    <xdr:to>
      <xdr:col>19</xdr:col>
      <xdr:colOff>285750</xdr:colOff>
      <xdr:row>1449</xdr:row>
      <xdr:rowOff>76200</xdr:rowOff>
    </xdr:to>
    <xdr:graphicFrame macro="">
      <xdr:nvGraphicFramePr>
        <xdr:cNvPr id="102199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133350</xdr:colOff>
      <xdr:row>911</xdr:row>
      <xdr:rowOff>66675</xdr:rowOff>
    </xdr:from>
    <xdr:to>
      <xdr:col>20</xdr:col>
      <xdr:colOff>466725</xdr:colOff>
      <xdr:row>928</xdr:row>
      <xdr:rowOff>114300</xdr:rowOff>
    </xdr:to>
    <xdr:graphicFrame macro="">
      <xdr:nvGraphicFramePr>
        <xdr:cNvPr id="102199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180975</xdr:colOff>
      <xdr:row>688</xdr:row>
      <xdr:rowOff>152400</xdr:rowOff>
    </xdr:from>
    <xdr:to>
      <xdr:col>21</xdr:col>
      <xdr:colOff>257175</xdr:colOff>
      <xdr:row>707</xdr:row>
      <xdr:rowOff>47625</xdr:rowOff>
    </xdr:to>
    <xdr:graphicFrame macro="">
      <xdr:nvGraphicFramePr>
        <xdr:cNvPr id="1021993" name="Chart 6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200025</xdr:colOff>
      <xdr:row>1556</xdr:row>
      <xdr:rowOff>9525</xdr:rowOff>
    </xdr:from>
    <xdr:to>
      <xdr:col>20</xdr:col>
      <xdr:colOff>19050</xdr:colOff>
      <xdr:row>1575</xdr:row>
      <xdr:rowOff>47625</xdr:rowOff>
    </xdr:to>
    <xdr:graphicFrame macro="">
      <xdr:nvGraphicFramePr>
        <xdr:cNvPr id="1021994" name="Chart 6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574675</xdr:colOff>
      <xdr:row>1693</xdr:row>
      <xdr:rowOff>63501</xdr:rowOff>
    </xdr:from>
    <xdr:to>
      <xdr:col>23</xdr:col>
      <xdr:colOff>300567</xdr:colOff>
      <xdr:row>1713</xdr:row>
      <xdr:rowOff>111126</xdr:rowOff>
    </xdr:to>
    <xdr:graphicFrame macro="">
      <xdr:nvGraphicFramePr>
        <xdr:cNvPr id="1021995" name="Chart 6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20"/>
  <sheetViews>
    <sheetView tabSelected="1" zoomScale="90" workbookViewId="0">
      <pane xSplit="2" ySplit="6" topLeftCell="C7" activePane="bottomRight" state="frozenSplit"/>
      <selection pane="topRight" activeCell="C1" sqref="C1"/>
      <selection pane="bottomLeft" activeCell="A7" sqref="A7"/>
      <selection pane="bottomRight" activeCell="J944" sqref="J944"/>
    </sheetView>
  </sheetViews>
  <sheetFormatPr defaultRowHeight="12.75" x14ac:dyDescent="0.2"/>
  <cols>
    <col min="1" max="1" width="9.140625" style="1"/>
    <col min="2" max="2" width="10.28515625" style="7" customWidth="1"/>
    <col min="3" max="3" width="41.5703125" style="7" bestFit="1" customWidth="1"/>
    <col min="6" max="6" width="10.42578125" style="5" bestFit="1" customWidth="1"/>
    <col min="7" max="7" width="10.42578125" bestFit="1" customWidth="1"/>
    <col min="8" max="8" width="9.140625" style="5"/>
    <col min="10" max="10" width="17.140625" customWidth="1"/>
    <col min="11" max="11" width="9.85546875" customWidth="1"/>
    <col min="14" max="14" width="10.28515625" customWidth="1"/>
    <col min="15" max="15" width="10.42578125" customWidth="1"/>
    <col min="16" max="16" width="11.140625" customWidth="1"/>
  </cols>
  <sheetData>
    <row r="1" spans="1:16" x14ac:dyDescent="0.2">
      <c r="A1" s="1" t="s">
        <v>0</v>
      </c>
      <c r="F1" s="20" t="s">
        <v>1</v>
      </c>
    </row>
    <row r="2" spans="1:16" x14ac:dyDescent="0.2">
      <c r="A2" s="1" t="s">
        <v>2</v>
      </c>
    </row>
    <row r="3" spans="1:16" x14ac:dyDescent="0.2">
      <c r="A3" s="1" t="s">
        <v>3</v>
      </c>
    </row>
    <row r="5" spans="1:16" s="2" customFormat="1" x14ac:dyDescent="0.2">
      <c r="B5" s="8"/>
      <c r="C5" s="8" t="s">
        <v>251</v>
      </c>
      <c r="D5" s="2" t="s">
        <v>4</v>
      </c>
      <c r="E5" s="2" t="s">
        <v>5</v>
      </c>
      <c r="F5" s="6" t="s">
        <v>6</v>
      </c>
      <c r="G5" s="2" t="s">
        <v>6</v>
      </c>
      <c r="H5" s="6" t="s">
        <v>7</v>
      </c>
      <c r="I5" s="2" t="s">
        <v>7</v>
      </c>
      <c r="K5" s="2" t="s">
        <v>8</v>
      </c>
      <c r="L5" s="2" t="s">
        <v>9</v>
      </c>
      <c r="M5" s="2" t="s">
        <v>10</v>
      </c>
      <c r="N5" s="2" t="s">
        <v>11</v>
      </c>
      <c r="O5" s="2" t="s">
        <v>12</v>
      </c>
    </row>
    <row r="6" spans="1:16" s="2" customFormat="1" x14ac:dyDescent="0.2">
      <c r="A6" s="2" t="s">
        <v>13</v>
      </c>
      <c r="B6" s="8" t="s">
        <v>14</v>
      </c>
      <c r="C6" s="8" t="s">
        <v>252</v>
      </c>
      <c r="D6" s="4" t="s">
        <v>15</v>
      </c>
      <c r="E6" s="4" t="s">
        <v>15</v>
      </c>
      <c r="F6" s="6" t="s">
        <v>15</v>
      </c>
      <c r="G6" s="2" t="s">
        <v>16</v>
      </c>
      <c r="H6" s="6" t="s">
        <v>15</v>
      </c>
      <c r="I6" s="2" t="s">
        <v>16</v>
      </c>
      <c r="J6" s="2" t="s">
        <v>17</v>
      </c>
      <c r="K6" s="2" t="s">
        <v>16</v>
      </c>
      <c r="L6" s="2" t="s">
        <v>16</v>
      </c>
      <c r="M6" s="2" t="s">
        <v>16</v>
      </c>
      <c r="N6" s="2" t="s">
        <v>18</v>
      </c>
      <c r="O6" s="2" t="s">
        <v>18</v>
      </c>
      <c r="P6" s="2" t="s">
        <v>246</v>
      </c>
    </row>
    <row r="7" spans="1:16" s="12" customFormat="1" x14ac:dyDescent="0.2">
      <c r="A7" s="10">
        <v>9001</v>
      </c>
      <c r="B7" s="11">
        <v>33156</v>
      </c>
      <c r="C7" s="21" t="str">
        <f t="shared" ref="C7:C70" si="0">IF(ISBLANK(D7),"V","S")</f>
        <v>V</v>
      </c>
      <c r="D7" s="14"/>
      <c r="E7" s="14"/>
      <c r="F7" s="14">
        <f>G7*3.281</f>
        <v>30.851243000000004</v>
      </c>
      <c r="G7" s="12">
        <v>9.4030000000000005</v>
      </c>
      <c r="H7" s="14"/>
      <c r="K7" s="12">
        <v>432.64499999999998</v>
      </c>
      <c r="L7" s="12">
        <v>423.24200000000002</v>
      </c>
      <c r="N7" s="12">
        <v>8.8629999999999995</v>
      </c>
    </row>
    <row r="8" spans="1:16" x14ac:dyDescent="0.2">
      <c r="A8" s="1">
        <v>9001</v>
      </c>
      <c r="B8" s="7">
        <v>33172</v>
      </c>
      <c r="C8" s="21" t="str">
        <f t="shared" si="0"/>
        <v>V</v>
      </c>
      <c r="D8" s="5"/>
      <c r="E8" s="5"/>
      <c r="F8" s="5">
        <f>G8*3.281</f>
        <v>30.857804999999999</v>
      </c>
      <c r="G8">
        <v>9.4049999999999994</v>
      </c>
      <c r="K8">
        <v>432.64499999999998</v>
      </c>
      <c r="L8">
        <v>423.24</v>
      </c>
      <c r="N8">
        <v>8.8650000000000002</v>
      </c>
    </row>
    <row r="9" spans="1:16" x14ac:dyDescent="0.2">
      <c r="A9" s="1">
        <v>9001</v>
      </c>
      <c r="B9" s="7">
        <v>33313</v>
      </c>
      <c r="C9" s="21" t="str">
        <f t="shared" si="0"/>
        <v>V</v>
      </c>
      <c r="D9" s="5"/>
      <c r="E9" s="5"/>
      <c r="F9" s="5">
        <f>G9*3.281</f>
        <v>31.110441999999999</v>
      </c>
      <c r="G9">
        <v>9.4819999999999993</v>
      </c>
      <c r="K9">
        <v>432.64499999999998</v>
      </c>
      <c r="L9">
        <v>423.16300000000001</v>
      </c>
      <c r="N9">
        <v>8.9420000000000002</v>
      </c>
    </row>
    <row r="10" spans="1:16" x14ac:dyDescent="0.2">
      <c r="A10" s="1">
        <v>9001</v>
      </c>
      <c r="B10" s="7">
        <v>33414</v>
      </c>
      <c r="C10" s="21" t="str">
        <f t="shared" si="0"/>
        <v>S</v>
      </c>
      <c r="D10" s="5">
        <v>32</v>
      </c>
      <c r="E10" s="5">
        <v>1.43</v>
      </c>
      <c r="F10" s="5">
        <f t="shared" ref="F10:F18" si="1">G10*3.281</f>
        <v>30.572358000000001</v>
      </c>
      <c r="G10">
        <v>9.3179999999999996</v>
      </c>
      <c r="K10">
        <v>432.64499999999998</v>
      </c>
      <c r="L10">
        <v>423.327</v>
      </c>
      <c r="N10">
        <v>8.7780000000000005</v>
      </c>
    </row>
    <row r="11" spans="1:16" x14ac:dyDescent="0.2">
      <c r="A11" s="1">
        <v>9001</v>
      </c>
      <c r="B11" s="7">
        <v>33679</v>
      </c>
      <c r="C11" s="21" t="str">
        <f t="shared" si="0"/>
        <v>V</v>
      </c>
      <c r="D11" s="5"/>
      <c r="E11" s="5"/>
      <c r="F11" s="5">
        <f t="shared" si="1"/>
        <v>30.759375000000002</v>
      </c>
      <c r="G11">
        <v>9.375</v>
      </c>
      <c r="K11">
        <v>432.64499999999998</v>
      </c>
      <c r="L11">
        <v>423.27</v>
      </c>
      <c r="N11">
        <v>8.84</v>
      </c>
    </row>
    <row r="12" spans="1:16" x14ac:dyDescent="0.2">
      <c r="A12" s="1">
        <v>9001</v>
      </c>
      <c r="B12" s="7">
        <v>33771</v>
      </c>
      <c r="C12" s="21" t="str">
        <f t="shared" si="0"/>
        <v>V</v>
      </c>
      <c r="D12" s="5"/>
      <c r="E12" s="5"/>
      <c r="F12" s="5">
        <f t="shared" si="1"/>
        <v>30.510019</v>
      </c>
      <c r="G12">
        <v>9.2989999999999995</v>
      </c>
      <c r="K12">
        <v>432.64499999999998</v>
      </c>
      <c r="L12">
        <v>423.35</v>
      </c>
      <c r="N12">
        <v>8.76</v>
      </c>
    </row>
    <row r="13" spans="1:16" x14ac:dyDescent="0.2">
      <c r="A13" s="1">
        <v>9001</v>
      </c>
      <c r="B13" s="7">
        <v>35325</v>
      </c>
      <c r="C13" s="21" t="str">
        <f t="shared" si="0"/>
        <v>V</v>
      </c>
      <c r="D13" s="5"/>
      <c r="E13" s="5"/>
      <c r="F13" s="5">
        <f t="shared" si="1"/>
        <v>29.821009000000004</v>
      </c>
      <c r="G13">
        <v>9.0890000000000004</v>
      </c>
      <c r="K13">
        <v>432.64499999999998</v>
      </c>
      <c r="L13">
        <f>K13-G13</f>
        <v>423.55599999999998</v>
      </c>
    </row>
    <row r="14" spans="1:16" x14ac:dyDescent="0.2">
      <c r="C14" s="21"/>
      <c r="D14" s="5"/>
      <c r="E14" s="5"/>
    </row>
    <row r="15" spans="1:16" s="12" customFormat="1" x14ac:dyDescent="0.2">
      <c r="A15" s="10">
        <v>9002</v>
      </c>
      <c r="B15" s="11">
        <v>33156</v>
      </c>
      <c r="C15" s="21" t="str">
        <f t="shared" si="0"/>
        <v>V</v>
      </c>
      <c r="D15" s="14"/>
      <c r="E15" s="14"/>
      <c r="F15" s="14">
        <f t="shared" si="1"/>
        <v>8.3403019999999994</v>
      </c>
      <c r="G15" s="12">
        <v>2.5419999999999998</v>
      </c>
      <c r="H15" s="14"/>
      <c r="L15" s="12">
        <v>423.74700000000001</v>
      </c>
      <c r="N15" s="12">
        <v>2.4769999999999999</v>
      </c>
    </row>
    <row r="16" spans="1:16" x14ac:dyDescent="0.2">
      <c r="A16" s="1">
        <v>9002</v>
      </c>
      <c r="B16" s="7">
        <v>33172</v>
      </c>
      <c r="C16" s="21" t="str">
        <f t="shared" si="0"/>
        <v>V</v>
      </c>
      <c r="D16" s="5"/>
      <c r="E16" s="5"/>
      <c r="F16" s="5">
        <f t="shared" si="1"/>
        <v>8.2976489999999998</v>
      </c>
      <c r="G16">
        <v>2.5289999999999999</v>
      </c>
      <c r="L16">
        <v>423.76</v>
      </c>
      <c r="N16">
        <v>2.464</v>
      </c>
    </row>
    <row r="17" spans="1:14" x14ac:dyDescent="0.2">
      <c r="A17" s="1">
        <v>9002</v>
      </c>
      <c r="B17" s="7">
        <v>33400</v>
      </c>
      <c r="C17" s="21" t="str">
        <f t="shared" si="0"/>
        <v>S</v>
      </c>
      <c r="D17" s="5">
        <v>9.1999999999999993</v>
      </c>
      <c r="E17" s="5">
        <v>1.33</v>
      </c>
      <c r="F17" s="5">
        <f t="shared" si="1"/>
        <v>7.8711190000000002</v>
      </c>
      <c r="G17">
        <v>2.399</v>
      </c>
      <c r="L17">
        <v>423.89</v>
      </c>
      <c r="N17">
        <v>2.3340000000000001</v>
      </c>
    </row>
    <row r="18" spans="1:14" x14ac:dyDescent="0.2">
      <c r="A18" s="1">
        <v>9002</v>
      </c>
      <c r="B18" s="7">
        <v>33771</v>
      </c>
      <c r="C18" s="21" t="str">
        <f t="shared" si="0"/>
        <v>V</v>
      </c>
      <c r="D18" s="5"/>
      <c r="E18" s="5"/>
      <c r="F18" s="5">
        <f t="shared" si="1"/>
        <v>8.0876649999999994</v>
      </c>
      <c r="G18">
        <v>2.4649999999999999</v>
      </c>
      <c r="L18">
        <v>423.82</v>
      </c>
      <c r="N18">
        <v>2.4</v>
      </c>
    </row>
    <row r="19" spans="1:14" x14ac:dyDescent="0.2">
      <c r="A19" s="1">
        <v>9002</v>
      </c>
      <c r="B19" s="7">
        <v>34010</v>
      </c>
      <c r="C19" s="21" t="str">
        <f t="shared" si="0"/>
        <v>V</v>
      </c>
      <c r="D19" s="5"/>
      <c r="E19" s="5"/>
      <c r="J19" t="s">
        <v>19</v>
      </c>
    </row>
    <row r="20" spans="1:14" x14ac:dyDescent="0.2">
      <c r="A20" s="1">
        <v>9002</v>
      </c>
      <c r="B20" s="7">
        <v>34033</v>
      </c>
      <c r="C20" s="21" t="str">
        <f t="shared" si="0"/>
        <v>V</v>
      </c>
      <c r="D20" s="5"/>
      <c r="E20" s="5"/>
      <c r="J20" t="s">
        <v>20</v>
      </c>
    </row>
    <row r="21" spans="1:14" x14ac:dyDescent="0.2">
      <c r="A21" s="1">
        <v>9002</v>
      </c>
      <c r="B21" s="7">
        <v>34075</v>
      </c>
      <c r="C21" s="21" t="str">
        <f t="shared" si="0"/>
        <v>V</v>
      </c>
      <c r="D21" s="5"/>
      <c r="E21" s="5"/>
      <c r="F21" s="5">
        <f>G21*3.281</f>
        <v>4.996963</v>
      </c>
      <c r="G21">
        <v>1.5229999999999999</v>
      </c>
      <c r="L21">
        <v>424.77</v>
      </c>
      <c r="N21">
        <v>1.458</v>
      </c>
    </row>
    <row r="22" spans="1:14" x14ac:dyDescent="0.2">
      <c r="A22" s="1">
        <v>9002</v>
      </c>
      <c r="B22" s="7">
        <v>34086</v>
      </c>
      <c r="C22" s="21" t="str">
        <f t="shared" si="0"/>
        <v>V</v>
      </c>
      <c r="D22" s="5"/>
      <c r="E22" s="5"/>
      <c r="F22" s="5">
        <f>G22*3.281</f>
        <v>5.0100869999999995</v>
      </c>
      <c r="G22">
        <v>1.5269999999999999</v>
      </c>
      <c r="L22">
        <v>424.76</v>
      </c>
      <c r="N22">
        <v>1.462</v>
      </c>
    </row>
    <row r="23" spans="1:14" x14ac:dyDescent="0.2">
      <c r="A23" s="1">
        <v>9002</v>
      </c>
      <c r="B23" s="7">
        <v>34110</v>
      </c>
      <c r="C23" s="21" t="str">
        <f t="shared" si="0"/>
        <v>V</v>
      </c>
      <c r="D23" s="5"/>
      <c r="E23" s="5"/>
      <c r="F23" s="5">
        <f>G23*3.281</f>
        <v>5.2266330000000005</v>
      </c>
      <c r="G23">
        <v>1.593</v>
      </c>
      <c r="L23">
        <v>424.7</v>
      </c>
      <c r="N23">
        <v>1.528</v>
      </c>
    </row>
    <row r="24" spans="1:14" x14ac:dyDescent="0.2">
      <c r="A24" s="1">
        <v>9002</v>
      </c>
      <c r="B24" s="7">
        <v>34117</v>
      </c>
      <c r="C24" s="21" t="str">
        <f t="shared" si="0"/>
        <v>V</v>
      </c>
      <c r="D24" s="5"/>
      <c r="E24" s="5"/>
      <c r="F24" s="5">
        <f>G24*3.281</f>
        <v>5.2167900000000005</v>
      </c>
      <c r="G24">
        <v>1.59</v>
      </c>
      <c r="L24">
        <v>424.7</v>
      </c>
      <c r="N24">
        <v>1.5249999999999999</v>
      </c>
    </row>
    <row r="25" spans="1:14" x14ac:dyDescent="0.2">
      <c r="A25" s="1">
        <v>9002</v>
      </c>
      <c r="B25" s="7">
        <v>34129</v>
      </c>
      <c r="C25" s="21" t="str">
        <f t="shared" si="0"/>
        <v>V</v>
      </c>
      <c r="D25" s="5"/>
      <c r="E25" s="5"/>
      <c r="F25" s="5">
        <f>G25*3.281</f>
        <v>5.2102280000000007</v>
      </c>
      <c r="G25">
        <v>1.5880000000000001</v>
      </c>
      <c r="L25">
        <v>424.7</v>
      </c>
      <c r="N25">
        <v>1.5229999999999999</v>
      </c>
    </row>
    <row r="26" spans="1:14" x14ac:dyDescent="0.2">
      <c r="C26" s="21"/>
      <c r="D26" s="5"/>
      <c r="E26" s="5"/>
    </row>
    <row r="27" spans="1:14" s="12" customFormat="1" x14ac:dyDescent="0.2">
      <c r="A27" s="10">
        <v>9003</v>
      </c>
      <c r="B27" s="11">
        <v>33156</v>
      </c>
      <c r="C27" s="21" t="str">
        <f t="shared" si="0"/>
        <v>V</v>
      </c>
      <c r="D27" s="14"/>
      <c r="E27" s="14"/>
      <c r="F27" s="14"/>
      <c r="H27" s="14"/>
      <c r="J27" s="12" t="s">
        <v>21</v>
      </c>
    </row>
    <row r="28" spans="1:14" x14ac:dyDescent="0.2">
      <c r="A28" s="1">
        <v>9003</v>
      </c>
      <c r="B28" s="7">
        <v>33172</v>
      </c>
      <c r="C28" s="21" t="str">
        <f t="shared" si="0"/>
        <v>V</v>
      </c>
      <c r="D28" s="5"/>
      <c r="E28" s="5"/>
      <c r="F28" s="5">
        <f>G28*3.281</f>
        <v>6.250305</v>
      </c>
      <c r="G28">
        <v>1.905</v>
      </c>
      <c r="L28">
        <v>423.74700000000001</v>
      </c>
      <c r="N28">
        <v>0.79300000000000004</v>
      </c>
    </row>
    <row r="29" spans="1:14" x14ac:dyDescent="0.2">
      <c r="A29" s="1">
        <v>9003</v>
      </c>
      <c r="B29" s="7">
        <v>33306</v>
      </c>
      <c r="C29" s="21" t="str">
        <f t="shared" si="0"/>
        <v>V</v>
      </c>
      <c r="D29" s="5"/>
      <c r="E29" s="5"/>
      <c r="J29" t="s">
        <v>21</v>
      </c>
    </row>
    <row r="30" spans="1:14" x14ac:dyDescent="0.2">
      <c r="A30" s="1">
        <v>9003</v>
      </c>
      <c r="B30" s="7">
        <v>33400</v>
      </c>
      <c r="C30" s="21" t="str">
        <f t="shared" si="0"/>
        <v>S</v>
      </c>
      <c r="D30" s="5">
        <v>6.16</v>
      </c>
      <c r="E30" s="5">
        <v>0.78</v>
      </c>
      <c r="F30" s="5">
        <v>5.38</v>
      </c>
      <c r="G30">
        <v>1.64</v>
      </c>
      <c r="L30">
        <v>424.012</v>
      </c>
      <c r="N30">
        <v>0.52800000000000002</v>
      </c>
    </row>
    <row r="31" spans="1:14" x14ac:dyDescent="0.2">
      <c r="A31" s="1">
        <v>9003</v>
      </c>
      <c r="B31" s="7">
        <v>33771</v>
      </c>
      <c r="C31" s="21" t="str">
        <f t="shared" si="0"/>
        <v>V</v>
      </c>
      <c r="D31" s="5"/>
      <c r="E31" s="5"/>
      <c r="F31" s="5">
        <f>G31*3.281</f>
        <v>3.6189430000000002</v>
      </c>
      <c r="G31">
        <v>1.103</v>
      </c>
      <c r="L31">
        <v>424.55</v>
      </c>
      <c r="N31">
        <v>-0.01</v>
      </c>
    </row>
    <row r="32" spans="1:14" x14ac:dyDescent="0.2">
      <c r="C32" s="21"/>
      <c r="D32" s="5"/>
      <c r="E32" s="5"/>
    </row>
    <row r="33" spans="1:14" s="12" customFormat="1" x14ac:dyDescent="0.2">
      <c r="A33" s="10">
        <v>9004</v>
      </c>
      <c r="B33" s="11">
        <v>33156</v>
      </c>
      <c r="C33" s="21" t="str">
        <f t="shared" si="0"/>
        <v>V</v>
      </c>
      <c r="D33" s="14"/>
      <c r="E33" s="14"/>
      <c r="F33" s="14">
        <f>G33*3.281</f>
        <v>20.253613000000001</v>
      </c>
      <c r="G33" s="12">
        <v>6.173</v>
      </c>
      <c r="H33" s="14"/>
      <c r="K33" s="12">
        <v>429.94799999999998</v>
      </c>
      <c r="L33" s="12">
        <v>423.77499999999998</v>
      </c>
      <c r="N33" s="12">
        <v>5.1760000000000002</v>
      </c>
    </row>
    <row r="34" spans="1:14" x14ac:dyDescent="0.2">
      <c r="A34" s="1">
        <v>9004</v>
      </c>
      <c r="B34" s="7">
        <v>33172</v>
      </c>
      <c r="C34" s="21" t="str">
        <f t="shared" si="0"/>
        <v>V</v>
      </c>
      <c r="D34" s="5"/>
      <c r="E34" s="5"/>
      <c r="F34" s="5">
        <f>G34*3.281</f>
        <v>20.201117</v>
      </c>
      <c r="G34">
        <v>6.157</v>
      </c>
      <c r="K34">
        <v>429.94799999999998</v>
      </c>
      <c r="L34">
        <v>423.791</v>
      </c>
      <c r="N34">
        <v>5.16</v>
      </c>
    </row>
    <row r="35" spans="1:14" x14ac:dyDescent="0.2">
      <c r="A35" s="1">
        <v>9004</v>
      </c>
      <c r="B35" s="7">
        <v>33306</v>
      </c>
      <c r="C35" s="21" t="str">
        <f t="shared" si="0"/>
        <v>V</v>
      </c>
      <c r="D35" s="5"/>
      <c r="E35" s="5"/>
      <c r="F35" s="5">
        <f>G35*3.281</f>
        <v>20.496407000000001</v>
      </c>
      <c r="G35">
        <v>6.2469999999999999</v>
      </c>
      <c r="K35">
        <v>429.94799999999998</v>
      </c>
      <c r="L35">
        <v>423.70100000000002</v>
      </c>
      <c r="N35">
        <v>5.25</v>
      </c>
    </row>
    <row r="36" spans="1:14" x14ac:dyDescent="0.2">
      <c r="A36" s="1">
        <v>9004</v>
      </c>
      <c r="B36" s="7">
        <v>33400</v>
      </c>
      <c r="C36" s="21" t="str">
        <f t="shared" si="0"/>
        <v>S</v>
      </c>
      <c r="D36" s="5">
        <v>20</v>
      </c>
      <c r="E36" s="5">
        <v>0.16</v>
      </c>
      <c r="F36" s="5">
        <v>19.84</v>
      </c>
      <c r="G36">
        <v>6.0469999999999997</v>
      </c>
      <c r="K36">
        <v>429.94799999999998</v>
      </c>
      <c r="L36">
        <v>423.9</v>
      </c>
      <c r="N36">
        <v>5.05</v>
      </c>
    </row>
    <row r="37" spans="1:14" x14ac:dyDescent="0.2">
      <c r="A37" s="1">
        <v>9004</v>
      </c>
      <c r="B37" s="7">
        <v>33679</v>
      </c>
      <c r="C37" s="21" t="str">
        <f t="shared" si="0"/>
        <v>V</v>
      </c>
      <c r="D37" s="5"/>
      <c r="E37" s="5"/>
      <c r="F37" s="5">
        <f t="shared" ref="F37:F52" si="2">G37*3.281</f>
        <v>20.253613000000001</v>
      </c>
      <c r="G37">
        <v>6.173</v>
      </c>
      <c r="K37">
        <v>429.94799999999998</v>
      </c>
    </row>
    <row r="38" spans="1:14" x14ac:dyDescent="0.2">
      <c r="A38" s="1">
        <v>9004</v>
      </c>
      <c r="B38" s="7">
        <v>33771</v>
      </c>
      <c r="C38" s="21" t="str">
        <f t="shared" si="0"/>
        <v>V</v>
      </c>
      <c r="D38" s="5"/>
      <c r="E38" s="5"/>
      <c r="F38" s="5">
        <f t="shared" si="2"/>
        <v>20.007538</v>
      </c>
      <c r="G38">
        <v>6.0979999999999999</v>
      </c>
      <c r="K38">
        <v>429.94799999999998</v>
      </c>
    </row>
    <row r="39" spans="1:14" x14ac:dyDescent="0.2">
      <c r="A39" s="1">
        <v>9004</v>
      </c>
      <c r="B39" s="7">
        <v>34033</v>
      </c>
      <c r="C39" s="21" t="str">
        <f t="shared" si="0"/>
        <v>V</v>
      </c>
      <c r="D39" s="5"/>
      <c r="E39" s="5"/>
      <c r="F39" s="5">
        <f t="shared" si="2"/>
        <v>19.971447000000001</v>
      </c>
      <c r="G39">
        <v>6.0869999999999997</v>
      </c>
      <c r="K39">
        <v>429.94799999999998</v>
      </c>
      <c r="L39">
        <v>423.86</v>
      </c>
      <c r="N39">
        <v>5.09</v>
      </c>
    </row>
    <row r="40" spans="1:14" x14ac:dyDescent="0.2">
      <c r="A40" s="1">
        <v>9004</v>
      </c>
      <c r="B40" s="7">
        <v>34044</v>
      </c>
      <c r="C40" s="21" t="str">
        <f t="shared" si="0"/>
        <v>V</v>
      </c>
      <c r="D40" s="5"/>
      <c r="E40" s="5"/>
      <c r="F40" s="5">
        <f t="shared" si="2"/>
        <v>20.014099999999999</v>
      </c>
      <c r="G40">
        <v>6.1</v>
      </c>
      <c r="K40">
        <v>429.94799999999998</v>
      </c>
      <c r="L40">
        <v>423.85</v>
      </c>
      <c r="N40">
        <v>5.1029999999999998</v>
      </c>
    </row>
    <row r="41" spans="1:14" x14ac:dyDescent="0.2">
      <c r="A41" s="1">
        <v>9004</v>
      </c>
      <c r="B41" s="7">
        <v>34058</v>
      </c>
      <c r="C41" s="21" t="str">
        <f t="shared" si="0"/>
        <v>V</v>
      </c>
      <c r="D41" s="5"/>
      <c r="E41" s="5"/>
      <c r="F41" s="5">
        <f t="shared" si="2"/>
        <v>19.932075000000001</v>
      </c>
      <c r="G41">
        <v>6.0750000000000002</v>
      </c>
      <c r="K41">
        <v>429.94799999999998</v>
      </c>
      <c r="L41">
        <v>423.87</v>
      </c>
      <c r="N41">
        <v>5.0780000000000003</v>
      </c>
    </row>
    <row r="42" spans="1:14" x14ac:dyDescent="0.2">
      <c r="A42" s="1">
        <v>9004</v>
      </c>
      <c r="B42" s="7">
        <v>34065</v>
      </c>
      <c r="C42" s="21" t="str">
        <f t="shared" si="0"/>
        <v>V</v>
      </c>
      <c r="D42" s="5"/>
      <c r="E42" s="5"/>
      <c r="F42" s="5">
        <f t="shared" si="2"/>
        <v>19.856611999999998</v>
      </c>
      <c r="G42">
        <v>6.0519999999999996</v>
      </c>
      <c r="K42">
        <v>429.94799999999998</v>
      </c>
      <c r="L42">
        <v>423.9</v>
      </c>
      <c r="N42">
        <v>5.0549999999999997</v>
      </c>
    </row>
    <row r="43" spans="1:14" x14ac:dyDescent="0.2">
      <c r="A43" s="1">
        <v>9004</v>
      </c>
      <c r="B43" s="7">
        <v>34075</v>
      </c>
      <c r="C43" s="21" t="str">
        <f t="shared" si="0"/>
        <v>V</v>
      </c>
      <c r="D43" s="5"/>
      <c r="E43" s="5"/>
      <c r="F43" s="5">
        <f t="shared" si="2"/>
        <v>19.768025000000002</v>
      </c>
      <c r="G43">
        <v>6.0250000000000004</v>
      </c>
      <c r="K43">
        <v>429.94799999999998</v>
      </c>
      <c r="L43">
        <v>423.92</v>
      </c>
      <c r="N43">
        <v>5.0279999999999996</v>
      </c>
    </row>
    <row r="44" spans="1:14" x14ac:dyDescent="0.2">
      <c r="A44" s="1">
        <v>9004</v>
      </c>
      <c r="B44" s="7">
        <v>34086</v>
      </c>
      <c r="C44" s="21" t="str">
        <f t="shared" si="0"/>
        <v>V</v>
      </c>
      <c r="D44" s="5"/>
      <c r="E44" s="5"/>
      <c r="F44" s="5">
        <f t="shared" si="2"/>
        <v>19.686</v>
      </c>
      <c r="G44">
        <v>6</v>
      </c>
      <c r="K44">
        <v>429.94799999999998</v>
      </c>
      <c r="L44">
        <v>423.95</v>
      </c>
      <c r="N44">
        <v>5.0030000000000001</v>
      </c>
    </row>
    <row r="45" spans="1:14" x14ac:dyDescent="0.2">
      <c r="A45" s="1">
        <v>9004</v>
      </c>
      <c r="B45" s="7">
        <v>34100</v>
      </c>
      <c r="C45" s="21" t="str">
        <f t="shared" si="0"/>
        <v>V</v>
      </c>
      <c r="D45" s="5"/>
      <c r="E45" s="5"/>
      <c r="F45" s="5">
        <f t="shared" si="2"/>
        <v>19.571165000000001</v>
      </c>
      <c r="G45">
        <v>5.9649999999999999</v>
      </c>
      <c r="K45">
        <v>429.94799999999998</v>
      </c>
      <c r="L45">
        <v>423.98</v>
      </c>
      <c r="N45">
        <v>4.968</v>
      </c>
    </row>
    <row r="46" spans="1:14" x14ac:dyDescent="0.2">
      <c r="A46" s="1">
        <v>9004</v>
      </c>
      <c r="B46" s="7">
        <v>34110</v>
      </c>
      <c r="C46" s="21" t="str">
        <f t="shared" si="0"/>
        <v>V</v>
      </c>
      <c r="D46" s="5"/>
      <c r="E46" s="5"/>
      <c r="F46" s="5">
        <f t="shared" si="2"/>
        <v>19.551479</v>
      </c>
      <c r="G46">
        <v>5.9589999999999996</v>
      </c>
      <c r="K46">
        <v>429.94799999999998</v>
      </c>
      <c r="L46">
        <v>423.99</v>
      </c>
      <c r="N46">
        <v>4.9619999999999997</v>
      </c>
    </row>
    <row r="47" spans="1:14" x14ac:dyDescent="0.2">
      <c r="A47" s="1">
        <v>9004</v>
      </c>
      <c r="B47" s="7">
        <v>34117</v>
      </c>
      <c r="C47" s="21" t="str">
        <f t="shared" si="0"/>
        <v>V</v>
      </c>
      <c r="D47" s="5"/>
      <c r="E47" s="5"/>
      <c r="F47" s="5">
        <f t="shared" si="2"/>
        <v>19.535074000000002</v>
      </c>
      <c r="G47">
        <v>5.9539999999999997</v>
      </c>
      <c r="K47">
        <v>429.94799999999998</v>
      </c>
      <c r="L47">
        <v>423.99</v>
      </c>
      <c r="N47">
        <v>4.9569999999999999</v>
      </c>
    </row>
    <row r="48" spans="1:14" x14ac:dyDescent="0.2">
      <c r="A48" s="1">
        <v>9004</v>
      </c>
      <c r="B48" s="7">
        <v>34129</v>
      </c>
      <c r="C48" s="21" t="str">
        <f t="shared" si="0"/>
        <v>V</v>
      </c>
      <c r="D48" s="5"/>
      <c r="E48" s="5"/>
      <c r="F48" s="5">
        <f t="shared" si="2"/>
        <v>19.525230999999998</v>
      </c>
      <c r="G48">
        <v>5.9509999999999996</v>
      </c>
      <c r="K48">
        <v>429.94799999999998</v>
      </c>
      <c r="L48">
        <v>424</v>
      </c>
      <c r="N48">
        <v>4.9539999999999997</v>
      </c>
    </row>
    <row r="49" spans="1:14" x14ac:dyDescent="0.2">
      <c r="A49" s="1">
        <v>9004</v>
      </c>
      <c r="B49" s="7">
        <v>34267</v>
      </c>
      <c r="C49" s="21" t="str">
        <f t="shared" si="0"/>
        <v>V</v>
      </c>
      <c r="D49" s="5"/>
      <c r="E49" s="5"/>
      <c r="F49" s="5">
        <f t="shared" si="2"/>
        <v>19.446487000000001</v>
      </c>
      <c r="G49">
        <v>5.9269999999999996</v>
      </c>
      <c r="K49">
        <v>429.94799999999998</v>
      </c>
    </row>
    <row r="50" spans="1:14" x14ac:dyDescent="0.2">
      <c r="A50" s="1">
        <v>9004</v>
      </c>
      <c r="B50" s="7">
        <v>34310</v>
      </c>
      <c r="C50" s="21" t="str">
        <f t="shared" si="0"/>
        <v>V</v>
      </c>
      <c r="D50" s="5"/>
      <c r="E50" s="5"/>
      <c r="F50" s="5">
        <f t="shared" si="2"/>
        <v>19.561322000000001</v>
      </c>
      <c r="G50">
        <v>5.9619999999999997</v>
      </c>
      <c r="K50">
        <v>429.94799999999998</v>
      </c>
      <c r="L50">
        <v>423.98599999999999</v>
      </c>
      <c r="N50">
        <v>4.9649999999999999</v>
      </c>
    </row>
    <row r="51" spans="1:14" x14ac:dyDescent="0.2">
      <c r="A51" s="1">
        <v>9004</v>
      </c>
      <c r="B51" s="7">
        <v>34341</v>
      </c>
      <c r="C51" s="21" t="str">
        <f t="shared" si="0"/>
        <v>V</v>
      </c>
      <c r="D51" s="5"/>
      <c r="E51" s="5"/>
      <c r="F51" s="5">
        <f t="shared" si="2"/>
        <v>19.663033000000002</v>
      </c>
      <c r="G51">
        <v>5.9930000000000003</v>
      </c>
      <c r="K51">
        <v>429.94799999999998</v>
      </c>
      <c r="L51">
        <v>423.95499999999998</v>
      </c>
      <c r="N51">
        <v>4.9960000000000004</v>
      </c>
    </row>
    <row r="52" spans="1:14" x14ac:dyDescent="0.2">
      <c r="A52" s="1">
        <v>9004</v>
      </c>
      <c r="B52" s="7">
        <v>34366</v>
      </c>
      <c r="C52" s="21" t="str">
        <f t="shared" si="0"/>
        <v>V</v>
      </c>
      <c r="D52" s="5"/>
      <c r="E52" s="5"/>
      <c r="F52" s="5">
        <f t="shared" si="2"/>
        <v>19.748339000000001</v>
      </c>
      <c r="G52">
        <v>6.0190000000000001</v>
      </c>
      <c r="K52">
        <v>429.94799999999998</v>
      </c>
      <c r="L52">
        <v>423.92899999999997</v>
      </c>
      <c r="N52">
        <v>5.0220000000000002</v>
      </c>
    </row>
    <row r="53" spans="1:14" x14ac:dyDescent="0.2">
      <c r="A53" s="1">
        <v>9004</v>
      </c>
      <c r="B53" s="7">
        <v>34402</v>
      </c>
      <c r="C53" s="21" t="str">
        <f t="shared" si="0"/>
        <v>V</v>
      </c>
      <c r="D53" s="5"/>
      <c r="E53" s="5"/>
      <c r="F53" s="5">
        <f t="shared" ref="F53:F75" si="3">G53*3.281</f>
        <v>19.859893</v>
      </c>
      <c r="G53">
        <v>6.0529999999999999</v>
      </c>
      <c r="K53">
        <v>429.94799999999998</v>
      </c>
      <c r="L53">
        <v>423.89499999999998</v>
      </c>
      <c r="N53">
        <v>5.056</v>
      </c>
    </row>
    <row r="54" spans="1:14" x14ac:dyDescent="0.2">
      <c r="A54" s="1">
        <v>9004</v>
      </c>
      <c r="B54" s="7">
        <v>34438</v>
      </c>
      <c r="C54" s="21" t="str">
        <f t="shared" si="0"/>
        <v>V</v>
      </c>
      <c r="D54" s="5"/>
      <c r="E54" s="5"/>
      <c r="F54" s="5">
        <f t="shared" si="3"/>
        <v>19.712248000000002</v>
      </c>
      <c r="G54">
        <v>6.008</v>
      </c>
      <c r="K54">
        <v>429.94799999999998</v>
      </c>
      <c r="L54">
        <v>423.94</v>
      </c>
      <c r="N54">
        <v>5.0110000000000001</v>
      </c>
    </row>
    <row r="55" spans="1:14" x14ac:dyDescent="0.2">
      <c r="A55" s="1">
        <v>9004</v>
      </c>
      <c r="B55" s="7">
        <v>34470</v>
      </c>
      <c r="C55" s="21" t="str">
        <f t="shared" si="0"/>
        <v>V</v>
      </c>
      <c r="D55" s="5"/>
      <c r="E55" s="5"/>
      <c r="F55" s="5">
        <f t="shared" si="3"/>
        <v>19.531793</v>
      </c>
      <c r="G55">
        <v>5.9530000000000003</v>
      </c>
      <c r="K55">
        <v>429.94799999999998</v>
      </c>
    </row>
    <row r="56" spans="1:14" x14ac:dyDescent="0.2">
      <c r="A56" s="1">
        <v>9004</v>
      </c>
      <c r="B56" s="7">
        <v>34488</v>
      </c>
      <c r="C56" s="21" t="str">
        <f t="shared" si="0"/>
        <v>V</v>
      </c>
      <c r="D56" s="5"/>
      <c r="E56" s="5"/>
      <c r="F56" s="5">
        <f t="shared" si="3"/>
        <v>22.750454000000001</v>
      </c>
      <c r="G56">
        <v>6.9340000000000002</v>
      </c>
      <c r="K56">
        <v>429.94799999999998</v>
      </c>
      <c r="L56">
        <v>423.01400000000001</v>
      </c>
      <c r="N56">
        <v>5.9370000000000003</v>
      </c>
    </row>
    <row r="57" spans="1:14" x14ac:dyDescent="0.2">
      <c r="A57" s="1">
        <v>9004</v>
      </c>
      <c r="B57" s="7">
        <v>34522</v>
      </c>
      <c r="C57" s="21" t="str">
        <f t="shared" si="0"/>
        <v>V</v>
      </c>
      <c r="D57" s="5"/>
      <c r="E57" s="5"/>
      <c r="F57" s="5">
        <f t="shared" si="3"/>
        <v>19.407115000000001</v>
      </c>
      <c r="G57">
        <v>5.915</v>
      </c>
      <c r="K57">
        <v>429.94799999999998</v>
      </c>
      <c r="L57">
        <v>424.03300000000002</v>
      </c>
      <c r="N57">
        <v>4.9180000000000001</v>
      </c>
    </row>
    <row r="58" spans="1:14" x14ac:dyDescent="0.2">
      <c r="A58" s="1">
        <v>9004</v>
      </c>
      <c r="B58" s="7">
        <v>34561</v>
      </c>
      <c r="C58" s="21" t="str">
        <f t="shared" si="0"/>
        <v>V</v>
      </c>
      <c r="D58" s="5"/>
      <c r="E58" s="5"/>
      <c r="F58" s="5">
        <f t="shared" si="3"/>
        <v>19.302123000000002</v>
      </c>
      <c r="G58">
        <v>5.883</v>
      </c>
      <c r="K58">
        <v>429.94799999999998</v>
      </c>
      <c r="L58">
        <v>424.065</v>
      </c>
      <c r="N58">
        <v>4.8860000000000001</v>
      </c>
    </row>
    <row r="59" spans="1:14" x14ac:dyDescent="0.2">
      <c r="A59" s="1">
        <v>9004</v>
      </c>
      <c r="B59" s="7">
        <v>34589</v>
      </c>
      <c r="C59" s="21" t="str">
        <f t="shared" si="0"/>
        <v>V</v>
      </c>
      <c r="D59" s="5"/>
      <c r="E59" s="5"/>
      <c r="F59" s="5">
        <f t="shared" si="3"/>
        <v>19.341494999999998</v>
      </c>
      <c r="G59">
        <v>5.8949999999999996</v>
      </c>
      <c r="K59">
        <v>429.94799999999998</v>
      </c>
      <c r="L59">
        <v>424.053</v>
      </c>
      <c r="N59">
        <v>4.8979999999999997</v>
      </c>
    </row>
    <row r="60" spans="1:14" x14ac:dyDescent="0.2">
      <c r="A60" s="1">
        <v>9004</v>
      </c>
      <c r="B60" s="7">
        <v>34611</v>
      </c>
      <c r="C60" s="21" t="str">
        <f t="shared" si="0"/>
        <v>V</v>
      </c>
      <c r="D60" s="5"/>
      <c r="E60" s="5"/>
      <c r="F60" s="5">
        <f t="shared" si="3"/>
        <v>19.167601999999999</v>
      </c>
      <c r="G60">
        <v>5.8419999999999996</v>
      </c>
      <c r="K60">
        <v>429.94799999999998</v>
      </c>
      <c r="L60">
        <v>424.10599999999999</v>
      </c>
      <c r="N60">
        <v>4.8449999999999998</v>
      </c>
    </row>
    <row r="61" spans="1:14" x14ac:dyDescent="0.2">
      <c r="A61" s="1">
        <v>9004</v>
      </c>
      <c r="B61" s="7">
        <v>34648</v>
      </c>
      <c r="C61" s="21" t="str">
        <f t="shared" si="0"/>
        <v>V</v>
      </c>
      <c r="D61" s="5"/>
      <c r="E61" s="5"/>
      <c r="F61" s="5">
        <f t="shared" si="3"/>
        <v>19.082295999999999</v>
      </c>
      <c r="G61">
        <v>5.8159999999999998</v>
      </c>
      <c r="K61">
        <v>429.94799999999998</v>
      </c>
      <c r="L61">
        <v>424.13200000000001</v>
      </c>
      <c r="N61">
        <v>4.819</v>
      </c>
    </row>
    <row r="62" spans="1:14" x14ac:dyDescent="0.2">
      <c r="A62" s="1">
        <v>9004</v>
      </c>
      <c r="B62" s="7">
        <v>34676</v>
      </c>
      <c r="C62" s="21" t="str">
        <f t="shared" si="0"/>
        <v>V</v>
      </c>
      <c r="D62" s="5"/>
      <c r="E62" s="5"/>
      <c r="F62" s="5">
        <f t="shared" si="3"/>
        <v>19.075734000000001</v>
      </c>
      <c r="G62">
        <v>5.8140000000000001</v>
      </c>
      <c r="K62">
        <v>429.94799999999998</v>
      </c>
      <c r="L62">
        <v>424.13400000000001</v>
      </c>
      <c r="N62">
        <v>4.8170000000000002</v>
      </c>
    </row>
    <row r="63" spans="1:14" x14ac:dyDescent="0.2">
      <c r="A63" s="1">
        <v>9004</v>
      </c>
      <c r="B63" s="7">
        <v>34702</v>
      </c>
      <c r="C63" s="21" t="str">
        <f t="shared" si="0"/>
        <v>V</v>
      </c>
      <c r="D63" s="5"/>
      <c r="E63" s="5"/>
      <c r="F63" s="5">
        <f t="shared" si="3"/>
        <v>19.193850000000001</v>
      </c>
      <c r="G63">
        <v>5.85</v>
      </c>
      <c r="K63">
        <v>429.94799999999998</v>
      </c>
      <c r="L63">
        <v>424.1</v>
      </c>
      <c r="N63">
        <v>4.8499999999999996</v>
      </c>
    </row>
    <row r="64" spans="1:14" x14ac:dyDescent="0.2">
      <c r="A64" s="1">
        <v>9004</v>
      </c>
      <c r="B64" s="7">
        <v>34775</v>
      </c>
      <c r="C64" s="21" t="str">
        <f t="shared" si="0"/>
        <v>V</v>
      </c>
      <c r="D64" s="5"/>
      <c r="E64" s="5"/>
      <c r="F64" s="5">
        <f t="shared" si="3"/>
        <v>19.430081999999999</v>
      </c>
      <c r="G64">
        <v>5.9219999999999997</v>
      </c>
      <c r="K64">
        <v>429.94799999999998</v>
      </c>
      <c r="L64">
        <v>424.02600000000001</v>
      </c>
      <c r="N64">
        <v>4.9249999999999998</v>
      </c>
    </row>
    <row r="65" spans="1:14" x14ac:dyDescent="0.2">
      <c r="A65" s="1">
        <v>9004</v>
      </c>
      <c r="B65" s="7">
        <v>34817</v>
      </c>
      <c r="C65" s="21" t="str">
        <f t="shared" si="0"/>
        <v>V</v>
      </c>
      <c r="D65" s="5"/>
      <c r="E65" s="5"/>
      <c r="F65" s="5">
        <f t="shared" si="3"/>
        <v>19.256188999999999</v>
      </c>
      <c r="G65">
        <v>5.8689999999999998</v>
      </c>
      <c r="K65">
        <v>429.94799999999998</v>
      </c>
      <c r="L65">
        <v>424.07900000000001</v>
      </c>
      <c r="N65">
        <v>4.8719999999999999</v>
      </c>
    </row>
    <row r="66" spans="1:14" x14ac:dyDescent="0.2">
      <c r="A66" s="1">
        <v>9004</v>
      </c>
      <c r="B66" s="7">
        <v>34859</v>
      </c>
      <c r="C66" s="21" t="str">
        <f t="shared" si="0"/>
        <v>V</v>
      </c>
      <c r="D66" s="5"/>
      <c r="E66" s="5"/>
      <c r="F66" s="5">
        <f t="shared" si="3"/>
        <v>19.033081000000003</v>
      </c>
      <c r="G66">
        <v>5.8010000000000002</v>
      </c>
      <c r="K66">
        <v>429.94799999999998</v>
      </c>
      <c r="L66">
        <f t="shared" ref="L66:L75" si="4">K66-G66</f>
        <v>424.14699999999999</v>
      </c>
      <c r="N66">
        <f t="shared" ref="N66:N76" si="5">428.951-L66</f>
        <v>4.8040000000000305</v>
      </c>
    </row>
    <row r="67" spans="1:14" x14ac:dyDescent="0.2">
      <c r="A67" s="1">
        <v>9004</v>
      </c>
      <c r="B67" s="7">
        <v>35025</v>
      </c>
      <c r="C67" s="21" t="str">
        <f t="shared" si="0"/>
        <v>V</v>
      </c>
      <c r="D67" s="5"/>
      <c r="E67" s="5"/>
      <c r="F67" s="5">
        <f t="shared" si="3"/>
        <v>19.318528000000001</v>
      </c>
      <c r="G67">
        <v>5.8879999999999999</v>
      </c>
      <c r="K67">
        <v>429.94799999999998</v>
      </c>
      <c r="L67">
        <f>K67-G67</f>
        <v>424.06</v>
      </c>
      <c r="N67">
        <f>428.951-L67</f>
        <v>4.8910000000000196</v>
      </c>
    </row>
    <row r="68" spans="1:14" x14ac:dyDescent="0.2">
      <c r="A68" s="1">
        <v>9004</v>
      </c>
      <c r="B68" s="7">
        <v>35101</v>
      </c>
      <c r="C68" s="21" t="str">
        <f t="shared" si="0"/>
        <v>V</v>
      </c>
      <c r="D68" s="5"/>
      <c r="E68" s="5"/>
      <c r="F68" s="5">
        <f t="shared" si="3"/>
        <v>20.329076000000001</v>
      </c>
      <c r="G68">
        <v>6.1959999999999997</v>
      </c>
      <c r="K68">
        <v>429.94799999999998</v>
      </c>
      <c r="L68">
        <f t="shared" si="4"/>
        <v>423.75199999999995</v>
      </c>
      <c r="N68">
        <f t="shared" si="5"/>
        <v>5.1990000000000691</v>
      </c>
    </row>
    <row r="69" spans="1:14" x14ac:dyDescent="0.2">
      <c r="A69" s="1">
        <v>9004</v>
      </c>
      <c r="B69" s="7">
        <v>35143</v>
      </c>
      <c r="C69" s="21" t="str">
        <f t="shared" si="0"/>
        <v>V</v>
      </c>
      <c r="D69" s="5"/>
      <c r="E69" s="5"/>
      <c r="F69" s="5">
        <f t="shared" si="3"/>
        <v>20.394696000000003</v>
      </c>
      <c r="G69">
        <v>6.2160000000000002</v>
      </c>
      <c r="K69">
        <v>429.94799999999998</v>
      </c>
      <c r="L69">
        <f t="shared" si="4"/>
        <v>423.73199999999997</v>
      </c>
      <c r="N69">
        <f t="shared" si="5"/>
        <v>5.2190000000000509</v>
      </c>
    </row>
    <row r="70" spans="1:14" x14ac:dyDescent="0.2">
      <c r="A70" s="1">
        <v>9004</v>
      </c>
      <c r="B70" s="7">
        <v>35184</v>
      </c>
      <c r="C70" s="21" t="str">
        <f t="shared" si="0"/>
        <v>V</v>
      </c>
      <c r="D70" s="5"/>
      <c r="E70" s="5"/>
      <c r="F70" s="5">
        <f t="shared" si="3"/>
        <v>18.199707</v>
      </c>
      <c r="G70">
        <v>5.5469999999999997</v>
      </c>
      <c r="K70">
        <v>429.94799999999998</v>
      </c>
      <c r="L70">
        <f t="shared" si="4"/>
        <v>424.40099999999995</v>
      </c>
      <c r="N70">
        <f t="shared" si="5"/>
        <v>4.5500000000000682</v>
      </c>
    </row>
    <row r="71" spans="1:14" x14ac:dyDescent="0.2">
      <c r="A71" s="1">
        <v>9004</v>
      </c>
      <c r="B71" s="7">
        <v>35213</v>
      </c>
      <c r="C71" s="21" t="str">
        <f t="shared" ref="C71:C123" si="6">IF(ISBLANK(D71),"V","S")</f>
        <v>V</v>
      </c>
      <c r="D71" s="5"/>
      <c r="E71" s="5"/>
      <c r="F71" s="5">
        <f t="shared" si="3"/>
        <v>18.675452</v>
      </c>
      <c r="G71">
        <v>5.6920000000000002</v>
      </c>
      <c r="K71">
        <v>429.94799999999998</v>
      </c>
      <c r="L71">
        <f t="shared" si="4"/>
        <v>424.25599999999997</v>
      </c>
      <c r="N71">
        <f t="shared" si="5"/>
        <v>4.69500000000005</v>
      </c>
    </row>
    <row r="72" spans="1:14" x14ac:dyDescent="0.2">
      <c r="A72" s="1">
        <v>9004</v>
      </c>
      <c r="B72" s="7">
        <v>35240</v>
      </c>
      <c r="C72" s="21" t="str">
        <f t="shared" si="6"/>
        <v>V</v>
      </c>
      <c r="D72" s="5"/>
      <c r="E72" s="5"/>
      <c r="F72" s="5">
        <f t="shared" si="3"/>
        <v>18.993708999999999</v>
      </c>
      <c r="G72">
        <v>5.7889999999999997</v>
      </c>
      <c r="K72">
        <v>429.94799999999998</v>
      </c>
      <c r="L72">
        <f t="shared" si="4"/>
        <v>424.15899999999999</v>
      </c>
      <c r="N72">
        <f t="shared" si="5"/>
        <v>4.79200000000003</v>
      </c>
    </row>
    <row r="73" spans="1:14" x14ac:dyDescent="0.2">
      <c r="A73" s="1">
        <v>9004</v>
      </c>
      <c r="B73" s="7">
        <v>35286</v>
      </c>
      <c r="C73" s="21" t="str">
        <f t="shared" si="6"/>
        <v>V</v>
      </c>
      <c r="D73" s="5"/>
      <c r="E73" s="5"/>
      <c r="F73" s="5">
        <f t="shared" si="3"/>
        <v>19.229941</v>
      </c>
      <c r="G73">
        <v>5.8609999999999998</v>
      </c>
      <c r="K73">
        <v>429.94799999999998</v>
      </c>
      <c r="L73">
        <f t="shared" si="4"/>
        <v>424.08699999999999</v>
      </c>
      <c r="N73">
        <f t="shared" si="5"/>
        <v>4.8640000000000327</v>
      </c>
    </row>
    <row r="74" spans="1:14" x14ac:dyDescent="0.2">
      <c r="A74" s="1">
        <v>9004</v>
      </c>
      <c r="B74" s="7">
        <v>35311</v>
      </c>
      <c r="C74" s="21" t="str">
        <f t="shared" si="6"/>
        <v>V</v>
      </c>
      <c r="D74" s="5"/>
      <c r="E74" s="5"/>
      <c r="F74" s="5">
        <f t="shared" si="3"/>
        <v>19.403834</v>
      </c>
      <c r="G74">
        <v>5.9139999999999997</v>
      </c>
      <c r="K74">
        <v>429.94799999999998</v>
      </c>
      <c r="L74">
        <f t="shared" si="4"/>
        <v>424.03399999999999</v>
      </c>
      <c r="N74">
        <f t="shared" si="5"/>
        <v>4.91700000000003</v>
      </c>
    </row>
    <row r="75" spans="1:14" x14ac:dyDescent="0.2">
      <c r="A75" s="1">
        <v>9004</v>
      </c>
      <c r="B75" s="7">
        <v>35325</v>
      </c>
      <c r="C75" s="21" t="str">
        <f t="shared" si="6"/>
        <v>V</v>
      </c>
      <c r="D75" s="5"/>
      <c r="E75" s="5"/>
      <c r="F75" s="5">
        <f t="shared" si="3"/>
        <v>19.53</v>
      </c>
      <c r="G75" s="3">
        <v>5.952453520268211</v>
      </c>
      <c r="K75">
        <v>429.94799999999998</v>
      </c>
      <c r="L75">
        <f t="shared" si="4"/>
        <v>423.99554647973179</v>
      </c>
      <c r="N75">
        <f t="shared" si="5"/>
        <v>4.9554535202682359</v>
      </c>
    </row>
    <row r="76" spans="1:14" x14ac:dyDescent="0.2">
      <c r="A76" s="1">
        <v>9004</v>
      </c>
      <c r="B76" s="7">
        <v>35487</v>
      </c>
      <c r="C76" s="21" t="str">
        <f t="shared" si="6"/>
        <v>V</v>
      </c>
      <c r="D76" s="5"/>
      <c r="E76" s="5"/>
      <c r="F76" s="5">
        <f>G76*3.2808</f>
        <v>20.521404</v>
      </c>
      <c r="G76">
        <v>6.2549999999999999</v>
      </c>
      <c r="K76">
        <v>429.94799999999998</v>
      </c>
      <c r="L76">
        <f>K76-G76</f>
        <v>423.69299999999998</v>
      </c>
      <c r="N76">
        <f t="shared" si="5"/>
        <v>5.2580000000000382</v>
      </c>
    </row>
    <row r="77" spans="1:14" x14ac:dyDescent="0.2">
      <c r="A77" s="1">
        <v>9004</v>
      </c>
      <c r="B77" s="7">
        <v>35551</v>
      </c>
      <c r="C77" s="21" t="str">
        <f t="shared" si="6"/>
        <v>V</v>
      </c>
      <c r="D77" s="5"/>
      <c r="E77" s="5"/>
      <c r="F77" s="5">
        <f>G77*3.281</f>
        <v>18.885436000000002</v>
      </c>
      <c r="G77">
        <v>5.7560000000000002</v>
      </c>
      <c r="K77">
        <v>429.94799999999998</v>
      </c>
      <c r="L77">
        <f t="shared" ref="L77:L140" si="7">K77-G77</f>
        <v>424.19200000000001</v>
      </c>
      <c r="N77">
        <f>428.951-L77</f>
        <v>4.7590000000000146</v>
      </c>
    </row>
    <row r="78" spans="1:14" x14ac:dyDescent="0.2">
      <c r="A78" s="1">
        <v>9004</v>
      </c>
      <c r="B78" s="7">
        <v>35586</v>
      </c>
      <c r="C78" s="21" t="str">
        <f t="shared" si="6"/>
        <v>V</v>
      </c>
      <c r="D78" s="5"/>
      <c r="E78" s="5"/>
      <c r="F78" s="5">
        <f>G78*3.281</f>
        <v>18.901841000000001</v>
      </c>
      <c r="G78">
        <v>5.7610000000000001</v>
      </c>
      <c r="K78">
        <v>429.94799999999998</v>
      </c>
      <c r="L78">
        <f t="shared" si="7"/>
        <v>424.18699999999995</v>
      </c>
      <c r="N78">
        <f>428.951-L78</f>
        <v>4.7640000000000668</v>
      </c>
    </row>
    <row r="79" spans="1:14" x14ac:dyDescent="0.2">
      <c r="A79" s="1">
        <v>9004</v>
      </c>
      <c r="B79" s="7">
        <v>35625</v>
      </c>
      <c r="C79" s="21" t="str">
        <f t="shared" si="6"/>
        <v>V</v>
      </c>
      <c r="D79" s="5"/>
      <c r="E79" s="5"/>
      <c r="F79" s="5">
        <f>G79*3.2808</f>
        <v>18.756333600000001</v>
      </c>
      <c r="G79">
        <v>5.7169999999999996</v>
      </c>
      <c r="K79">
        <v>429.94799999999998</v>
      </c>
      <c r="L79">
        <f t="shared" si="7"/>
        <v>424.23099999999999</v>
      </c>
    </row>
    <row r="80" spans="1:14" x14ac:dyDescent="0.2">
      <c r="A80" s="1">
        <v>9004</v>
      </c>
      <c r="B80" s="7">
        <v>35651</v>
      </c>
      <c r="C80" s="21" t="str">
        <f t="shared" si="6"/>
        <v>V</v>
      </c>
      <c r="D80" s="5"/>
      <c r="E80" s="5"/>
      <c r="F80" s="5">
        <f>G80*3.281</f>
        <v>18.593427000000002</v>
      </c>
      <c r="G80">
        <v>5.6669999999999998</v>
      </c>
      <c r="K80">
        <v>429.94799999999998</v>
      </c>
      <c r="L80">
        <f t="shared" si="7"/>
        <v>424.28100000000001</v>
      </c>
      <c r="N80">
        <f>428.951-L80</f>
        <v>4.6700000000000159</v>
      </c>
    </row>
    <row r="81" spans="1:14" x14ac:dyDescent="0.2">
      <c r="A81" s="1">
        <v>9004</v>
      </c>
      <c r="B81" s="7">
        <v>35693</v>
      </c>
      <c r="C81" s="21" t="str">
        <f t="shared" si="6"/>
        <v>V</v>
      </c>
      <c r="D81" s="5"/>
      <c r="E81" s="5"/>
      <c r="F81" s="5">
        <f>G81*3.2808</f>
        <v>19.369843200000002</v>
      </c>
      <c r="G81">
        <v>5.9039999999999999</v>
      </c>
      <c r="K81">
        <v>429.94799999999998</v>
      </c>
      <c r="L81">
        <f t="shared" si="7"/>
        <v>424.04399999999998</v>
      </c>
    </row>
    <row r="82" spans="1:14" x14ac:dyDescent="0.2">
      <c r="A82" s="1">
        <v>9004</v>
      </c>
      <c r="B82" s="7">
        <v>36816</v>
      </c>
      <c r="C82" s="21" t="str">
        <f t="shared" si="6"/>
        <v>V</v>
      </c>
      <c r="D82" s="5"/>
      <c r="E82" s="5"/>
      <c r="F82" s="5">
        <f>G82*3.2808</f>
        <v>19.317350400000002</v>
      </c>
      <c r="G82">
        <v>5.8879999999999999</v>
      </c>
      <c r="K82">
        <v>429.94799999999998</v>
      </c>
      <c r="L82">
        <f t="shared" si="7"/>
        <v>424.06</v>
      </c>
    </row>
    <row r="83" spans="1:14" x14ac:dyDescent="0.2">
      <c r="A83" s="1">
        <v>9004</v>
      </c>
      <c r="B83" s="7">
        <v>36859</v>
      </c>
      <c r="C83" s="21" t="str">
        <f t="shared" si="6"/>
        <v>V</v>
      </c>
      <c r="D83" s="5"/>
      <c r="E83" s="5"/>
      <c r="F83" s="5">
        <v>18.91</v>
      </c>
      <c r="G83">
        <v>5.7640000000000002</v>
      </c>
      <c r="K83">
        <v>429.94799999999998</v>
      </c>
      <c r="L83">
        <f t="shared" si="7"/>
        <v>424.18399999999997</v>
      </c>
      <c r="N83">
        <f t="shared" ref="N83:N147" si="8">428.951-L83</f>
        <v>4.7670000000000528</v>
      </c>
    </row>
    <row r="84" spans="1:14" x14ac:dyDescent="0.2">
      <c r="A84" s="1">
        <v>9004</v>
      </c>
      <c r="B84" s="7">
        <v>36888</v>
      </c>
      <c r="C84" s="21" t="str">
        <f t="shared" si="6"/>
        <v>V</v>
      </c>
      <c r="D84" s="5"/>
      <c r="E84" s="5"/>
      <c r="F84" s="5">
        <v>18.989999999999998</v>
      </c>
      <c r="G84">
        <v>5.7880000000000003</v>
      </c>
      <c r="K84">
        <v>429.94799999999998</v>
      </c>
      <c r="L84">
        <f t="shared" si="7"/>
        <v>424.15999999999997</v>
      </c>
      <c r="N84">
        <f t="shared" si="8"/>
        <v>4.7910000000000537</v>
      </c>
    </row>
    <row r="85" spans="1:14" x14ac:dyDescent="0.2">
      <c r="A85" s="1">
        <v>9004</v>
      </c>
      <c r="B85" s="7">
        <v>36914</v>
      </c>
      <c r="C85" s="21" t="str">
        <f t="shared" si="6"/>
        <v>V</v>
      </c>
      <c r="D85" s="5"/>
      <c r="E85" s="5"/>
      <c r="F85" s="5">
        <v>19.14</v>
      </c>
      <c r="G85">
        <v>5.8339999999999996</v>
      </c>
      <c r="K85">
        <v>429.94799999999998</v>
      </c>
      <c r="L85">
        <f t="shared" si="7"/>
        <v>424.11399999999998</v>
      </c>
      <c r="N85">
        <f t="shared" si="8"/>
        <v>4.8370000000000459</v>
      </c>
    </row>
    <row r="86" spans="1:14" x14ac:dyDescent="0.2">
      <c r="A86" s="1">
        <v>9004</v>
      </c>
      <c r="B86" s="7">
        <v>36941</v>
      </c>
      <c r="C86" s="21" t="str">
        <f t="shared" si="6"/>
        <v>V</v>
      </c>
      <c r="D86" s="5"/>
      <c r="E86" s="5"/>
      <c r="F86" s="5">
        <v>19.12</v>
      </c>
      <c r="G86">
        <v>5.8280000000000003</v>
      </c>
      <c r="K86">
        <v>429.94799999999998</v>
      </c>
      <c r="L86">
        <f t="shared" si="7"/>
        <v>424.12</v>
      </c>
      <c r="N86">
        <f t="shared" si="8"/>
        <v>4.8310000000000173</v>
      </c>
    </row>
    <row r="87" spans="1:14" x14ac:dyDescent="0.2">
      <c r="A87" s="1">
        <v>9004</v>
      </c>
      <c r="B87" s="7">
        <v>36965</v>
      </c>
      <c r="C87" s="21" t="str">
        <f t="shared" si="6"/>
        <v>V</v>
      </c>
      <c r="D87" s="5"/>
      <c r="E87" s="5"/>
      <c r="F87" s="5">
        <v>19.34</v>
      </c>
      <c r="G87">
        <v>5.8949999999999996</v>
      </c>
      <c r="K87">
        <v>429.94799999999998</v>
      </c>
      <c r="L87">
        <f t="shared" si="7"/>
        <v>424.053</v>
      </c>
      <c r="N87">
        <f t="shared" si="8"/>
        <v>4.8980000000000246</v>
      </c>
    </row>
    <row r="88" spans="1:14" x14ac:dyDescent="0.2">
      <c r="A88" s="1">
        <v>9004</v>
      </c>
      <c r="B88" s="7">
        <v>37011</v>
      </c>
      <c r="C88" s="21" t="str">
        <f t="shared" si="6"/>
        <v>V</v>
      </c>
      <c r="D88" s="5"/>
      <c r="E88" s="5"/>
      <c r="F88" s="5">
        <v>18.8</v>
      </c>
      <c r="G88">
        <v>5.73</v>
      </c>
      <c r="K88">
        <v>429.94799999999998</v>
      </c>
      <c r="L88">
        <f t="shared" si="7"/>
        <v>424.21799999999996</v>
      </c>
      <c r="N88">
        <f t="shared" si="8"/>
        <v>4.7330000000000609</v>
      </c>
    </row>
    <row r="89" spans="1:14" x14ac:dyDescent="0.2">
      <c r="A89" s="1">
        <v>9004</v>
      </c>
      <c r="B89" s="7">
        <v>37041</v>
      </c>
      <c r="C89" s="21" t="str">
        <f t="shared" si="6"/>
        <v>V</v>
      </c>
      <c r="D89" s="5"/>
      <c r="E89" s="5"/>
      <c r="F89" s="5">
        <v>17.93</v>
      </c>
      <c r="G89">
        <v>5.4649999999999999</v>
      </c>
      <c r="K89">
        <v>429.94799999999998</v>
      </c>
      <c r="L89">
        <f t="shared" si="7"/>
        <v>424.483</v>
      </c>
      <c r="N89">
        <f t="shared" si="8"/>
        <v>4.4680000000000177</v>
      </c>
    </row>
    <row r="90" spans="1:14" x14ac:dyDescent="0.2">
      <c r="A90" s="1">
        <v>9004</v>
      </c>
      <c r="B90" s="7">
        <v>37063</v>
      </c>
      <c r="C90" s="21" t="str">
        <f t="shared" si="6"/>
        <v>V</v>
      </c>
      <c r="D90" s="5"/>
      <c r="E90" s="5"/>
      <c r="F90" s="5">
        <v>18.05</v>
      </c>
      <c r="G90">
        <v>5.5019999999999998</v>
      </c>
      <c r="K90">
        <v>429.94799999999998</v>
      </c>
      <c r="L90">
        <f t="shared" si="7"/>
        <v>424.44599999999997</v>
      </c>
      <c r="N90">
        <f t="shared" si="8"/>
        <v>4.5050000000000523</v>
      </c>
    </row>
    <row r="91" spans="1:14" x14ac:dyDescent="0.2">
      <c r="A91" s="1">
        <v>9004</v>
      </c>
      <c r="B91" s="7">
        <v>37102</v>
      </c>
      <c r="C91" s="21" t="str">
        <f t="shared" si="6"/>
        <v>V</v>
      </c>
      <c r="D91" s="5"/>
      <c r="E91" s="5"/>
      <c r="F91" s="5">
        <v>18.53</v>
      </c>
      <c r="G91">
        <v>5.6479999999999997</v>
      </c>
      <c r="K91">
        <v>429.94799999999998</v>
      </c>
      <c r="L91">
        <f t="shared" si="7"/>
        <v>424.29999999999995</v>
      </c>
      <c r="N91">
        <f t="shared" si="8"/>
        <v>4.6510000000000673</v>
      </c>
    </row>
    <row r="92" spans="1:14" x14ac:dyDescent="0.2">
      <c r="A92" s="1">
        <v>9004</v>
      </c>
      <c r="B92" s="7">
        <v>37130</v>
      </c>
      <c r="C92" s="21" t="str">
        <f t="shared" si="6"/>
        <v>V</v>
      </c>
      <c r="D92" s="5"/>
      <c r="E92" s="5"/>
      <c r="F92" s="5">
        <v>18.760000000000002</v>
      </c>
      <c r="G92">
        <v>5.718</v>
      </c>
      <c r="K92">
        <v>429.94799999999998</v>
      </c>
      <c r="L92">
        <f t="shared" si="7"/>
        <v>424.22999999999996</v>
      </c>
      <c r="N92">
        <f t="shared" si="8"/>
        <v>4.7210000000000605</v>
      </c>
    </row>
    <row r="93" spans="1:14" x14ac:dyDescent="0.2">
      <c r="A93" s="1">
        <v>9004</v>
      </c>
      <c r="B93" s="7">
        <v>37159</v>
      </c>
      <c r="C93" s="21" t="str">
        <f t="shared" si="6"/>
        <v>V</v>
      </c>
      <c r="D93" s="5"/>
      <c r="E93" s="5"/>
      <c r="F93" s="5">
        <v>18.86</v>
      </c>
      <c r="G93">
        <v>5.7489999999999997</v>
      </c>
      <c r="K93">
        <v>429.94799999999998</v>
      </c>
      <c r="L93">
        <f t="shared" si="7"/>
        <v>424.19899999999996</v>
      </c>
      <c r="N93">
        <f t="shared" si="8"/>
        <v>4.7520000000000664</v>
      </c>
    </row>
    <row r="94" spans="1:14" x14ac:dyDescent="0.2">
      <c r="A94" s="1">
        <v>9004</v>
      </c>
      <c r="B94" s="7">
        <v>37193</v>
      </c>
      <c r="C94" s="21" t="str">
        <f t="shared" si="6"/>
        <v>V</v>
      </c>
      <c r="D94" s="5"/>
      <c r="E94" s="5"/>
      <c r="F94" s="5">
        <v>18.920000000000002</v>
      </c>
      <c r="G94">
        <v>5.7670000000000003</v>
      </c>
      <c r="K94">
        <v>429.94799999999998</v>
      </c>
      <c r="L94">
        <f t="shared" si="7"/>
        <v>424.18099999999998</v>
      </c>
      <c r="N94">
        <f t="shared" si="8"/>
        <v>4.7700000000000387</v>
      </c>
    </row>
    <row r="95" spans="1:14" x14ac:dyDescent="0.2">
      <c r="A95" s="1">
        <v>9004</v>
      </c>
      <c r="B95" s="7">
        <v>37223</v>
      </c>
      <c r="C95" s="21" t="str">
        <f t="shared" si="6"/>
        <v>V</v>
      </c>
      <c r="D95" s="5"/>
      <c r="E95" s="5"/>
      <c r="F95" s="5">
        <v>19.04</v>
      </c>
      <c r="G95">
        <v>5.8029999999999999</v>
      </c>
      <c r="K95">
        <v>429.94799999999998</v>
      </c>
      <c r="L95">
        <f t="shared" si="7"/>
        <v>424.14499999999998</v>
      </c>
      <c r="N95">
        <f t="shared" si="8"/>
        <v>4.80600000000004</v>
      </c>
    </row>
    <row r="96" spans="1:14" x14ac:dyDescent="0.2">
      <c r="A96" s="1">
        <v>9004</v>
      </c>
      <c r="B96" s="7">
        <v>37244</v>
      </c>
      <c r="C96" s="21" t="str">
        <f t="shared" si="6"/>
        <v>V</v>
      </c>
      <c r="D96" s="5"/>
      <c r="E96" s="5"/>
      <c r="F96" s="5">
        <v>19.14</v>
      </c>
      <c r="G96">
        <v>5.8339999999999996</v>
      </c>
      <c r="K96">
        <v>429.94799999999998</v>
      </c>
      <c r="L96">
        <f t="shared" si="7"/>
        <v>424.11399999999998</v>
      </c>
      <c r="N96">
        <f t="shared" si="8"/>
        <v>4.8370000000000459</v>
      </c>
    </row>
    <row r="97" spans="1:14" x14ac:dyDescent="0.2">
      <c r="A97" s="1">
        <v>9004</v>
      </c>
      <c r="B97" s="7">
        <v>37281</v>
      </c>
      <c r="C97" s="21" t="str">
        <f t="shared" si="6"/>
        <v>V</v>
      </c>
      <c r="D97" s="5"/>
      <c r="E97" s="5"/>
      <c r="F97" s="5">
        <v>19.23</v>
      </c>
      <c r="G97">
        <v>5.8609999999999998</v>
      </c>
      <c r="K97">
        <v>429.94799999999998</v>
      </c>
      <c r="L97">
        <f t="shared" si="7"/>
        <v>424.08699999999999</v>
      </c>
      <c r="N97">
        <f t="shared" si="8"/>
        <v>4.8640000000000327</v>
      </c>
    </row>
    <row r="98" spans="1:14" x14ac:dyDescent="0.2">
      <c r="A98" s="1">
        <v>9004</v>
      </c>
      <c r="B98" s="7">
        <v>37314</v>
      </c>
      <c r="C98" s="21" t="str">
        <f t="shared" si="6"/>
        <v>V</v>
      </c>
      <c r="D98" s="5"/>
      <c r="E98" s="5"/>
      <c r="F98" s="5">
        <v>19.37</v>
      </c>
      <c r="G98">
        <v>5.9039999999999999</v>
      </c>
      <c r="K98">
        <v>429.94799999999998</v>
      </c>
      <c r="L98">
        <f t="shared" si="7"/>
        <v>424.04399999999998</v>
      </c>
      <c r="N98">
        <f t="shared" si="8"/>
        <v>4.9070000000000391</v>
      </c>
    </row>
    <row r="99" spans="1:14" x14ac:dyDescent="0.2">
      <c r="A99" s="1">
        <v>9004</v>
      </c>
      <c r="B99" s="7">
        <v>37337</v>
      </c>
      <c r="C99" s="21" t="str">
        <f t="shared" si="6"/>
        <v>V</v>
      </c>
      <c r="D99" s="5"/>
      <c r="E99" s="5"/>
      <c r="F99" s="5">
        <v>19.440000000000001</v>
      </c>
      <c r="G99">
        <v>5.9249999999999998</v>
      </c>
      <c r="K99">
        <v>429.94799999999998</v>
      </c>
      <c r="L99">
        <f t="shared" si="7"/>
        <v>424.02299999999997</v>
      </c>
      <c r="N99">
        <f t="shared" si="8"/>
        <v>4.9280000000000541</v>
      </c>
    </row>
    <row r="100" spans="1:14" x14ac:dyDescent="0.2">
      <c r="A100" s="1">
        <v>9004</v>
      </c>
      <c r="B100" s="7">
        <v>37375</v>
      </c>
      <c r="C100" s="21" t="str">
        <f t="shared" si="6"/>
        <v>V</v>
      </c>
      <c r="D100" s="5"/>
      <c r="E100" s="5"/>
      <c r="F100" s="5">
        <v>19.28</v>
      </c>
      <c r="G100">
        <v>5.8769999999999998</v>
      </c>
      <c r="K100">
        <v>429.94799999999998</v>
      </c>
      <c r="L100">
        <f t="shared" si="7"/>
        <v>424.07099999999997</v>
      </c>
      <c r="N100">
        <f t="shared" si="8"/>
        <v>4.8800000000000523</v>
      </c>
    </row>
    <row r="101" spans="1:14" x14ac:dyDescent="0.2">
      <c r="A101" s="1">
        <v>9004</v>
      </c>
      <c r="B101" s="7">
        <v>37398</v>
      </c>
      <c r="C101" s="21" t="str">
        <f t="shared" si="6"/>
        <v>V</v>
      </c>
      <c r="D101" s="5"/>
      <c r="E101" s="5"/>
      <c r="F101" s="5">
        <v>19.190000000000001</v>
      </c>
      <c r="G101">
        <v>5.8490000000000002</v>
      </c>
      <c r="K101">
        <v>429.94799999999998</v>
      </c>
      <c r="L101">
        <f t="shared" si="7"/>
        <v>424.09899999999999</v>
      </c>
      <c r="N101">
        <f t="shared" si="8"/>
        <v>4.8520000000000323</v>
      </c>
    </row>
    <row r="102" spans="1:14" x14ac:dyDescent="0.2">
      <c r="A102" s="1">
        <v>9004</v>
      </c>
      <c r="B102" s="7">
        <v>37433</v>
      </c>
      <c r="C102" s="21" t="str">
        <f t="shared" si="6"/>
        <v>V</v>
      </c>
      <c r="D102" s="5"/>
      <c r="E102" s="5"/>
      <c r="F102" s="5">
        <v>18.93</v>
      </c>
      <c r="G102">
        <v>5.77</v>
      </c>
      <c r="K102">
        <v>429.94799999999998</v>
      </c>
      <c r="L102">
        <f t="shared" si="7"/>
        <v>424.178</v>
      </c>
      <c r="N102">
        <f t="shared" si="8"/>
        <v>4.7730000000000246</v>
      </c>
    </row>
    <row r="103" spans="1:14" x14ac:dyDescent="0.2">
      <c r="A103" s="1">
        <v>9004</v>
      </c>
      <c r="B103" s="7">
        <v>37469</v>
      </c>
      <c r="C103" s="21" t="str">
        <f t="shared" si="6"/>
        <v>V</v>
      </c>
      <c r="D103" s="5"/>
      <c r="E103" s="5"/>
      <c r="F103" s="5">
        <v>18.95</v>
      </c>
      <c r="G103">
        <v>5.7759999999999998</v>
      </c>
      <c r="K103">
        <v>429.94799999999998</v>
      </c>
      <c r="L103">
        <f t="shared" si="7"/>
        <v>424.17199999999997</v>
      </c>
      <c r="N103">
        <f t="shared" si="8"/>
        <v>4.7790000000000532</v>
      </c>
    </row>
    <row r="104" spans="1:14" x14ac:dyDescent="0.2">
      <c r="A104" s="1">
        <v>9004</v>
      </c>
      <c r="B104" s="7">
        <v>37494</v>
      </c>
      <c r="C104" s="21" t="str">
        <f t="shared" si="6"/>
        <v>V</v>
      </c>
      <c r="D104" s="5"/>
      <c r="E104" s="5"/>
      <c r="F104" s="5">
        <v>18.97</v>
      </c>
      <c r="G104">
        <v>5.782</v>
      </c>
      <c r="K104">
        <v>429.94799999999998</v>
      </c>
      <c r="L104">
        <f t="shared" si="7"/>
        <v>424.166</v>
      </c>
      <c r="N104">
        <f t="shared" si="8"/>
        <v>4.785000000000025</v>
      </c>
    </row>
    <row r="105" spans="1:14" x14ac:dyDescent="0.2">
      <c r="A105" s="1">
        <v>9004</v>
      </c>
      <c r="B105" s="7">
        <v>37524</v>
      </c>
      <c r="C105" s="21" t="str">
        <f t="shared" si="6"/>
        <v>V</v>
      </c>
      <c r="D105" s="5"/>
      <c r="E105" s="5"/>
      <c r="F105" s="5">
        <v>19.21</v>
      </c>
      <c r="G105" s="3">
        <f t="shared" ref="G105:G193" si="9">F105*0.3048</f>
        <v>5.8552080000000002</v>
      </c>
      <c r="K105">
        <v>429.94799999999998</v>
      </c>
      <c r="L105">
        <f t="shared" si="7"/>
        <v>424.09279199999997</v>
      </c>
      <c r="N105" s="3">
        <f t="shared" si="8"/>
        <v>4.8582080000000474</v>
      </c>
    </row>
    <row r="106" spans="1:14" x14ac:dyDescent="0.2">
      <c r="A106" s="1">
        <v>9004</v>
      </c>
      <c r="B106" s="7">
        <v>37546</v>
      </c>
      <c r="C106" s="21" t="str">
        <f t="shared" si="6"/>
        <v>V</v>
      </c>
      <c r="D106" s="5"/>
      <c r="E106" s="5"/>
      <c r="F106" s="5">
        <v>19.23</v>
      </c>
      <c r="G106" s="3">
        <f t="shared" si="9"/>
        <v>5.8613040000000005</v>
      </c>
      <c r="K106">
        <v>429.94799999999998</v>
      </c>
      <c r="L106">
        <f t="shared" si="7"/>
        <v>424.08669599999996</v>
      </c>
      <c r="N106" s="3">
        <f t="shared" si="8"/>
        <v>4.864304000000061</v>
      </c>
    </row>
    <row r="107" spans="1:14" x14ac:dyDescent="0.2">
      <c r="A107" s="1">
        <v>9004</v>
      </c>
      <c r="B107" s="7">
        <v>37581</v>
      </c>
      <c r="C107" s="21" t="str">
        <f t="shared" si="6"/>
        <v>V</v>
      </c>
      <c r="D107" s="5"/>
      <c r="E107" s="5"/>
      <c r="F107" s="5">
        <v>19.28</v>
      </c>
      <c r="G107" s="3">
        <f t="shared" si="9"/>
        <v>5.8765440000000009</v>
      </c>
      <c r="K107">
        <v>429.94799999999998</v>
      </c>
      <c r="L107">
        <f t="shared" si="7"/>
        <v>424.07145599999996</v>
      </c>
      <c r="N107" s="3">
        <f t="shared" si="8"/>
        <v>4.8795440000000667</v>
      </c>
    </row>
    <row r="108" spans="1:14" x14ac:dyDescent="0.2">
      <c r="A108" s="1">
        <v>9004</v>
      </c>
      <c r="B108" s="7">
        <v>37610</v>
      </c>
      <c r="C108" s="21" t="str">
        <f t="shared" si="6"/>
        <v>V</v>
      </c>
      <c r="D108" s="5"/>
      <c r="E108" s="5"/>
      <c r="F108" s="5">
        <v>19.36</v>
      </c>
      <c r="G108" s="3">
        <f t="shared" si="9"/>
        <v>5.9009280000000004</v>
      </c>
      <c r="K108">
        <v>429.94799999999998</v>
      </c>
      <c r="L108">
        <f t="shared" si="7"/>
        <v>424.04707199999996</v>
      </c>
      <c r="N108" s="3">
        <f t="shared" si="8"/>
        <v>4.9039280000000645</v>
      </c>
    </row>
    <row r="109" spans="1:14" x14ac:dyDescent="0.2">
      <c r="A109" s="1">
        <v>9004</v>
      </c>
      <c r="B109" s="7">
        <v>37651</v>
      </c>
      <c r="C109" s="21" t="str">
        <f t="shared" si="6"/>
        <v>V</v>
      </c>
      <c r="D109" s="5"/>
      <c r="E109" s="5"/>
      <c r="F109" s="5">
        <v>19.489999999999998</v>
      </c>
      <c r="G109" s="3">
        <f t="shared" si="9"/>
        <v>5.9405519999999994</v>
      </c>
      <c r="K109">
        <v>429.94799999999998</v>
      </c>
      <c r="L109">
        <f t="shared" si="7"/>
        <v>424.00744799999995</v>
      </c>
      <c r="N109" s="3">
        <f t="shared" si="8"/>
        <v>4.9435520000000679</v>
      </c>
    </row>
    <row r="110" spans="1:14" x14ac:dyDescent="0.2">
      <c r="A110" s="1">
        <v>9004</v>
      </c>
      <c r="B110" s="7">
        <v>37679</v>
      </c>
      <c r="C110" s="21" t="str">
        <f t="shared" si="6"/>
        <v>V</v>
      </c>
      <c r="D110" s="5"/>
      <c r="E110" s="5"/>
      <c r="F110" s="5">
        <v>19.59</v>
      </c>
      <c r="G110" s="3">
        <f t="shared" si="9"/>
        <v>5.9710320000000001</v>
      </c>
      <c r="K110">
        <v>429.94799999999998</v>
      </c>
      <c r="L110">
        <f t="shared" si="7"/>
        <v>423.976968</v>
      </c>
      <c r="N110" s="3">
        <f t="shared" si="8"/>
        <v>4.9740320000000224</v>
      </c>
    </row>
    <row r="111" spans="1:14" x14ac:dyDescent="0.2">
      <c r="A111" s="1">
        <v>9004</v>
      </c>
      <c r="B111" s="7">
        <v>37706</v>
      </c>
      <c r="C111" s="21" t="str">
        <f t="shared" si="6"/>
        <v>V</v>
      </c>
      <c r="D111" s="5"/>
      <c r="E111" s="5"/>
      <c r="F111" s="5">
        <v>19.62</v>
      </c>
      <c r="G111" s="3">
        <f t="shared" si="9"/>
        <v>5.980176000000001</v>
      </c>
      <c r="K111">
        <v>429.94799999999998</v>
      </c>
      <c r="L111">
        <f t="shared" si="7"/>
        <v>423.96782399999995</v>
      </c>
      <c r="N111" s="3">
        <f t="shared" si="8"/>
        <v>4.9831760000000713</v>
      </c>
    </row>
    <row r="112" spans="1:14" x14ac:dyDescent="0.2">
      <c r="A112" s="1">
        <v>9004</v>
      </c>
      <c r="B112" s="7">
        <v>37739</v>
      </c>
      <c r="C112" s="21" t="str">
        <f t="shared" si="6"/>
        <v>V</v>
      </c>
      <c r="D112" s="5"/>
      <c r="E112" s="5"/>
      <c r="F112" s="5">
        <v>19.54</v>
      </c>
      <c r="G112" s="3">
        <f t="shared" si="9"/>
        <v>5.9557919999999998</v>
      </c>
      <c r="K112">
        <v>429.94799999999998</v>
      </c>
      <c r="L112">
        <f t="shared" si="7"/>
        <v>423.99220800000001</v>
      </c>
      <c r="N112" s="3">
        <f t="shared" si="8"/>
        <v>4.9587920000000167</v>
      </c>
    </row>
    <row r="113" spans="1:14" x14ac:dyDescent="0.2">
      <c r="A113" s="1">
        <v>9004</v>
      </c>
      <c r="B113" s="7">
        <v>37761</v>
      </c>
      <c r="C113" s="21" t="str">
        <f t="shared" si="6"/>
        <v>V</v>
      </c>
      <c r="D113" s="5"/>
      <c r="E113" s="5"/>
      <c r="F113" s="5">
        <v>19.510000000000002</v>
      </c>
      <c r="G113" s="3">
        <f t="shared" si="9"/>
        <v>5.9466480000000006</v>
      </c>
      <c r="K113">
        <v>429.94799999999998</v>
      </c>
      <c r="L113">
        <f t="shared" si="7"/>
        <v>424.001352</v>
      </c>
      <c r="N113" s="3">
        <f t="shared" si="8"/>
        <v>4.9496480000000247</v>
      </c>
    </row>
    <row r="114" spans="1:14" x14ac:dyDescent="0.2">
      <c r="A114" s="1">
        <v>9004</v>
      </c>
      <c r="B114" s="7">
        <v>37802</v>
      </c>
      <c r="C114" s="21" t="str">
        <f t="shared" si="6"/>
        <v>V</v>
      </c>
      <c r="D114" s="5"/>
      <c r="E114" s="5"/>
      <c r="F114" s="5">
        <v>19.440000000000001</v>
      </c>
      <c r="G114" s="3">
        <f t="shared" si="9"/>
        <v>5.9253120000000008</v>
      </c>
      <c r="K114">
        <v>429.94799999999998</v>
      </c>
      <c r="L114">
        <f t="shared" si="7"/>
        <v>424.02268799999996</v>
      </c>
      <c r="N114" s="3">
        <f t="shared" si="8"/>
        <v>4.9283120000000622</v>
      </c>
    </row>
    <row r="115" spans="1:14" x14ac:dyDescent="0.2">
      <c r="A115" s="1">
        <v>9004</v>
      </c>
      <c r="B115" s="7">
        <v>37832</v>
      </c>
      <c r="C115" s="21" t="str">
        <f t="shared" si="6"/>
        <v>V</v>
      </c>
      <c r="D115" s="5"/>
      <c r="E115" s="5"/>
      <c r="F115" s="5">
        <v>19.28</v>
      </c>
      <c r="G115" s="3">
        <f t="shared" si="9"/>
        <v>5.8765440000000009</v>
      </c>
      <c r="K115">
        <v>429.94799999999998</v>
      </c>
      <c r="L115">
        <f t="shared" si="7"/>
        <v>424.07145599999996</v>
      </c>
      <c r="N115" s="3">
        <f t="shared" si="8"/>
        <v>4.8795440000000667</v>
      </c>
    </row>
    <row r="116" spans="1:14" x14ac:dyDescent="0.2">
      <c r="A116" s="1">
        <v>9004</v>
      </c>
      <c r="B116" s="7">
        <v>37860</v>
      </c>
      <c r="C116" s="21" t="str">
        <f t="shared" si="6"/>
        <v>V</v>
      </c>
      <c r="D116" s="5"/>
      <c r="E116" s="5"/>
      <c r="F116" s="5">
        <v>19.53</v>
      </c>
      <c r="G116" s="3">
        <f t="shared" si="9"/>
        <v>5.9527440000000009</v>
      </c>
      <c r="K116">
        <v>429.94799999999998</v>
      </c>
      <c r="L116">
        <f t="shared" si="7"/>
        <v>423.99525599999998</v>
      </c>
      <c r="N116" s="3">
        <f t="shared" si="8"/>
        <v>4.9557440000000383</v>
      </c>
    </row>
    <row r="117" spans="1:14" x14ac:dyDescent="0.2">
      <c r="A117" s="1">
        <v>9004</v>
      </c>
      <c r="B117" s="7">
        <v>37888</v>
      </c>
      <c r="C117" s="21" t="str">
        <f t="shared" si="6"/>
        <v>V</v>
      </c>
      <c r="D117" s="5"/>
      <c r="E117" s="5"/>
      <c r="F117" s="5">
        <v>19.72</v>
      </c>
      <c r="G117" s="3">
        <f t="shared" si="9"/>
        <v>6.010656</v>
      </c>
      <c r="K117">
        <v>429.94799999999998</v>
      </c>
      <c r="L117">
        <f t="shared" si="7"/>
        <v>423.937344</v>
      </c>
      <c r="N117" s="3">
        <f t="shared" si="8"/>
        <v>5.0136560000000259</v>
      </c>
    </row>
    <row r="118" spans="1:14" x14ac:dyDescent="0.2">
      <c r="A118" s="1">
        <v>9004</v>
      </c>
      <c r="B118" s="7">
        <v>37924</v>
      </c>
      <c r="C118" s="21" t="str">
        <f t="shared" si="6"/>
        <v>V</v>
      </c>
      <c r="D118" s="5"/>
      <c r="E118" s="5"/>
      <c r="F118" s="5">
        <v>19.7</v>
      </c>
      <c r="G118" s="3">
        <f t="shared" si="9"/>
        <v>6.0045599999999997</v>
      </c>
      <c r="K118">
        <v>429.94799999999998</v>
      </c>
      <c r="L118">
        <f t="shared" si="7"/>
        <v>423.94343999999995</v>
      </c>
      <c r="N118" s="3">
        <f t="shared" si="8"/>
        <v>5.0075600000000691</v>
      </c>
    </row>
    <row r="119" spans="1:14" x14ac:dyDescent="0.2">
      <c r="A119" s="1">
        <v>9004</v>
      </c>
      <c r="B119" s="7">
        <v>37951</v>
      </c>
      <c r="C119" s="21" t="str">
        <f t="shared" si="6"/>
        <v>V</v>
      </c>
      <c r="D119" s="5"/>
      <c r="E119" s="5"/>
      <c r="F119" s="5">
        <v>19.71</v>
      </c>
      <c r="G119" s="3">
        <f t="shared" si="9"/>
        <v>6.0076080000000003</v>
      </c>
      <c r="K119">
        <v>429.94799999999998</v>
      </c>
      <c r="L119">
        <f t="shared" si="7"/>
        <v>423.94039199999997</v>
      </c>
      <c r="N119" s="3">
        <f t="shared" si="8"/>
        <v>5.0106080000000475</v>
      </c>
    </row>
    <row r="120" spans="1:14" x14ac:dyDescent="0.2">
      <c r="A120" s="1">
        <v>9004</v>
      </c>
      <c r="B120" s="7">
        <v>37978</v>
      </c>
      <c r="C120" s="21" t="str">
        <f t="shared" si="6"/>
        <v>V</v>
      </c>
      <c r="D120" s="5"/>
      <c r="E120" s="5"/>
      <c r="F120" s="5">
        <v>19.71</v>
      </c>
      <c r="G120" s="3">
        <f t="shared" si="9"/>
        <v>6.0076080000000003</v>
      </c>
      <c r="K120">
        <v>429.94799999999998</v>
      </c>
      <c r="L120">
        <f t="shared" si="7"/>
        <v>423.94039199999997</v>
      </c>
      <c r="N120" s="3">
        <f t="shared" si="8"/>
        <v>5.0106080000000475</v>
      </c>
    </row>
    <row r="121" spans="1:14" x14ac:dyDescent="0.2">
      <c r="A121" s="1">
        <v>9004</v>
      </c>
      <c r="B121" s="7">
        <v>38008</v>
      </c>
      <c r="C121" s="21" t="str">
        <f t="shared" si="6"/>
        <v>V</v>
      </c>
      <c r="D121" s="5"/>
      <c r="E121" s="5"/>
      <c r="F121" s="5">
        <v>19.760000000000002</v>
      </c>
      <c r="G121" s="3">
        <f t="shared" si="9"/>
        <v>6.0228480000000006</v>
      </c>
      <c r="K121">
        <v>429.94799999999998</v>
      </c>
      <c r="L121">
        <f t="shared" si="7"/>
        <v>423.92515199999997</v>
      </c>
      <c r="N121" s="3">
        <f t="shared" si="8"/>
        <v>5.0258480000000532</v>
      </c>
    </row>
    <row r="122" spans="1:14" x14ac:dyDescent="0.2">
      <c r="A122" s="1">
        <v>9004</v>
      </c>
      <c r="B122" s="7">
        <v>38047</v>
      </c>
      <c r="C122" s="21" t="str">
        <f t="shared" si="6"/>
        <v>V</v>
      </c>
      <c r="D122" s="5"/>
      <c r="E122" s="5"/>
      <c r="F122" s="5">
        <v>19.809999999999999</v>
      </c>
      <c r="G122" s="3">
        <f t="shared" si="9"/>
        <v>6.0380880000000001</v>
      </c>
      <c r="K122">
        <v>429.94799999999998</v>
      </c>
      <c r="L122">
        <f t="shared" si="7"/>
        <v>423.90991199999996</v>
      </c>
      <c r="N122" s="3">
        <f t="shared" si="8"/>
        <v>5.0410880000000589</v>
      </c>
    </row>
    <row r="123" spans="1:14" x14ac:dyDescent="0.2">
      <c r="A123" s="1">
        <v>9004</v>
      </c>
      <c r="B123" s="7">
        <v>38079</v>
      </c>
      <c r="C123" s="21" t="str">
        <f t="shared" si="6"/>
        <v>V</v>
      </c>
      <c r="D123" s="5"/>
      <c r="E123" s="5"/>
      <c r="F123" s="5">
        <v>19.82</v>
      </c>
      <c r="G123" s="3">
        <f t="shared" si="9"/>
        <v>6.0411360000000007</v>
      </c>
      <c r="K123">
        <v>429.94799999999998</v>
      </c>
      <c r="L123">
        <f t="shared" si="7"/>
        <v>423.90686399999998</v>
      </c>
      <c r="N123" s="3">
        <f t="shared" si="8"/>
        <v>5.0441360000000373</v>
      </c>
    </row>
    <row r="124" spans="1:14" x14ac:dyDescent="0.2">
      <c r="A124" s="1">
        <v>9004</v>
      </c>
      <c r="B124" s="7">
        <v>38105</v>
      </c>
      <c r="C124" s="21" t="s">
        <v>253</v>
      </c>
      <c r="D124" s="5"/>
      <c r="E124" s="5"/>
      <c r="F124" s="5">
        <v>19.829999999999998</v>
      </c>
      <c r="G124" s="3">
        <f t="shared" si="9"/>
        <v>6.0441839999999996</v>
      </c>
      <c r="J124" t="s">
        <v>39</v>
      </c>
      <c r="K124">
        <v>429.94799999999998</v>
      </c>
      <c r="L124">
        <f t="shared" si="7"/>
        <v>423.90381600000001</v>
      </c>
      <c r="N124" s="3">
        <f t="shared" si="8"/>
        <v>5.0471840000000157</v>
      </c>
    </row>
    <row r="125" spans="1:14" x14ac:dyDescent="0.2">
      <c r="A125" s="1">
        <v>9004</v>
      </c>
      <c r="B125" s="7">
        <v>38131</v>
      </c>
      <c r="C125" s="21" t="s">
        <v>253</v>
      </c>
      <c r="D125" s="5"/>
      <c r="E125" s="5"/>
      <c r="F125" s="5">
        <v>19.82</v>
      </c>
      <c r="G125" s="3">
        <f t="shared" si="9"/>
        <v>6.0411360000000007</v>
      </c>
      <c r="J125" t="s">
        <v>41</v>
      </c>
      <c r="K125">
        <v>429.94799999999998</v>
      </c>
      <c r="L125">
        <f t="shared" si="7"/>
        <v>423.90686399999998</v>
      </c>
      <c r="N125" s="3">
        <f t="shared" si="8"/>
        <v>5.0441360000000373</v>
      </c>
    </row>
    <row r="126" spans="1:14" x14ac:dyDescent="0.2">
      <c r="A126" s="1">
        <v>9004</v>
      </c>
      <c r="B126" s="7">
        <v>38162</v>
      </c>
      <c r="C126" s="21" t="s">
        <v>253</v>
      </c>
      <c r="D126" s="5"/>
      <c r="E126" s="5"/>
      <c r="F126" s="5">
        <v>19.88</v>
      </c>
      <c r="G126" s="3">
        <f t="shared" si="9"/>
        <v>6.0594239999999999</v>
      </c>
      <c r="J126" t="s">
        <v>41</v>
      </c>
      <c r="K126">
        <v>429.94799999999998</v>
      </c>
      <c r="L126">
        <f t="shared" si="7"/>
        <v>423.888576</v>
      </c>
      <c r="N126" s="3">
        <f t="shared" si="8"/>
        <v>5.0624240000000214</v>
      </c>
    </row>
    <row r="127" spans="1:14" x14ac:dyDescent="0.2">
      <c r="A127" s="1">
        <v>9004</v>
      </c>
      <c r="B127" s="7">
        <v>38191</v>
      </c>
      <c r="C127" s="21" t="s">
        <v>253</v>
      </c>
      <c r="D127" s="5"/>
      <c r="E127" s="5"/>
      <c r="F127" s="5">
        <v>19.989999999999998</v>
      </c>
      <c r="G127" s="3">
        <f t="shared" si="9"/>
        <v>6.0929519999999995</v>
      </c>
      <c r="J127" t="s">
        <v>41</v>
      </c>
      <c r="K127">
        <v>429.94799999999998</v>
      </c>
      <c r="L127">
        <f t="shared" si="7"/>
        <v>423.85504799999995</v>
      </c>
      <c r="N127" s="3">
        <f t="shared" si="8"/>
        <v>5.095952000000068</v>
      </c>
    </row>
    <row r="128" spans="1:14" x14ac:dyDescent="0.2">
      <c r="A128" s="1">
        <v>9004</v>
      </c>
      <c r="B128" s="7">
        <v>38216</v>
      </c>
      <c r="C128" s="21" t="s">
        <v>253</v>
      </c>
      <c r="D128" s="5"/>
      <c r="E128" s="5"/>
      <c r="F128" s="5">
        <v>20.07</v>
      </c>
      <c r="G128" s="3">
        <f t="shared" si="9"/>
        <v>6.1173360000000008</v>
      </c>
      <c r="J128" t="s">
        <v>41</v>
      </c>
      <c r="K128">
        <v>429.94799999999998</v>
      </c>
      <c r="L128">
        <f t="shared" si="7"/>
        <v>423.83066399999996</v>
      </c>
      <c r="N128" s="3">
        <f t="shared" si="8"/>
        <v>5.1203360000000657</v>
      </c>
    </row>
    <row r="129" spans="1:14" x14ac:dyDescent="0.2">
      <c r="A129" s="1">
        <v>9004</v>
      </c>
      <c r="B129" s="7">
        <v>38250</v>
      </c>
      <c r="C129" s="21" t="s">
        <v>253</v>
      </c>
      <c r="D129" s="5"/>
      <c r="E129" s="5"/>
      <c r="F129" s="5">
        <v>20.13</v>
      </c>
      <c r="G129" s="3">
        <f t="shared" si="9"/>
        <v>6.135624</v>
      </c>
      <c r="J129" t="s">
        <v>41</v>
      </c>
      <c r="K129">
        <v>429.94799999999998</v>
      </c>
      <c r="L129">
        <f t="shared" si="7"/>
        <v>423.81237599999997</v>
      </c>
      <c r="N129" s="3">
        <f t="shared" si="8"/>
        <v>5.1386240000000498</v>
      </c>
    </row>
    <row r="130" spans="1:14" x14ac:dyDescent="0.2">
      <c r="A130" s="1">
        <v>9004</v>
      </c>
      <c r="B130" s="7">
        <v>38292</v>
      </c>
      <c r="C130" s="21" t="s">
        <v>253</v>
      </c>
      <c r="D130" s="5"/>
      <c r="E130" s="5"/>
      <c r="F130" s="5">
        <v>19.82</v>
      </c>
      <c r="G130" s="3">
        <f t="shared" si="9"/>
        <v>6.0411360000000007</v>
      </c>
      <c r="J130" t="s">
        <v>41</v>
      </c>
      <c r="K130">
        <v>429.94799999999998</v>
      </c>
      <c r="L130">
        <f t="shared" si="7"/>
        <v>423.90686399999998</v>
      </c>
      <c r="N130" s="3">
        <f t="shared" si="8"/>
        <v>5.0441360000000373</v>
      </c>
    </row>
    <row r="131" spans="1:14" x14ac:dyDescent="0.2">
      <c r="A131" s="1">
        <v>9004</v>
      </c>
      <c r="B131" s="7">
        <v>38320</v>
      </c>
      <c r="C131" s="21" t="s">
        <v>253</v>
      </c>
      <c r="D131" s="5"/>
      <c r="E131" s="5"/>
      <c r="F131" s="5">
        <v>19.420000000000002</v>
      </c>
      <c r="G131" s="3">
        <f t="shared" si="9"/>
        <v>5.9192160000000005</v>
      </c>
      <c r="J131" t="s">
        <v>41</v>
      </c>
      <c r="K131">
        <v>429.94799999999998</v>
      </c>
      <c r="L131">
        <f t="shared" si="7"/>
        <v>424.02878399999997</v>
      </c>
      <c r="N131" s="3">
        <f t="shared" si="8"/>
        <v>4.9222160000000486</v>
      </c>
    </row>
    <row r="132" spans="1:14" x14ac:dyDescent="0.2">
      <c r="A132" s="1">
        <v>9004</v>
      </c>
      <c r="B132" s="7">
        <v>38341</v>
      </c>
      <c r="C132" s="21" t="s">
        <v>253</v>
      </c>
      <c r="D132" s="5"/>
      <c r="E132" s="5"/>
      <c r="F132" s="5">
        <v>19.489999999999998</v>
      </c>
      <c r="G132" s="3">
        <f t="shared" si="9"/>
        <v>5.9405519999999994</v>
      </c>
      <c r="J132" t="s">
        <v>41</v>
      </c>
      <c r="K132">
        <v>429.94799999999998</v>
      </c>
      <c r="L132">
        <f t="shared" si="7"/>
        <v>424.00744799999995</v>
      </c>
      <c r="N132" s="3">
        <f t="shared" si="8"/>
        <v>4.9435520000000679</v>
      </c>
    </row>
    <row r="133" spans="1:14" x14ac:dyDescent="0.2">
      <c r="A133" s="1">
        <v>9004</v>
      </c>
      <c r="B133" s="7">
        <v>38377</v>
      </c>
      <c r="C133" s="21" t="s">
        <v>253</v>
      </c>
      <c r="D133" s="5"/>
      <c r="E133" s="5"/>
      <c r="F133" s="5">
        <v>19.66</v>
      </c>
      <c r="G133" s="3">
        <f t="shared" si="9"/>
        <v>5.9923679999999999</v>
      </c>
      <c r="J133" t="s">
        <v>41</v>
      </c>
      <c r="K133">
        <v>429.94799999999998</v>
      </c>
      <c r="L133">
        <f t="shared" si="7"/>
        <v>423.95563199999998</v>
      </c>
      <c r="N133" s="3">
        <f t="shared" si="8"/>
        <v>4.9953680000000418</v>
      </c>
    </row>
    <row r="134" spans="1:14" x14ac:dyDescent="0.2">
      <c r="A134" s="1">
        <v>9004</v>
      </c>
      <c r="B134" s="7">
        <v>38413</v>
      </c>
      <c r="C134" s="21" t="s">
        <v>253</v>
      </c>
      <c r="D134" s="5"/>
      <c r="E134" s="5"/>
      <c r="F134" s="5">
        <v>19.8</v>
      </c>
      <c r="G134" s="3">
        <f t="shared" si="9"/>
        <v>6.0350400000000004</v>
      </c>
      <c r="J134" t="s">
        <v>41</v>
      </c>
      <c r="K134">
        <v>429.94799999999998</v>
      </c>
      <c r="L134">
        <f t="shared" si="7"/>
        <v>423.91296</v>
      </c>
      <c r="N134" s="3">
        <f t="shared" si="8"/>
        <v>5.0380400000000236</v>
      </c>
    </row>
    <row r="135" spans="1:14" x14ac:dyDescent="0.2">
      <c r="A135" s="1">
        <v>9004</v>
      </c>
      <c r="B135" s="7">
        <v>38440</v>
      </c>
      <c r="C135" s="21" t="s">
        <v>253</v>
      </c>
      <c r="D135" s="5"/>
      <c r="E135" s="5"/>
      <c r="F135" s="5">
        <v>19.86</v>
      </c>
      <c r="G135" s="3">
        <f t="shared" si="9"/>
        <v>6.0533280000000005</v>
      </c>
      <c r="J135" t="s">
        <v>41</v>
      </c>
      <c r="K135">
        <v>429.94799999999998</v>
      </c>
      <c r="L135">
        <f t="shared" si="7"/>
        <v>423.89467199999996</v>
      </c>
      <c r="N135" s="3">
        <f t="shared" si="8"/>
        <v>5.0563280000000645</v>
      </c>
    </row>
    <row r="136" spans="1:14" x14ac:dyDescent="0.2">
      <c r="A136" s="1">
        <v>9004</v>
      </c>
      <c r="B136" s="7">
        <v>38467</v>
      </c>
      <c r="C136" s="21" t="s">
        <v>253</v>
      </c>
      <c r="D136" s="5"/>
      <c r="E136" s="5"/>
      <c r="F136" s="5">
        <v>19.62</v>
      </c>
      <c r="G136" s="3">
        <f t="shared" si="9"/>
        <v>5.980176000000001</v>
      </c>
      <c r="J136" t="s">
        <v>41</v>
      </c>
      <c r="K136">
        <v>429.94799999999998</v>
      </c>
      <c r="L136">
        <f t="shared" si="7"/>
        <v>423.96782399999995</v>
      </c>
      <c r="N136" s="3">
        <f t="shared" si="8"/>
        <v>4.9831760000000713</v>
      </c>
    </row>
    <row r="137" spans="1:14" x14ac:dyDescent="0.2">
      <c r="A137" s="1">
        <v>9004</v>
      </c>
      <c r="B137" s="7">
        <v>38496</v>
      </c>
      <c r="C137" s="21" t="s">
        <v>253</v>
      </c>
      <c r="D137" s="5"/>
      <c r="E137" s="5"/>
      <c r="F137" s="5">
        <v>19.54</v>
      </c>
      <c r="G137" s="3">
        <f t="shared" si="9"/>
        <v>5.9557919999999998</v>
      </c>
      <c r="J137" t="s">
        <v>41</v>
      </c>
      <c r="K137">
        <v>429.94799999999998</v>
      </c>
      <c r="L137">
        <f t="shared" si="7"/>
        <v>423.99220800000001</v>
      </c>
      <c r="N137" s="3">
        <f t="shared" si="8"/>
        <v>4.9587920000000167</v>
      </c>
    </row>
    <row r="138" spans="1:14" x14ac:dyDescent="0.2">
      <c r="A138" s="1">
        <v>9004</v>
      </c>
      <c r="B138" s="7">
        <v>38526</v>
      </c>
      <c r="C138" s="21" t="s">
        <v>253</v>
      </c>
      <c r="D138" s="5"/>
      <c r="E138" s="5"/>
      <c r="F138" s="5">
        <v>18.850000000000001</v>
      </c>
      <c r="G138" s="3">
        <f t="shared" si="9"/>
        <v>5.7454800000000006</v>
      </c>
      <c r="J138" t="s">
        <v>41</v>
      </c>
      <c r="K138">
        <v>429.94799999999998</v>
      </c>
      <c r="L138">
        <f t="shared" si="7"/>
        <v>424.20251999999999</v>
      </c>
      <c r="N138" s="3">
        <f t="shared" si="8"/>
        <v>4.7484800000000291</v>
      </c>
    </row>
    <row r="139" spans="1:14" x14ac:dyDescent="0.2">
      <c r="A139" s="1">
        <v>9004</v>
      </c>
      <c r="B139" s="7">
        <v>38558</v>
      </c>
      <c r="C139" s="21" t="str">
        <f t="shared" ref="C139:C204" si="10">IF(ISBLANK(D139),"V","S")</f>
        <v>V</v>
      </c>
      <c r="D139" s="5"/>
      <c r="E139" s="5"/>
      <c r="F139" s="5">
        <v>18.95</v>
      </c>
      <c r="G139" s="3">
        <f t="shared" si="9"/>
        <v>5.7759600000000004</v>
      </c>
      <c r="J139" t="s">
        <v>58</v>
      </c>
      <c r="K139">
        <v>429.94799999999998</v>
      </c>
      <c r="L139">
        <f t="shared" si="7"/>
        <v>424.17203999999998</v>
      </c>
      <c r="N139" s="3">
        <f t="shared" si="8"/>
        <v>4.7789600000000405</v>
      </c>
    </row>
    <row r="140" spans="1:14" x14ac:dyDescent="0.2">
      <c r="A140" s="1">
        <v>9004</v>
      </c>
      <c r="B140" s="7">
        <v>38586</v>
      </c>
      <c r="C140" s="21" t="s">
        <v>253</v>
      </c>
      <c r="D140" s="5"/>
      <c r="E140" s="5"/>
      <c r="F140" s="5">
        <v>19.329999999999998</v>
      </c>
      <c r="G140" s="3">
        <f t="shared" si="9"/>
        <v>5.8917839999999995</v>
      </c>
      <c r="J140" t="s">
        <v>41</v>
      </c>
      <c r="K140">
        <v>429.94799999999998</v>
      </c>
      <c r="L140">
        <f t="shared" si="7"/>
        <v>424.05621600000001</v>
      </c>
      <c r="N140" s="3">
        <f t="shared" si="8"/>
        <v>4.8947840000000156</v>
      </c>
    </row>
    <row r="141" spans="1:14" x14ac:dyDescent="0.2">
      <c r="A141" s="1">
        <v>9004</v>
      </c>
      <c r="B141" s="7">
        <v>38618</v>
      </c>
      <c r="C141" s="21" t="s">
        <v>253</v>
      </c>
      <c r="D141" s="5"/>
      <c r="E141" s="5"/>
      <c r="F141" s="5">
        <v>19.5</v>
      </c>
      <c r="G141" s="3">
        <f t="shared" si="9"/>
        <v>5.9436</v>
      </c>
      <c r="J141" t="s">
        <v>41</v>
      </c>
      <c r="K141">
        <v>429.94799999999998</v>
      </c>
      <c r="L141">
        <f t="shared" ref="L141:L172" si="11">K141-G141</f>
        <v>424.00439999999998</v>
      </c>
      <c r="N141" s="3">
        <f t="shared" si="8"/>
        <v>4.9466000000000463</v>
      </c>
    </row>
    <row r="142" spans="1:14" x14ac:dyDescent="0.2">
      <c r="A142" s="1">
        <v>9004</v>
      </c>
      <c r="B142" s="7">
        <v>38649</v>
      </c>
      <c r="C142" s="21" t="s">
        <v>253</v>
      </c>
      <c r="D142" s="5"/>
      <c r="E142" s="5"/>
      <c r="F142" s="5">
        <v>19.57</v>
      </c>
      <c r="G142" s="3">
        <f t="shared" si="9"/>
        <v>5.9649360000000007</v>
      </c>
      <c r="J142" t="s">
        <v>41</v>
      </c>
      <c r="K142">
        <v>429.94799999999998</v>
      </c>
      <c r="L142">
        <f t="shared" si="11"/>
        <v>423.98306399999996</v>
      </c>
      <c r="N142" s="3">
        <f t="shared" si="8"/>
        <v>4.9679360000000656</v>
      </c>
    </row>
    <row r="143" spans="1:14" x14ac:dyDescent="0.2">
      <c r="A143" s="1">
        <v>9004</v>
      </c>
      <c r="B143" s="7">
        <v>38677</v>
      </c>
      <c r="C143" s="21" t="s">
        <v>253</v>
      </c>
      <c r="D143" s="5"/>
      <c r="E143" s="5"/>
      <c r="F143" s="5">
        <v>19.579999999999998</v>
      </c>
      <c r="G143" s="3">
        <f t="shared" si="9"/>
        <v>5.9679839999999995</v>
      </c>
      <c r="J143" t="s">
        <v>41</v>
      </c>
      <c r="K143">
        <v>429.94799999999998</v>
      </c>
      <c r="L143">
        <f t="shared" si="11"/>
        <v>423.98001599999998</v>
      </c>
      <c r="N143" s="3">
        <f t="shared" si="8"/>
        <v>4.970984000000044</v>
      </c>
    </row>
    <row r="144" spans="1:14" x14ac:dyDescent="0.2">
      <c r="A144" s="1">
        <v>9004</v>
      </c>
      <c r="B144" s="7">
        <v>38707</v>
      </c>
      <c r="C144" s="21" t="str">
        <f t="shared" si="10"/>
        <v>V</v>
      </c>
      <c r="D144" s="5"/>
      <c r="E144" s="5"/>
      <c r="F144" s="5">
        <v>19.670000000000002</v>
      </c>
      <c r="G144" s="3">
        <f t="shared" si="9"/>
        <v>5.9954160000000005</v>
      </c>
      <c r="J144" t="s">
        <v>85</v>
      </c>
      <c r="K144">
        <v>429.94799999999998</v>
      </c>
      <c r="L144">
        <f t="shared" si="11"/>
        <v>423.952584</v>
      </c>
      <c r="N144" s="3">
        <f t="shared" si="8"/>
        <v>4.9984160000000202</v>
      </c>
    </row>
    <row r="145" spans="1:20" x14ac:dyDescent="0.2">
      <c r="A145" s="1">
        <v>9004</v>
      </c>
      <c r="B145" s="7">
        <v>38743</v>
      </c>
      <c r="C145" s="21" t="s">
        <v>253</v>
      </c>
      <c r="D145" s="5"/>
      <c r="E145" s="5"/>
      <c r="F145" s="5">
        <v>19.75</v>
      </c>
      <c r="G145" s="3">
        <f t="shared" si="9"/>
        <v>6.0198</v>
      </c>
      <c r="J145" t="s">
        <v>41</v>
      </c>
      <c r="K145">
        <v>429.94799999999998</v>
      </c>
      <c r="L145">
        <f t="shared" si="11"/>
        <v>423.9282</v>
      </c>
      <c r="N145" s="3">
        <f t="shared" si="8"/>
        <v>5.0228000000000179</v>
      </c>
    </row>
    <row r="146" spans="1:20" x14ac:dyDescent="0.2">
      <c r="A146" s="1">
        <v>9004</v>
      </c>
      <c r="B146" s="7">
        <v>38776</v>
      </c>
      <c r="C146" s="21" t="s">
        <v>253</v>
      </c>
      <c r="D146" s="5"/>
      <c r="E146" s="5"/>
      <c r="F146" s="5">
        <v>19.850000000000001</v>
      </c>
      <c r="G146" s="3">
        <f t="shared" si="9"/>
        <v>6.0502800000000008</v>
      </c>
      <c r="J146" t="s">
        <v>41</v>
      </c>
      <c r="K146">
        <v>429.94799999999998</v>
      </c>
      <c r="L146">
        <f t="shared" si="11"/>
        <v>423.89771999999999</v>
      </c>
      <c r="N146" s="3">
        <f t="shared" si="8"/>
        <v>5.0532800000000293</v>
      </c>
    </row>
    <row r="147" spans="1:20" x14ac:dyDescent="0.2">
      <c r="A147" s="1">
        <v>9004</v>
      </c>
      <c r="B147" s="7">
        <v>38803</v>
      </c>
      <c r="C147" s="21" t="s">
        <v>253</v>
      </c>
      <c r="D147" s="5"/>
      <c r="E147" s="5"/>
      <c r="F147" s="5">
        <v>19.87</v>
      </c>
      <c r="G147" s="3">
        <f t="shared" si="9"/>
        <v>6.0563760000000002</v>
      </c>
      <c r="J147" t="s">
        <v>41</v>
      </c>
      <c r="K147">
        <v>429.94799999999998</v>
      </c>
      <c r="L147">
        <f t="shared" si="11"/>
        <v>423.89162399999998</v>
      </c>
      <c r="N147" s="3">
        <f t="shared" si="8"/>
        <v>5.0593760000000429</v>
      </c>
    </row>
    <row r="148" spans="1:20" x14ac:dyDescent="0.2">
      <c r="A148" s="1">
        <v>9004</v>
      </c>
      <c r="B148" s="7">
        <v>38835</v>
      </c>
      <c r="C148" s="21" t="s">
        <v>253</v>
      </c>
      <c r="D148" s="5"/>
      <c r="E148" s="5"/>
      <c r="F148" s="5">
        <v>19.36</v>
      </c>
      <c r="G148" s="3">
        <f t="shared" si="9"/>
        <v>5.9009280000000004</v>
      </c>
      <c r="J148" t="s">
        <v>41</v>
      </c>
      <c r="K148">
        <v>429.94799999999998</v>
      </c>
      <c r="L148">
        <f t="shared" si="11"/>
        <v>424.04707199999996</v>
      </c>
      <c r="N148" s="3">
        <f t="shared" ref="N148:N172" si="12">428.951-L148</f>
        <v>4.9039280000000645</v>
      </c>
    </row>
    <row r="149" spans="1:20" x14ac:dyDescent="0.2">
      <c r="A149" s="1">
        <v>9004</v>
      </c>
      <c r="B149" s="7">
        <v>38856</v>
      </c>
      <c r="C149" s="21" t="s">
        <v>253</v>
      </c>
      <c r="D149" s="5"/>
      <c r="E149" s="5"/>
      <c r="F149" s="5">
        <v>19.23</v>
      </c>
      <c r="G149" s="3">
        <f t="shared" si="9"/>
        <v>5.8613040000000005</v>
      </c>
      <c r="J149" t="s">
        <v>41</v>
      </c>
      <c r="K149">
        <v>429.94799999999998</v>
      </c>
      <c r="L149">
        <f t="shared" si="11"/>
        <v>424.08669599999996</v>
      </c>
      <c r="N149" s="3">
        <f t="shared" si="12"/>
        <v>4.864304000000061</v>
      </c>
    </row>
    <row r="150" spans="1:20" x14ac:dyDescent="0.2">
      <c r="A150" s="1">
        <v>9004</v>
      </c>
      <c r="B150" s="7">
        <v>38895</v>
      </c>
      <c r="C150" s="21" t="s">
        <v>253</v>
      </c>
      <c r="D150" s="5"/>
      <c r="E150" s="5"/>
      <c r="F150" s="5">
        <v>19.34</v>
      </c>
      <c r="G150" s="3">
        <f t="shared" si="9"/>
        <v>5.8948320000000001</v>
      </c>
      <c r="J150" t="s">
        <v>41</v>
      </c>
      <c r="K150">
        <v>429.94799999999998</v>
      </c>
      <c r="L150">
        <f t="shared" si="11"/>
        <v>424.05316799999997</v>
      </c>
      <c r="N150" s="3">
        <f t="shared" si="12"/>
        <v>4.8978320000000508</v>
      </c>
    </row>
    <row r="151" spans="1:20" x14ac:dyDescent="0.2">
      <c r="A151" s="1">
        <v>9004</v>
      </c>
      <c r="B151" s="7">
        <v>38925</v>
      </c>
      <c r="C151" s="21" t="s">
        <v>253</v>
      </c>
      <c r="D151" s="5"/>
      <c r="E151" s="5"/>
      <c r="F151" s="5">
        <v>19.61</v>
      </c>
      <c r="G151" s="3">
        <f t="shared" si="9"/>
        <v>5.9771280000000004</v>
      </c>
      <c r="J151" t="s">
        <v>41</v>
      </c>
      <c r="K151">
        <v>429.94799999999998</v>
      </c>
      <c r="L151">
        <f t="shared" si="11"/>
        <v>423.97087199999999</v>
      </c>
      <c r="N151" s="3">
        <f t="shared" si="12"/>
        <v>4.9801280000000361</v>
      </c>
    </row>
    <row r="152" spans="1:20" x14ac:dyDescent="0.2">
      <c r="A152" s="1">
        <v>9004</v>
      </c>
      <c r="B152" s="7">
        <v>38958</v>
      </c>
      <c r="C152" s="21" t="s">
        <v>253</v>
      </c>
      <c r="D152" s="5"/>
      <c r="E152" s="5"/>
      <c r="F152" s="5">
        <v>19.87</v>
      </c>
      <c r="G152" s="3">
        <f t="shared" si="9"/>
        <v>6.0563760000000002</v>
      </c>
      <c r="J152" t="s">
        <v>41</v>
      </c>
      <c r="K152">
        <v>429.94799999999998</v>
      </c>
      <c r="L152">
        <f t="shared" si="11"/>
        <v>423.89162399999998</v>
      </c>
      <c r="N152" s="3">
        <f t="shared" si="12"/>
        <v>5.0593760000000429</v>
      </c>
    </row>
    <row r="153" spans="1:20" x14ac:dyDescent="0.2">
      <c r="A153" s="1">
        <v>9004</v>
      </c>
      <c r="B153" s="7">
        <v>38986</v>
      </c>
      <c r="C153" s="21" t="s">
        <v>253</v>
      </c>
      <c r="D153" s="5"/>
      <c r="E153" s="5"/>
      <c r="F153" s="5">
        <v>19.91</v>
      </c>
      <c r="G153" s="3">
        <f t="shared" si="9"/>
        <v>6.068568</v>
      </c>
      <c r="J153" t="s">
        <v>41</v>
      </c>
      <c r="K153">
        <v>429.94799999999998</v>
      </c>
      <c r="L153">
        <f t="shared" si="11"/>
        <v>423.87943199999995</v>
      </c>
      <c r="N153" s="3">
        <f t="shared" si="12"/>
        <v>5.0715680000000702</v>
      </c>
    </row>
    <row r="154" spans="1:20" x14ac:dyDescent="0.2">
      <c r="A154" s="1">
        <v>9004</v>
      </c>
      <c r="B154" s="7">
        <v>39014</v>
      </c>
      <c r="C154" s="21" t="str">
        <f t="shared" si="10"/>
        <v>V</v>
      </c>
      <c r="D154" s="5"/>
      <c r="E154" s="5"/>
      <c r="F154" s="5">
        <v>19.86</v>
      </c>
      <c r="G154" s="3">
        <f t="shared" si="9"/>
        <v>6.0533280000000005</v>
      </c>
      <c r="J154" t="s">
        <v>58</v>
      </c>
      <c r="K154">
        <v>429.94799999999998</v>
      </c>
      <c r="L154">
        <f t="shared" si="11"/>
        <v>423.89467199999996</v>
      </c>
      <c r="N154" s="3">
        <f t="shared" si="12"/>
        <v>5.0563280000000645</v>
      </c>
    </row>
    <row r="155" spans="1:20" x14ac:dyDescent="0.2">
      <c r="A155" s="1">
        <v>9004</v>
      </c>
      <c r="B155" s="7">
        <v>39050</v>
      </c>
      <c r="C155" s="21" t="str">
        <f t="shared" si="10"/>
        <v>V</v>
      </c>
      <c r="D155" s="5"/>
      <c r="E155" s="5"/>
      <c r="F155" s="5">
        <v>19.93</v>
      </c>
      <c r="G155" s="3">
        <f t="shared" si="9"/>
        <v>6.0746640000000003</v>
      </c>
      <c r="J155" t="s">
        <v>58</v>
      </c>
      <c r="K155">
        <v>429.94799999999998</v>
      </c>
      <c r="L155">
        <f t="shared" si="11"/>
        <v>423.87333599999999</v>
      </c>
      <c r="N155" s="3">
        <f t="shared" si="12"/>
        <v>5.077664000000027</v>
      </c>
    </row>
    <row r="156" spans="1:20" x14ac:dyDescent="0.2">
      <c r="A156" s="1">
        <v>9004</v>
      </c>
      <c r="B156" s="7">
        <v>39077</v>
      </c>
      <c r="C156" s="21" t="s">
        <v>253</v>
      </c>
      <c r="D156" s="5"/>
      <c r="E156" s="5"/>
      <c r="F156" s="5">
        <v>20.03</v>
      </c>
      <c r="G156" s="3">
        <f t="shared" si="9"/>
        <v>6.105144000000001</v>
      </c>
      <c r="J156" t="s">
        <v>41</v>
      </c>
      <c r="K156">
        <v>429.94799999999998</v>
      </c>
      <c r="L156">
        <f t="shared" si="11"/>
        <v>423.84285599999998</v>
      </c>
      <c r="N156" s="3">
        <f t="shared" si="12"/>
        <v>5.1081440000000384</v>
      </c>
    </row>
    <row r="157" spans="1:20" x14ac:dyDescent="0.2">
      <c r="A157" s="1">
        <v>9004</v>
      </c>
      <c r="B157" s="7">
        <v>39114</v>
      </c>
      <c r="C157" s="21" t="str">
        <f t="shared" si="10"/>
        <v>V</v>
      </c>
      <c r="D157" s="5"/>
      <c r="E157" s="5"/>
      <c r="F157" s="5">
        <v>20.13</v>
      </c>
      <c r="G157" s="3">
        <f t="shared" si="9"/>
        <v>6.135624</v>
      </c>
      <c r="J157" t="s">
        <v>58</v>
      </c>
      <c r="K157">
        <v>429.94799999999998</v>
      </c>
      <c r="L157">
        <f t="shared" si="11"/>
        <v>423.81237599999997</v>
      </c>
      <c r="N157" s="3">
        <f t="shared" si="12"/>
        <v>5.1386240000000498</v>
      </c>
    </row>
    <row r="158" spans="1:20" x14ac:dyDescent="0.2">
      <c r="A158" s="1">
        <v>9004</v>
      </c>
      <c r="B158" s="7">
        <v>39136</v>
      </c>
      <c r="C158" s="21" t="str">
        <f t="shared" si="10"/>
        <v>V</v>
      </c>
      <c r="D158" s="5"/>
      <c r="E158" s="5"/>
      <c r="F158" s="5">
        <v>20.21</v>
      </c>
      <c r="G158" s="3">
        <f t="shared" si="9"/>
        <v>6.1600080000000004</v>
      </c>
      <c r="J158" t="s">
        <v>58</v>
      </c>
      <c r="K158">
        <v>429.94799999999998</v>
      </c>
      <c r="L158">
        <f t="shared" si="11"/>
        <v>423.78799199999997</v>
      </c>
      <c r="N158" s="3">
        <f t="shared" si="12"/>
        <v>5.1630080000000476</v>
      </c>
    </row>
    <row r="159" spans="1:20" x14ac:dyDescent="0.2">
      <c r="A159" s="1">
        <v>9004</v>
      </c>
      <c r="B159" s="7">
        <v>39167</v>
      </c>
      <c r="C159" s="21" t="s">
        <v>253</v>
      </c>
      <c r="D159" s="5"/>
      <c r="E159" s="5"/>
      <c r="F159" s="5">
        <v>20.14</v>
      </c>
      <c r="G159" s="3">
        <f t="shared" si="9"/>
        <v>6.1386720000000006</v>
      </c>
      <c r="J159" t="s">
        <v>41</v>
      </c>
      <c r="K159">
        <v>429.94799999999998</v>
      </c>
      <c r="L159">
        <f t="shared" si="11"/>
        <v>423.80932799999999</v>
      </c>
      <c r="N159" s="3">
        <f t="shared" si="12"/>
        <v>5.1416720000000282</v>
      </c>
      <c r="T159" t="s">
        <v>190</v>
      </c>
    </row>
    <row r="160" spans="1:20" x14ac:dyDescent="0.2">
      <c r="A160" s="1">
        <v>9004</v>
      </c>
      <c r="B160" s="7">
        <v>39198</v>
      </c>
      <c r="C160" s="21" t="s">
        <v>253</v>
      </c>
      <c r="D160" s="5"/>
      <c r="E160" s="5"/>
      <c r="F160" s="5">
        <v>19.89</v>
      </c>
      <c r="G160" s="3">
        <f t="shared" si="9"/>
        <v>6.0624720000000005</v>
      </c>
      <c r="J160" t="s">
        <v>41</v>
      </c>
      <c r="K160">
        <v>429.94799999999998</v>
      </c>
      <c r="L160">
        <f t="shared" si="11"/>
        <v>423.88552799999997</v>
      </c>
      <c r="N160" s="3">
        <f t="shared" si="12"/>
        <v>5.0654720000000566</v>
      </c>
    </row>
    <row r="161" spans="1:14" x14ac:dyDescent="0.2">
      <c r="A161" s="1">
        <v>9004</v>
      </c>
      <c r="B161" s="7">
        <v>39220</v>
      </c>
      <c r="C161" s="21" t="s">
        <v>253</v>
      </c>
      <c r="D161" s="5"/>
      <c r="E161" s="5"/>
      <c r="F161" s="5">
        <v>19.739999999999998</v>
      </c>
      <c r="G161" s="3">
        <f t="shared" si="9"/>
        <v>6.0167519999999994</v>
      </c>
      <c r="J161" t="s">
        <v>41</v>
      </c>
      <c r="K161">
        <v>429.94799999999998</v>
      </c>
      <c r="L161">
        <f t="shared" si="11"/>
        <v>423.93124799999998</v>
      </c>
      <c r="N161" s="3">
        <f t="shared" si="12"/>
        <v>5.0197520000000395</v>
      </c>
    </row>
    <row r="162" spans="1:14" x14ac:dyDescent="0.2">
      <c r="A162" s="1">
        <v>9004</v>
      </c>
      <c r="B162" s="7">
        <v>39258</v>
      </c>
      <c r="C162" s="21" t="s">
        <v>253</v>
      </c>
      <c r="D162" s="5"/>
      <c r="E162" s="5"/>
      <c r="F162" s="5">
        <v>19.62</v>
      </c>
      <c r="G162" s="3">
        <f t="shared" si="9"/>
        <v>5.980176000000001</v>
      </c>
      <c r="J162" t="s">
        <v>41</v>
      </c>
      <c r="K162">
        <v>429.94799999999998</v>
      </c>
      <c r="L162">
        <f t="shared" si="11"/>
        <v>423.96782399999995</v>
      </c>
      <c r="N162" s="3">
        <f t="shared" si="12"/>
        <v>4.9831760000000713</v>
      </c>
    </row>
    <row r="163" spans="1:14" x14ac:dyDescent="0.2">
      <c r="A163" s="1">
        <v>9004</v>
      </c>
      <c r="B163" s="7">
        <v>39317</v>
      </c>
      <c r="C163" s="21" t="s">
        <v>253</v>
      </c>
      <c r="D163" s="5"/>
      <c r="E163" s="5"/>
      <c r="F163" s="5">
        <v>19.97</v>
      </c>
      <c r="G163" s="3">
        <f t="shared" si="9"/>
        <v>6.086856</v>
      </c>
      <c r="J163" t="s">
        <v>41</v>
      </c>
      <c r="K163">
        <v>429.94799999999998</v>
      </c>
      <c r="L163">
        <f t="shared" si="11"/>
        <v>423.86114399999997</v>
      </c>
      <c r="N163" s="3">
        <f t="shared" si="12"/>
        <v>5.0898560000000543</v>
      </c>
    </row>
    <row r="164" spans="1:14" x14ac:dyDescent="0.2">
      <c r="A164" s="1">
        <v>9004</v>
      </c>
      <c r="B164" s="7">
        <v>39356</v>
      </c>
      <c r="C164" s="21" t="s">
        <v>253</v>
      </c>
      <c r="D164" s="5"/>
      <c r="E164" s="5"/>
      <c r="F164" s="5">
        <v>19.97</v>
      </c>
      <c r="G164" s="3">
        <f t="shared" si="9"/>
        <v>6.086856</v>
      </c>
      <c r="J164" t="s">
        <v>41</v>
      </c>
      <c r="K164">
        <v>429.94799999999998</v>
      </c>
      <c r="L164">
        <f t="shared" si="11"/>
        <v>423.86114399999997</v>
      </c>
      <c r="N164" s="3">
        <f t="shared" si="12"/>
        <v>5.0898560000000543</v>
      </c>
    </row>
    <row r="165" spans="1:14" x14ac:dyDescent="0.2">
      <c r="A165" s="1">
        <v>9004</v>
      </c>
      <c r="B165" s="7">
        <v>39373</v>
      </c>
      <c r="C165" s="21" t="str">
        <f t="shared" si="10"/>
        <v>V</v>
      </c>
      <c r="D165" s="5"/>
      <c r="E165" s="5"/>
      <c r="F165" s="5">
        <v>19.86</v>
      </c>
      <c r="G165" s="3">
        <f t="shared" si="9"/>
        <v>6.0533280000000005</v>
      </c>
      <c r="J165" t="s">
        <v>142</v>
      </c>
      <c r="K165">
        <v>429.94799999999998</v>
      </c>
      <c r="L165">
        <f t="shared" si="11"/>
        <v>423.89467199999996</v>
      </c>
      <c r="N165" s="3">
        <f t="shared" si="12"/>
        <v>5.0563280000000645</v>
      </c>
    </row>
    <row r="166" spans="1:14" x14ac:dyDescent="0.2">
      <c r="A166" s="1">
        <v>9004</v>
      </c>
      <c r="B166" s="7">
        <v>39413</v>
      </c>
      <c r="C166" s="21" t="s">
        <v>253</v>
      </c>
      <c r="D166" s="5"/>
      <c r="E166" s="5"/>
      <c r="F166" s="5">
        <v>19.72</v>
      </c>
      <c r="G166" s="3">
        <f t="shared" si="9"/>
        <v>6.010656</v>
      </c>
      <c r="J166" t="s">
        <v>41</v>
      </c>
      <c r="K166">
        <v>429.94799999999998</v>
      </c>
      <c r="L166">
        <f t="shared" si="11"/>
        <v>423.937344</v>
      </c>
      <c r="N166" s="3">
        <f t="shared" si="12"/>
        <v>5.0136560000000259</v>
      </c>
    </row>
    <row r="167" spans="1:14" x14ac:dyDescent="0.2">
      <c r="A167" s="1">
        <v>9004</v>
      </c>
      <c r="B167" s="7">
        <v>39443</v>
      </c>
      <c r="C167" s="21" t="str">
        <f t="shared" si="10"/>
        <v>V</v>
      </c>
      <c r="D167" s="5"/>
      <c r="E167" s="5"/>
      <c r="F167" s="5">
        <v>19.77</v>
      </c>
      <c r="G167" s="3">
        <f t="shared" si="9"/>
        <v>6.0258960000000004</v>
      </c>
      <c r="J167" t="s">
        <v>155</v>
      </c>
      <c r="K167">
        <v>429.94799999999998</v>
      </c>
      <c r="L167">
        <f t="shared" si="11"/>
        <v>423.92210399999999</v>
      </c>
      <c r="N167" s="3">
        <f t="shared" si="12"/>
        <v>5.0288960000000316</v>
      </c>
    </row>
    <row r="168" spans="1:14" x14ac:dyDescent="0.2">
      <c r="A168" s="1">
        <v>9004</v>
      </c>
      <c r="B168" s="7">
        <v>39472</v>
      </c>
      <c r="C168" s="21" t="str">
        <f t="shared" si="10"/>
        <v>V</v>
      </c>
      <c r="D168" s="5"/>
      <c r="E168" s="5"/>
      <c r="F168" s="5">
        <v>19.899999999999999</v>
      </c>
      <c r="G168" s="3">
        <f t="shared" si="9"/>
        <v>6.0655200000000002</v>
      </c>
      <c r="J168" t="s">
        <v>155</v>
      </c>
      <c r="K168">
        <v>429.94799999999998</v>
      </c>
      <c r="L168">
        <f t="shared" si="11"/>
        <v>423.88247999999999</v>
      </c>
      <c r="N168" s="3">
        <f t="shared" si="12"/>
        <v>5.068520000000035</v>
      </c>
    </row>
    <row r="169" spans="1:14" x14ac:dyDescent="0.2">
      <c r="A169" s="1">
        <v>9004</v>
      </c>
      <c r="B169" s="7">
        <v>39507</v>
      </c>
      <c r="C169" s="21" t="str">
        <f t="shared" si="10"/>
        <v>V</v>
      </c>
      <c r="D169" s="5"/>
      <c r="E169" s="5"/>
      <c r="F169" s="5">
        <v>20.03</v>
      </c>
      <c r="G169" s="3">
        <f t="shared" si="9"/>
        <v>6.105144000000001</v>
      </c>
      <c r="J169" t="s">
        <v>58</v>
      </c>
      <c r="K169">
        <v>429.94799999999998</v>
      </c>
      <c r="L169">
        <f t="shared" si="11"/>
        <v>423.84285599999998</v>
      </c>
      <c r="N169" s="3">
        <f t="shared" si="12"/>
        <v>5.1081440000000384</v>
      </c>
    </row>
    <row r="170" spans="1:14" x14ac:dyDescent="0.2">
      <c r="A170" s="1">
        <v>9004</v>
      </c>
      <c r="B170" s="7">
        <v>39536</v>
      </c>
      <c r="C170" s="21" t="str">
        <f t="shared" si="10"/>
        <v>V</v>
      </c>
      <c r="D170" s="5"/>
      <c r="E170" s="5"/>
      <c r="F170" s="5">
        <v>20.11</v>
      </c>
      <c r="G170" s="3">
        <f t="shared" si="9"/>
        <v>6.1295280000000005</v>
      </c>
      <c r="J170" t="s">
        <v>142</v>
      </c>
      <c r="K170">
        <v>429.94799999999998</v>
      </c>
      <c r="L170">
        <f t="shared" si="11"/>
        <v>423.81847199999999</v>
      </c>
      <c r="N170" s="3">
        <f t="shared" si="12"/>
        <v>5.1325280000000362</v>
      </c>
    </row>
    <row r="171" spans="1:14" x14ac:dyDescent="0.2">
      <c r="A171" s="1">
        <v>9004</v>
      </c>
      <c r="B171" s="7">
        <v>39563</v>
      </c>
      <c r="C171" s="21" t="str">
        <f t="shared" si="10"/>
        <v>V</v>
      </c>
      <c r="D171" s="5"/>
      <c r="E171" s="5"/>
      <c r="F171" s="5">
        <v>19.899999999999999</v>
      </c>
      <c r="G171" s="3">
        <f t="shared" si="9"/>
        <v>6.0655200000000002</v>
      </c>
      <c r="J171" t="s">
        <v>142</v>
      </c>
      <c r="K171">
        <v>429.94799999999998</v>
      </c>
      <c r="L171">
        <f t="shared" si="11"/>
        <v>423.88247999999999</v>
      </c>
      <c r="N171" s="3">
        <f t="shared" si="12"/>
        <v>5.068520000000035</v>
      </c>
    </row>
    <row r="172" spans="1:14" x14ac:dyDescent="0.2">
      <c r="A172" s="1">
        <v>9004</v>
      </c>
      <c r="B172" s="7">
        <v>39580</v>
      </c>
      <c r="C172" s="21" t="str">
        <f t="shared" si="10"/>
        <v>V</v>
      </c>
      <c r="D172" s="5"/>
      <c r="E172" s="5"/>
      <c r="F172" s="5">
        <v>19.64</v>
      </c>
      <c r="G172" s="3">
        <f t="shared" si="9"/>
        <v>5.9862720000000005</v>
      </c>
      <c r="J172" t="s">
        <v>155</v>
      </c>
      <c r="K172">
        <v>429.94799999999998</v>
      </c>
      <c r="L172">
        <f t="shared" si="11"/>
        <v>423.96172799999999</v>
      </c>
      <c r="N172" s="3">
        <f t="shared" si="12"/>
        <v>4.9892720000000281</v>
      </c>
    </row>
    <row r="173" spans="1:14" x14ac:dyDescent="0.2">
      <c r="A173" s="1">
        <v>9004</v>
      </c>
      <c r="B173" s="7">
        <v>39674</v>
      </c>
      <c r="C173" s="21" t="str">
        <f t="shared" si="10"/>
        <v>V</v>
      </c>
      <c r="D173" s="5"/>
      <c r="E173" s="5"/>
      <c r="F173" s="5">
        <v>19.45</v>
      </c>
      <c r="G173" s="3">
        <f t="shared" si="9"/>
        <v>5.9283600000000005</v>
      </c>
      <c r="J173" t="s">
        <v>58</v>
      </c>
      <c r="K173">
        <v>429.94799999999998</v>
      </c>
      <c r="L173">
        <f t="shared" ref="L173:L178" si="13">K173-G173</f>
        <v>424.01963999999998</v>
      </c>
      <c r="N173" s="3">
        <f t="shared" ref="N173:N178" si="14">428.951-L173</f>
        <v>4.9313600000000406</v>
      </c>
    </row>
    <row r="174" spans="1:14" x14ac:dyDescent="0.2">
      <c r="A174" s="1">
        <v>9004</v>
      </c>
      <c r="B174" s="7">
        <v>39725</v>
      </c>
      <c r="C174" s="21" t="str">
        <f t="shared" si="10"/>
        <v>V</v>
      </c>
      <c r="D174" s="5"/>
      <c r="E174" s="5"/>
      <c r="F174" s="5">
        <v>19.37</v>
      </c>
      <c r="G174" s="3">
        <f t="shared" si="9"/>
        <v>5.903976000000001</v>
      </c>
      <c r="J174" t="s">
        <v>188</v>
      </c>
      <c r="K174">
        <v>429.94799999999998</v>
      </c>
      <c r="L174">
        <f t="shared" si="13"/>
        <v>424.04402399999998</v>
      </c>
      <c r="N174" s="3">
        <f t="shared" si="14"/>
        <v>4.9069760000000429</v>
      </c>
    </row>
    <row r="175" spans="1:14" x14ac:dyDescent="0.2">
      <c r="A175" s="1">
        <v>9004</v>
      </c>
      <c r="B175" s="7">
        <v>39767</v>
      </c>
      <c r="C175" s="21" t="str">
        <f t="shared" si="10"/>
        <v>V</v>
      </c>
      <c r="D175" s="5"/>
      <c r="E175" s="5"/>
      <c r="F175" s="5">
        <v>19.190000000000001</v>
      </c>
      <c r="G175" s="3">
        <f t="shared" si="9"/>
        <v>5.8491120000000008</v>
      </c>
      <c r="J175" t="s">
        <v>155</v>
      </c>
      <c r="K175">
        <v>429.94799999999998</v>
      </c>
      <c r="L175">
        <f t="shared" si="13"/>
        <v>424.09888799999999</v>
      </c>
      <c r="N175" s="3">
        <f t="shared" si="14"/>
        <v>4.8521120000000337</v>
      </c>
    </row>
    <row r="176" spans="1:14" x14ac:dyDescent="0.2">
      <c r="A176" s="1">
        <v>9004</v>
      </c>
      <c r="B176" s="7">
        <v>39795</v>
      </c>
      <c r="C176" s="21" t="str">
        <f t="shared" si="10"/>
        <v>V</v>
      </c>
      <c r="D176" s="5"/>
      <c r="E176" s="5"/>
      <c r="F176" s="5">
        <v>19.18</v>
      </c>
      <c r="G176" s="3">
        <f t="shared" si="9"/>
        <v>5.8460640000000001</v>
      </c>
      <c r="J176" t="s">
        <v>155</v>
      </c>
      <c r="K176">
        <v>429.94799999999998</v>
      </c>
      <c r="L176">
        <f t="shared" si="13"/>
        <v>424.10193599999997</v>
      </c>
      <c r="N176" s="3">
        <f t="shared" si="14"/>
        <v>4.8490640000000553</v>
      </c>
    </row>
    <row r="177" spans="1:14" x14ac:dyDescent="0.2">
      <c r="A177" s="1">
        <v>9004</v>
      </c>
      <c r="B177" s="7">
        <v>39832</v>
      </c>
      <c r="C177" s="21" t="s">
        <v>253</v>
      </c>
      <c r="D177" s="5">
        <v>20</v>
      </c>
      <c r="E177" s="5">
        <v>0.59</v>
      </c>
      <c r="F177" s="5">
        <v>19.41</v>
      </c>
      <c r="G177" s="3">
        <f t="shared" si="9"/>
        <v>5.9161680000000008</v>
      </c>
      <c r="J177" t="s">
        <v>41</v>
      </c>
      <c r="K177">
        <v>429.94799999999998</v>
      </c>
      <c r="L177">
        <f t="shared" si="13"/>
        <v>424.03183199999995</v>
      </c>
      <c r="N177" s="3">
        <f t="shared" si="14"/>
        <v>4.9191680000000702</v>
      </c>
    </row>
    <row r="178" spans="1:14" x14ac:dyDescent="0.2">
      <c r="A178" s="1">
        <v>9004</v>
      </c>
      <c r="B178" s="7">
        <v>39866</v>
      </c>
      <c r="C178" s="21" t="str">
        <f t="shared" si="10"/>
        <v>V</v>
      </c>
      <c r="D178" s="5"/>
      <c r="E178" s="5"/>
      <c r="F178" s="5">
        <v>19.399999999999999</v>
      </c>
      <c r="G178" s="3">
        <f t="shared" si="9"/>
        <v>5.9131200000000002</v>
      </c>
      <c r="J178" t="s">
        <v>196</v>
      </c>
      <c r="K178">
        <v>429.94799999999998</v>
      </c>
      <c r="L178">
        <f t="shared" si="13"/>
        <v>424.03487999999999</v>
      </c>
      <c r="N178" s="3">
        <f t="shared" si="14"/>
        <v>4.9161200000000349</v>
      </c>
    </row>
    <row r="179" spans="1:14" x14ac:dyDescent="0.2">
      <c r="A179" s="1">
        <v>9004</v>
      </c>
      <c r="B179" s="7">
        <v>39898</v>
      </c>
      <c r="C179" s="21" t="str">
        <f t="shared" si="10"/>
        <v>V</v>
      </c>
      <c r="D179" s="5"/>
      <c r="E179" s="5"/>
      <c r="F179" s="5">
        <v>19.12</v>
      </c>
      <c r="G179" s="3">
        <f t="shared" si="9"/>
        <v>5.827776000000001</v>
      </c>
      <c r="J179" t="s">
        <v>196</v>
      </c>
      <c r="K179">
        <v>429.94799999999998</v>
      </c>
      <c r="L179">
        <f t="shared" ref="L179:L184" si="15">K179-G179</f>
        <v>424.12022399999995</v>
      </c>
      <c r="N179" s="3">
        <f t="shared" ref="N179:N184" si="16">428.951-L179</f>
        <v>4.8307760000000712</v>
      </c>
    </row>
    <row r="180" spans="1:14" x14ac:dyDescent="0.2">
      <c r="A180" s="1">
        <v>9004</v>
      </c>
      <c r="B180" s="7">
        <v>39928</v>
      </c>
      <c r="C180" s="21" t="str">
        <f t="shared" si="10"/>
        <v>V</v>
      </c>
      <c r="D180" s="5"/>
      <c r="E180" s="5"/>
      <c r="F180" s="5">
        <v>18.850000000000001</v>
      </c>
      <c r="G180" s="3">
        <f t="shared" si="9"/>
        <v>5.7454800000000006</v>
      </c>
      <c r="J180" t="s">
        <v>196</v>
      </c>
      <c r="K180">
        <v>429.94799999999998</v>
      </c>
      <c r="L180">
        <f t="shared" si="15"/>
        <v>424.20251999999999</v>
      </c>
      <c r="N180" s="3">
        <f t="shared" si="16"/>
        <v>4.7484800000000291</v>
      </c>
    </row>
    <row r="181" spans="1:14" x14ac:dyDescent="0.2">
      <c r="A181" s="1">
        <v>9004</v>
      </c>
      <c r="B181" s="7">
        <v>39966</v>
      </c>
      <c r="C181" s="21" t="str">
        <f t="shared" si="10"/>
        <v>V</v>
      </c>
      <c r="D181" s="5"/>
      <c r="E181" s="5"/>
      <c r="F181" s="5">
        <v>18.670000000000002</v>
      </c>
      <c r="G181" s="3">
        <f t="shared" si="9"/>
        <v>5.6906160000000012</v>
      </c>
      <c r="J181" t="s">
        <v>196</v>
      </c>
      <c r="K181">
        <v>429.94799999999998</v>
      </c>
      <c r="L181">
        <f t="shared" si="15"/>
        <v>424.257384</v>
      </c>
      <c r="N181" s="3">
        <f t="shared" si="16"/>
        <v>4.69361600000002</v>
      </c>
    </row>
    <row r="182" spans="1:14" x14ac:dyDescent="0.2">
      <c r="A182" s="1">
        <v>9004</v>
      </c>
      <c r="B182" s="7">
        <v>40004</v>
      </c>
      <c r="C182" s="21" t="str">
        <f t="shared" si="10"/>
        <v>V</v>
      </c>
      <c r="D182" s="5"/>
      <c r="E182" s="5"/>
      <c r="F182" s="5">
        <v>18.68</v>
      </c>
      <c r="G182" s="3">
        <f t="shared" si="9"/>
        <v>5.6936640000000001</v>
      </c>
      <c r="J182" t="s">
        <v>209</v>
      </c>
      <c r="K182">
        <v>429.94799999999998</v>
      </c>
      <c r="L182">
        <f t="shared" si="15"/>
        <v>424.25433599999997</v>
      </c>
      <c r="N182" s="3">
        <f t="shared" si="16"/>
        <v>4.6966640000000552</v>
      </c>
    </row>
    <row r="183" spans="1:14" x14ac:dyDescent="0.2">
      <c r="A183" s="1">
        <v>9004</v>
      </c>
      <c r="B183" s="7">
        <v>40045</v>
      </c>
      <c r="C183" s="21" t="str">
        <f t="shared" si="10"/>
        <v>V</v>
      </c>
      <c r="D183" s="5"/>
      <c r="E183" s="5"/>
      <c r="F183" s="5">
        <v>19.18</v>
      </c>
      <c r="G183" s="3">
        <f t="shared" si="9"/>
        <v>5.8460640000000001</v>
      </c>
      <c r="J183" t="s">
        <v>209</v>
      </c>
      <c r="K183">
        <v>429.94799999999998</v>
      </c>
      <c r="L183">
        <f t="shared" si="15"/>
        <v>424.10193599999997</v>
      </c>
      <c r="N183" s="3">
        <f t="shared" si="16"/>
        <v>4.8490640000000553</v>
      </c>
    </row>
    <row r="184" spans="1:14" x14ac:dyDescent="0.2">
      <c r="A184" s="1">
        <v>9004</v>
      </c>
      <c r="B184" s="7">
        <v>40074</v>
      </c>
      <c r="C184" s="21" t="str">
        <f t="shared" si="10"/>
        <v>V</v>
      </c>
      <c r="D184" s="5"/>
      <c r="E184" s="5"/>
      <c r="F184" s="5">
        <v>19.600000000000001</v>
      </c>
      <c r="G184" s="3">
        <f t="shared" si="9"/>
        <v>5.9740800000000007</v>
      </c>
      <c r="J184" t="s">
        <v>209</v>
      </c>
      <c r="K184">
        <v>429.94799999999998</v>
      </c>
      <c r="L184">
        <f t="shared" si="15"/>
        <v>423.97391999999996</v>
      </c>
      <c r="N184" s="3">
        <f t="shared" si="16"/>
        <v>4.9770800000000577</v>
      </c>
    </row>
    <row r="185" spans="1:14" x14ac:dyDescent="0.2">
      <c r="A185" s="1">
        <v>9004</v>
      </c>
      <c r="B185" s="7">
        <v>40102</v>
      </c>
      <c r="C185" s="21" t="str">
        <f t="shared" si="10"/>
        <v>V</v>
      </c>
      <c r="D185" s="5"/>
      <c r="E185" s="5"/>
      <c r="F185" s="5">
        <v>19.71</v>
      </c>
      <c r="G185" s="3">
        <f t="shared" si="9"/>
        <v>6.0076080000000003</v>
      </c>
      <c r="J185" t="s">
        <v>196</v>
      </c>
      <c r="K185">
        <v>429.94799999999998</v>
      </c>
      <c r="L185">
        <f>K185-G185</f>
        <v>423.94039199999997</v>
      </c>
      <c r="N185" s="3">
        <f>428.951-L185</f>
        <v>5.0106080000000475</v>
      </c>
    </row>
    <row r="186" spans="1:14" x14ac:dyDescent="0.2">
      <c r="A186" s="1">
        <v>9004</v>
      </c>
      <c r="B186" s="7">
        <v>40128</v>
      </c>
      <c r="C186" s="21" t="str">
        <f t="shared" si="10"/>
        <v>V</v>
      </c>
      <c r="D186" s="5"/>
      <c r="E186" s="5"/>
      <c r="F186" s="5">
        <v>19.64</v>
      </c>
      <c r="G186" s="3">
        <f t="shared" si="9"/>
        <v>5.9862720000000005</v>
      </c>
      <c r="J186" t="s">
        <v>209</v>
      </c>
      <c r="K186">
        <v>429.94799999999998</v>
      </c>
      <c r="L186">
        <f>K186-G186</f>
        <v>423.96172799999999</v>
      </c>
      <c r="N186" s="3">
        <f>428.951-L186</f>
        <v>4.9892720000000281</v>
      </c>
    </row>
    <row r="187" spans="1:14" x14ac:dyDescent="0.2">
      <c r="A187" s="1">
        <v>9004</v>
      </c>
      <c r="B187" s="7">
        <v>40161</v>
      </c>
      <c r="C187" s="21" t="str">
        <f t="shared" si="10"/>
        <v>V</v>
      </c>
      <c r="D187" s="5"/>
      <c r="E187" s="5"/>
      <c r="F187" s="5">
        <v>19.75</v>
      </c>
      <c r="G187" s="3">
        <f t="shared" si="9"/>
        <v>6.0198</v>
      </c>
      <c r="J187" t="s">
        <v>196</v>
      </c>
      <c r="K187">
        <v>429.94799999999998</v>
      </c>
      <c r="L187">
        <f>K187-G187</f>
        <v>423.9282</v>
      </c>
      <c r="N187" s="3">
        <f>428.951-L187</f>
        <v>5.0228000000000179</v>
      </c>
    </row>
    <row r="188" spans="1:14" x14ac:dyDescent="0.2">
      <c r="A188" s="1">
        <v>9004</v>
      </c>
      <c r="B188" s="7">
        <v>40191</v>
      </c>
      <c r="C188" s="21" t="str">
        <f t="shared" si="10"/>
        <v>V</v>
      </c>
      <c r="D188" s="5"/>
      <c r="E188" s="5"/>
      <c r="F188" s="5">
        <v>19.87</v>
      </c>
      <c r="G188" s="3">
        <f t="shared" si="9"/>
        <v>6.0563760000000002</v>
      </c>
      <c r="J188" t="s">
        <v>254</v>
      </c>
      <c r="K188">
        <v>429.94799999999998</v>
      </c>
      <c r="L188">
        <f t="shared" ref="L188:L193" si="17">K188-G188</f>
        <v>423.89162399999998</v>
      </c>
      <c r="N188" s="3">
        <f t="shared" ref="N188:N193" si="18">428.951-L188</f>
        <v>5.0593760000000429</v>
      </c>
    </row>
    <row r="189" spans="1:14" x14ac:dyDescent="0.2">
      <c r="A189" s="1">
        <v>9004</v>
      </c>
      <c r="B189" s="7">
        <v>40222</v>
      </c>
      <c r="C189" s="21" t="str">
        <f t="shared" si="10"/>
        <v>V</v>
      </c>
      <c r="D189" s="5"/>
      <c r="E189" s="5"/>
      <c r="F189" s="5">
        <v>19.95</v>
      </c>
      <c r="G189" s="3">
        <f t="shared" si="9"/>
        <v>6.0807599999999997</v>
      </c>
      <c r="J189" t="s">
        <v>254</v>
      </c>
      <c r="K189">
        <v>429.94799999999998</v>
      </c>
      <c r="L189">
        <f t="shared" si="17"/>
        <v>423.86723999999998</v>
      </c>
      <c r="N189" s="3">
        <f t="shared" si="18"/>
        <v>5.0837600000000407</v>
      </c>
    </row>
    <row r="190" spans="1:14" x14ac:dyDescent="0.2">
      <c r="A190" s="1">
        <v>9004</v>
      </c>
      <c r="B190" s="7">
        <v>40247</v>
      </c>
      <c r="C190" s="21" t="str">
        <f t="shared" si="10"/>
        <v>V</v>
      </c>
      <c r="D190" s="5"/>
      <c r="E190" s="5"/>
      <c r="F190" s="5">
        <v>20.02</v>
      </c>
      <c r="G190" s="3">
        <f t="shared" si="9"/>
        <v>6.1020960000000004</v>
      </c>
      <c r="J190" t="s">
        <v>255</v>
      </c>
      <c r="K190">
        <v>429.94799999999998</v>
      </c>
      <c r="L190">
        <f t="shared" si="17"/>
        <v>423.84590399999996</v>
      </c>
      <c r="N190" s="3">
        <f t="shared" si="18"/>
        <v>5.10509600000006</v>
      </c>
    </row>
    <row r="191" spans="1:14" x14ac:dyDescent="0.2">
      <c r="A191" s="1">
        <v>9004</v>
      </c>
      <c r="B191" s="7">
        <v>40275</v>
      </c>
      <c r="C191" s="21" t="str">
        <f t="shared" si="10"/>
        <v>V</v>
      </c>
      <c r="D191" s="5"/>
      <c r="E191" s="5"/>
      <c r="F191" s="5">
        <v>19.84</v>
      </c>
      <c r="G191" s="3">
        <f t="shared" si="9"/>
        <v>6.0472320000000002</v>
      </c>
      <c r="J191" t="s">
        <v>209</v>
      </c>
      <c r="K191">
        <v>429.94799999999998</v>
      </c>
      <c r="L191">
        <f t="shared" si="17"/>
        <v>423.90076799999997</v>
      </c>
      <c r="N191" s="3">
        <f t="shared" si="18"/>
        <v>5.0502320000000509</v>
      </c>
    </row>
    <row r="192" spans="1:14" x14ac:dyDescent="0.2">
      <c r="A192" s="1">
        <v>9004</v>
      </c>
      <c r="B192" s="7">
        <v>40302</v>
      </c>
      <c r="C192" s="21" t="str">
        <f t="shared" si="10"/>
        <v>V</v>
      </c>
      <c r="D192" s="5"/>
      <c r="E192" s="5"/>
      <c r="F192" s="5">
        <v>19.87</v>
      </c>
      <c r="G192" s="3">
        <f t="shared" si="9"/>
        <v>6.0563760000000002</v>
      </c>
      <c r="J192" t="s">
        <v>209</v>
      </c>
      <c r="K192">
        <v>429.94799999999998</v>
      </c>
      <c r="L192">
        <f t="shared" si="17"/>
        <v>423.89162399999998</v>
      </c>
      <c r="N192" s="3">
        <f t="shared" si="18"/>
        <v>5.0593760000000429</v>
      </c>
    </row>
    <row r="193" spans="1:14" x14ac:dyDescent="0.2">
      <c r="A193" s="1">
        <v>9004</v>
      </c>
      <c r="B193" s="7">
        <v>40331</v>
      </c>
      <c r="C193" s="21" t="str">
        <f t="shared" si="10"/>
        <v>V</v>
      </c>
      <c r="D193" s="5"/>
      <c r="E193" s="5"/>
      <c r="F193" s="5">
        <v>19.5</v>
      </c>
      <c r="G193" s="3">
        <f t="shared" si="9"/>
        <v>5.9436</v>
      </c>
      <c r="J193" t="s">
        <v>209</v>
      </c>
      <c r="K193">
        <v>429.94799999999998</v>
      </c>
      <c r="L193">
        <f t="shared" si="17"/>
        <v>424.00439999999998</v>
      </c>
      <c r="N193" s="3">
        <f t="shared" si="18"/>
        <v>4.9466000000000463</v>
      </c>
    </row>
    <row r="194" spans="1:14" x14ac:dyDescent="0.2">
      <c r="C194" s="21"/>
      <c r="D194" s="5"/>
      <c r="E194" s="5"/>
    </row>
    <row r="195" spans="1:14" s="12" customFormat="1" x14ac:dyDescent="0.2">
      <c r="A195" s="10">
        <v>9005</v>
      </c>
      <c r="B195" s="11">
        <v>33156</v>
      </c>
      <c r="C195" s="21" t="str">
        <f t="shared" si="10"/>
        <v>V</v>
      </c>
      <c r="D195" s="14"/>
      <c r="E195" s="14"/>
      <c r="F195" s="14">
        <f>G195*3.281</f>
        <v>13.927845000000001</v>
      </c>
      <c r="G195" s="12">
        <v>4.2450000000000001</v>
      </c>
      <c r="H195" s="14"/>
      <c r="L195" s="12">
        <v>423.63</v>
      </c>
      <c r="N195" s="12">
        <v>3.472</v>
      </c>
    </row>
    <row r="196" spans="1:14" x14ac:dyDescent="0.2">
      <c r="A196" s="1">
        <v>9005</v>
      </c>
      <c r="B196" s="7">
        <v>33172</v>
      </c>
      <c r="C196" s="21" t="str">
        <f t="shared" si="10"/>
        <v>V</v>
      </c>
      <c r="D196" s="5"/>
      <c r="E196" s="5"/>
      <c r="F196" s="5">
        <f>G196*3.281</f>
        <v>13.839258000000001</v>
      </c>
      <c r="G196">
        <v>4.218</v>
      </c>
      <c r="L196">
        <v>423.65699999999998</v>
      </c>
      <c r="N196">
        <v>3.4449999999999998</v>
      </c>
    </row>
    <row r="197" spans="1:14" x14ac:dyDescent="0.2">
      <c r="A197" s="1">
        <v>9005</v>
      </c>
      <c r="B197" s="7">
        <v>33306</v>
      </c>
      <c r="C197" s="21" t="str">
        <f t="shared" si="10"/>
        <v>V</v>
      </c>
      <c r="D197" s="5"/>
      <c r="E197" s="5"/>
      <c r="F197" s="5">
        <f>G197*3.281</f>
        <v>14.124705000000001</v>
      </c>
      <c r="G197">
        <v>4.3049999999999997</v>
      </c>
      <c r="L197">
        <v>423.57</v>
      </c>
      <c r="N197">
        <v>3.532</v>
      </c>
    </row>
    <row r="198" spans="1:14" x14ac:dyDescent="0.2">
      <c r="A198" s="1">
        <v>9005</v>
      </c>
      <c r="B198" s="7">
        <v>33400</v>
      </c>
      <c r="C198" s="21" t="str">
        <f t="shared" si="10"/>
        <v>S</v>
      </c>
      <c r="D198" s="5">
        <v>14</v>
      </c>
      <c r="E198" s="5">
        <v>0.59</v>
      </c>
      <c r="F198" s="5">
        <v>13.41</v>
      </c>
      <c r="G198">
        <v>4.0869999999999997</v>
      </c>
      <c r="L198">
        <v>423.78699999999998</v>
      </c>
      <c r="N198">
        <v>3.3140000000000001</v>
      </c>
    </row>
    <row r="199" spans="1:14" x14ac:dyDescent="0.2">
      <c r="A199" s="1">
        <v>9005</v>
      </c>
      <c r="B199" s="7">
        <v>33679</v>
      </c>
      <c r="C199" s="21" t="str">
        <f t="shared" si="10"/>
        <v>V</v>
      </c>
      <c r="D199" s="5"/>
      <c r="E199" s="5"/>
      <c r="F199" s="5">
        <f t="shared" ref="F199:F215" si="19">G199*3.281</f>
        <v>13.842539000000002</v>
      </c>
      <c r="G199">
        <v>4.2190000000000003</v>
      </c>
      <c r="L199">
        <v>423.66</v>
      </c>
      <c r="N199">
        <v>3.45</v>
      </c>
    </row>
    <row r="200" spans="1:14" x14ac:dyDescent="0.2">
      <c r="A200" s="1">
        <v>9005</v>
      </c>
      <c r="B200" s="7">
        <v>33771</v>
      </c>
      <c r="C200" s="21" t="str">
        <f t="shared" si="10"/>
        <v>V</v>
      </c>
      <c r="D200" s="5"/>
      <c r="E200" s="5"/>
      <c r="F200" s="5">
        <f t="shared" si="19"/>
        <v>13.576778000000001</v>
      </c>
      <c r="G200">
        <v>4.1379999999999999</v>
      </c>
      <c r="L200">
        <v>423.74</v>
      </c>
      <c r="N200">
        <v>3.37</v>
      </c>
    </row>
    <row r="201" spans="1:14" x14ac:dyDescent="0.2">
      <c r="A201" s="1">
        <v>9005</v>
      </c>
      <c r="B201" s="7">
        <v>34033</v>
      </c>
      <c r="C201" s="21" t="str">
        <f t="shared" si="10"/>
        <v>V</v>
      </c>
      <c r="D201" s="5"/>
      <c r="E201" s="5"/>
      <c r="F201" s="5">
        <f t="shared" si="19"/>
        <v>13.553811000000001</v>
      </c>
      <c r="G201">
        <v>4.1310000000000002</v>
      </c>
      <c r="L201">
        <v>423.74</v>
      </c>
      <c r="N201">
        <v>3.3580000000000001</v>
      </c>
    </row>
    <row r="202" spans="1:14" x14ac:dyDescent="0.2">
      <c r="A202" s="1">
        <v>9005</v>
      </c>
      <c r="B202" s="7">
        <v>34058</v>
      </c>
      <c r="C202" s="21" t="str">
        <f t="shared" si="10"/>
        <v>V</v>
      </c>
      <c r="D202" s="5"/>
      <c r="E202" s="5"/>
      <c r="F202" s="5">
        <f t="shared" si="19"/>
        <v>13.468505000000002</v>
      </c>
      <c r="G202">
        <v>4.1050000000000004</v>
      </c>
      <c r="L202">
        <v>423.77</v>
      </c>
      <c r="N202">
        <v>3.3319999999999999</v>
      </c>
    </row>
    <row r="203" spans="1:14" x14ac:dyDescent="0.2">
      <c r="A203" s="1">
        <v>9005</v>
      </c>
      <c r="B203" s="7">
        <v>34065</v>
      </c>
      <c r="C203" s="21" t="str">
        <f t="shared" si="10"/>
        <v>V</v>
      </c>
      <c r="D203" s="5"/>
      <c r="E203" s="5"/>
      <c r="F203" s="5">
        <f t="shared" si="19"/>
        <v>13.435694999999999</v>
      </c>
      <c r="G203">
        <v>4.0949999999999998</v>
      </c>
      <c r="L203">
        <v>423.78</v>
      </c>
      <c r="N203">
        <v>3.3220000000000001</v>
      </c>
    </row>
    <row r="204" spans="1:14" x14ac:dyDescent="0.2">
      <c r="A204" s="1">
        <v>9005</v>
      </c>
      <c r="B204" s="7">
        <v>34075</v>
      </c>
      <c r="C204" s="21" t="str">
        <f t="shared" si="10"/>
        <v>V</v>
      </c>
      <c r="D204" s="5"/>
      <c r="E204" s="5"/>
      <c r="F204" s="5">
        <f t="shared" si="19"/>
        <v>13.304454999999999</v>
      </c>
      <c r="G204">
        <v>4.0549999999999997</v>
      </c>
      <c r="L204">
        <v>423.82</v>
      </c>
      <c r="N204">
        <v>3.282</v>
      </c>
    </row>
    <row r="205" spans="1:14" x14ac:dyDescent="0.2">
      <c r="A205" s="1">
        <v>9005</v>
      </c>
      <c r="B205" s="7">
        <v>34086</v>
      </c>
      <c r="C205" s="21" t="str">
        <f t="shared" ref="C205:C268" si="20">IF(ISBLANK(D205),"V","S")</f>
        <v>V</v>
      </c>
      <c r="D205" s="5"/>
      <c r="E205" s="5"/>
      <c r="F205" s="5">
        <f t="shared" si="19"/>
        <v>13.232273000000001</v>
      </c>
      <c r="G205">
        <v>4.0330000000000004</v>
      </c>
      <c r="L205">
        <v>423.84</v>
      </c>
      <c r="N205">
        <v>3.26</v>
      </c>
    </row>
    <row r="206" spans="1:14" x14ac:dyDescent="0.2">
      <c r="A206" s="1">
        <v>9005</v>
      </c>
      <c r="B206" s="7">
        <v>34100</v>
      </c>
      <c r="C206" s="21" t="str">
        <f t="shared" si="20"/>
        <v>V</v>
      </c>
      <c r="D206" s="5"/>
      <c r="E206" s="5"/>
      <c r="F206" s="5">
        <f t="shared" si="19"/>
        <v>13.150248000000001</v>
      </c>
      <c r="G206">
        <v>4.008</v>
      </c>
      <c r="L206">
        <v>423.87</v>
      </c>
      <c r="N206">
        <v>3.2349999999999999</v>
      </c>
    </row>
    <row r="207" spans="1:14" x14ac:dyDescent="0.2">
      <c r="A207" s="1">
        <v>9005</v>
      </c>
      <c r="B207" s="7">
        <v>34110</v>
      </c>
      <c r="C207" s="21" t="str">
        <f t="shared" si="20"/>
        <v>V</v>
      </c>
      <c r="D207" s="5"/>
      <c r="E207" s="5"/>
      <c r="F207" s="5">
        <f t="shared" si="19"/>
        <v>13.120719000000001</v>
      </c>
      <c r="G207">
        <v>3.9990000000000001</v>
      </c>
      <c r="L207">
        <v>423.88</v>
      </c>
      <c r="N207">
        <v>3.226</v>
      </c>
    </row>
    <row r="208" spans="1:14" x14ac:dyDescent="0.2">
      <c r="A208" s="1">
        <v>9005</v>
      </c>
      <c r="B208" s="7">
        <v>34117</v>
      </c>
      <c r="C208" s="21" t="str">
        <f t="shared" si="20"/>
        <v>V</v>
      </c>
      <c r="D208" s="5"/>
      <c r="E208" s="5"/>
      <c r="F208" s="5">
        <f t="shared" si="19"/>
        <v>13.114157000000001</v>
      </c>
      <c r="G208">
        <v>3.9969999999999999</v>
      </c>
      <c r="L208">
        <v>423.88</v>
      </c>
      <c r="N208">
        <v>3.2240000000000002</v>
      </c>
    </row>
    <row r="209" spans="1:14" x14ac:dyDescent="0.2">
      <c r="A209" s="1">
        <v>9005</v>
      </c>
      <c r="B209" s="7">
        <v>34129</v>
      </c>
      <c r="C209" s="21" t="str">
        <f t="shared" si="20"/>
        <v>V</v>
      </c>
      <c r="D209" s="5"/>
      <c r="E209" s="5"/>
      <c r="F209" s="5">
        <f t="shared" si="19"/>
        <v>13.101033000000001</v>
      </c>
      <c r="G209">
        <v>3.9929999999999999</v>
      </c>
      <c r="L209">
        <v>423.88</v>
      </c>
      <c r="N209">
        <v>3.22</v>
      </c>
    </row>
    <row r="210" spans="1:14" x14ac:dyDescent="0.2">
      <c r="A210" s="1">
        <v>9005</v>
      </c>
      <c r="B210" s="7">
        <v>34561</v>
      </c>
      <c r="C210" s="21" t="str">
        <f t="shared" si="20"/>
        <v>V</v>
      </c>
      <c r="D210" s="5"/>
      <c r="E210" s="5"/>
      <c r="F210" s="5">
        <f t="shared" si="19"/>
        <v>12.831991</v>
      </c>
      <c r="G210">
        <v>3.911</v>
      </c>
      <c r="L210">
        <v>423.964</v>
      </c>
      <c r="N210">
        <v>3.1379999999999999</v>
      </c>
    </row>
    <row r="211" spans="1:14" x14ac:dyDescent="0.2">
      <c r="A211" s="1">
        <v>9005</v>
      </c>
      <c r="B211" s="7">
        <v>35325</v>
      </c>
      <c r="C211" s="21" t="str">
        <f t="shared" si="20"/>
        <v>V</v>
      </c>
      <c r="D211" s="5"/>
      <c r="E211" s="5"/>
      <c r="F211" s="5">
        <f t="shared" si="19"/>
        <v>13.060637328</v>
      </c>
      <c r="G211" s="3">
        <v>3.9806879999999998</v>
      </c>
    </row>
    <row r="212" spans="1:14" x14ac:dyDescent="0.2">
      <c r="C212" s="21"/>
      <c r="D212" s="5"/>
      <c r="E212" s="5"/>
      <c r="G212" s="3"/>
    </row>
    <row r="213" spans="1:14" s="12" customFormat="1" x14ac:dyDescent="0.2">
      <c r="A213" s="10">
        <v>9006</v>
      </c>
      <c r="B213" s="11">
        <v>33156</v>
      </c>
      <c r="C213" s="21" t="str">
        <f t="shared" si="20"/>
        <v>V</v>
      </c>
      <c r="D213" s="14"/>
      <c r="E213" s="14"/>
      <c r="F213" s="14">
        <f t="shared" si="19"/>
        <v>20.834350000000001</v>
      </c>
      <c r="G213" s="12">
        <v>6.35</v>
      </c>
      <c r="H213" s="14"/>
      <c r="K213" s="12">
        <v>429.99</v>
      </c>
      <c r="L213" s="12">
        <v>423.64</v>
      </c>
      <c r="N213" s="12">
        <v>5.6479999999999997</v>
      </c>
    </row>
    <row r="214" spans="1:14" x14ac:dyDescent="0.2">
      <c r="A214" s="1">
        <v>9006</v>
      </c>
      <c r="B214" s="7">
        <v>33172</v>
      </c>
      <c r="C214" s="21" t="str">
        <f t="shared" si="20"/>
        <v>V</v>
      </c>
      <c r="D214" s="5"/>
      <c r="E214" s="5"/>
      <c r="F214" s="5">
        <f t="shared" si="19"/>
        <v>20.794978</v>
      </c>
      <c r="G214">
        <v>6.3380000000000001</v>
      </c>
      <c r="K214">
        <v>429.99</v>
      </c>
      <c r="L214">
        <v>423.65199999999999</v>
      </c>
      <c r="N214">
        <v>5.6360000000000001</v>
      </c>
    </row>
    <row r="215" spans="1:14" x14ac:dyDescent="0.2">
      <c r="A215" s="1">
        <v>9006</v>
      </c>
      <c r="B215" s="7">
        <v>33306</v>
      </c>
      <c r="C215" s="21" t="str">
        <f t="shared" si="20"/>
        <v>V</v>
      </c>
      <c r="D215" s="5"/>
      <c r="E215" s="5"/>
      <c r="F215" s="5">
        <f t="shared" si="19"/>
        <v>21.083706000000003</v>
      </c>
      <c r="G215">
        <v>6.4260000000000002</v>
      </c>
      <c r="K215">
        <v>429.99</v>
      </c>
      <c r="L215">
        <v>423.56400000000002</v>
      </c>
      <c r="N215">
        <v>5.7240000000000002</v>
      </c>
    </row>
    <row r="216" spans="1:14" x14ac:dyDescent="0.2">
      <c r="A216" s="1">
        <v>9006</v>
      </c>
      <c r="B216" s="7">
        <v>33400</v>
      </c>
      <c r="C216" s="21" t="str">
        <f t="shared" si="20"/>
        <v>S</v>
      </c>
      <c r="D216" s="5">
        <v>22</v>
      </c>
      <c r="E216" s="5">
        <v>1.63</v>
      </c>
      <c r="F216" s="5">
        <v>20.37</v>
      </c>
      <c r="G216">
        <v>6.2089999999999996</v>
      </c>
      <c r="K216">
        <v>429.99</v>
      </c>
      <c r="L216">
        <v>423.78100000000001</v>
      </c>
      <c r="N216">
        <v>5.5069999999999997</v>
      </c>
    </row>
    <row r="217" spans="1:14" x14ac:dyDescent="0.2">
      <c r="A217" s="1">
        <v>9006</v>
      </c>
      <c r="B217" s="7">
        <v>33679</v>
      </c>
      <c r="C217" s="21" t="str">
        <f t="shared" si="20"/>
        <v>V</v>
      </c>
      <c r="D217" s="5"/>
      <c r="E217" s="5"/>
      <c r="F217" s="5">
        <f t="shared" ref="F217:F232" si="21">G217*3.281</f>
        <v>20.808101999999998</v>
      </c>
      <c r="G217">
        <v>6.3419999999999996</v>
      </c>
      <c r="K217">
        <v>429.99</v>
      </c>
      <c r="L217">
        <v>423.65</v>
      </c>
      <c r="N217">
        <v>5.64</v>
      </c>
    </row>
    <row r="218" spans="1:14" x14ac:dyDescent="0.2">
      <c r="A218" s="1">
        <v>9006</v>
      </c>
      <c r="B218" s="7">
        <v>33771</v>
      </c>
      <c r="C218" s="21" t="str">
        <f t="shared" si="20"/>
        <v>V</v>
      </c>
      <c r="D218" s="5"/>
      <c r="E218" s="5"/>
      <c r="F218" s="5">
        <f t="shared" si="21"/>
        <v>20.532498</v>
      </c>
      <c r="G218">
        <v>6.258</v>
      </c>
      <c r="K218">
        <v>429.99</v>
      </c>
      <c r="L218">
        <v>423.73</v>
      </c>
      <c r="N218">
        <v>5.56</v>
      </c>
    </row>
    <row r="219" spans="1:14" x14ac:dyDescent="0.2">
      <c r="A219" s="1">
        <v>9006</v>
      </c>
      <c r="B219" s="7">
        <v>34010</v>
      </c>
      <c r="C219" s="21" t="str">
        <f t="shared" si="20"/>
        <v>V</v>
      </c>
      <c r="D219" s="5"/>
      <c r="E219" s="5"/>
      <c r="F219" s="5">
        <f t="shared" si="21"/>
        <v>20.457035000000001</v>
      </c>
      <c r="G219">
        <v>6.2350000000000003</v>
      </c>
      <c r="K219">
        <v>429.99</v>
      </c>
      <c r="L219">
        <v>423.75</v>
      </c>
      <c r="N219">
        <v>5.5330000000000004</v>
      </c>
    </row>
    <row r="220" spans="1:14" x14ac:dyDescent="0.2">
      <c r="A220" s="1">
        <v>9006</v>
      </c>
      <c r="B220" s="7">
        <v>34033</v>
      </c>
      <c r="C220" s="21" t="str">
        <f t="shared" si="20"/>
        <v>V</v>
      </c>
      <c r="D220" s="5"/>
      <c r="E220" s="5"/>
      <c r="F220" s="5">
        <f t="shared" si="21"/>
        <v>20.502969</v>
      </c>
      <c r="G220">
        <v>6.2489999999999997</v>
      </c>
      <c r="K220">
        <v>429.99</v>
      </c>
      <c r="L220">
        <v>423.74</v>
      </c>
      <c r="N220">
        <v>5.5469999999999997</v>
      </c>
    </row>
    <row r="221" spans="1:14" x14ac:dyDescent="0.2">
      <c r="A221" s="1">
        <v>9006</v>
      </c>
      <c r="B221" s="7">
        <v>34044</v>
      </c>
      <c r="C221" s="21" t="str">
        <f t="shared" si="20"/>
        <v>V</v>
      </c>
      <c r="D221" s="5"/>
      <c r="E221" s="5"/>
      <c r="F221" s="5">
        <f t="shared" si="21"/>
        <v>20.548902999999999</v>
      </c>
      <c r="G221">
        <v>6.2629999999999999</v>
      </c>
      <c r="K221">
        <v>429.99</v>
      </c>
      <c r="L221">
        <v>423.73</v>
      </c>
      <c r="N221">
        <v>5.5609999999999999</v>
      </c>
    </row>
    <row r="222" spans="1:14" x14ac:dyDescent="0.2">
      <c r="A222" s="1">
        <v>9006</v>
      </c>
      <c r="B222" s="7">
        <v>34058</v>
      </c>
      <c r="C222" s="21" t="str">
        <f t="shared" si="20"/>
        <v>V</v>
      </c>
      <c r="D222" s="5"/>
      <c r="E222" s="5"/>
      <c r="F222" s="5">
        <f t="shared" si="21"/>
        <v>20.437349000000001</v>
      </c>
      <c r="G222">
        <v>6.2290000000000001</v>
      </c>
      <c r="K222">
        <v>429.99</v>
      </c>
      <c r="L222">
        <v>423.76</v>
      </c>
      <c r="N222">
        <v>5.5270000000000001</v>
      </c>
    </row>
    <row r="223" spans="1:14" x14ac:dyDescent="0.2">
      <c r="A223" s="1">
        <v>9006</v>
      </c>
      <c r="B223" s="7">
        <v>34065</v>
      </c>
      <c r="C223" s="21" t="str">
        <f t="shared" si="20"/>
        <v>V</v>
      </c>
      <c r="D223" s="5"/>
      <c r="E223" s="5"/>
      <c r="F223" s="5">
        <f t="shared" si="21"/>
        <v>20.371728999999998</v>
      </c>
      <c r="G223">
        <v>6.2089999999999996</v>
      </c>
      <c r="K223">
        <v>429.99</v>
      </c>
      <c r="L223">
        <v>423.78</v>
      </c>
      <c r="N223">
        <v>5.5069999999999997</v>
      </c>
    </row>
    <row r="224" spans="1:14" x14ac:dyDescent="0.2">
      <c r="A224" s="1">
        <v>9006</v>
      </c>
      <c r="B224" s="7">
        <v>34075</v>
      </c>
      <c r="C224" s="21" t="str">
        <f t="shared" si="20"/>
        <v>V</v>
      </c>
      <c r="D224" s="5"/>
      <c r="E224" s="5"/>
      <c r="F224" s="5">
        <f t="shared" si="21"/>
        <v>20.276579999999999</v>
      </c>
      <c r="G224">
        <v>6.18</v>
      </c>
      <c r="K224">
        <v>429.99</v>
      </c>
      <c r="L224">
        <v>423.81</v>
      </c>
      <c r="N224">
        <v>5.4779999999999998</v>
      </c>
    </row>
    <row r="225" spans="1:14" x14ac:dyDescent="0.2">
      <c r="A225" s="1">
        <v>9006</v>
      </c>
      <c r="B225" s="7">
        <v>34086</v>
      </c>
      <c r="C225" s="21" t="str">
        <f t="shared" si="20"/>
        <v>V</v>
      </c>
      <c r="D225" s="5"/>
      <c r="E225" s="5"/>
      <c r="F225" s="5">
        <f t="shared" si="21"/>
        <v>20.217521999999999</v>
      </c>
      <c r="G225">
        <v>6.1619999999999999</v>
      </c>
      <c r="K225">
        <v>429.99</v>
      </c>
      <c r="L225">
        <v>423.83</v>
      </c>
      <c r="N225">
        <v>5.46</v>
      </c>
    </row>
    <row r="226" spans="1:14" x14ac:dyDescent="0.2">
      <c r="A226" s="1">
        <v>9006</v>
      </c>
      <c r="B226" s="7">
        <v>34100</v>
      </c>
      <c r="C226" s="21" t="str">
        <f t="shared" si="20"/>
        <v>V</v>
      </c>
      <c r="D226" s="5"/>
      <c r="E226" s="5"/>
      <c r="F226" s="5">
        <f t="shared" si="21"/>
        <v>20.109248999999998</v>
      </c>
      <c r="G226">
        <v>6.1289999999999996</v>
      </c>
      <c r="K226">
        <v>429.99</v>
      </c>
      <c r="L226">
        <v>423.86</v>
      </c>
      <c r="N226">
        <v>5.4269999999999996</v>
      </c>
    </row>
    <row r="227" spans="1:14" x14ac:dyDescent="0.2">
      <c r="A227" s="1">
        <v>9006</v>
      </c>
      <c r="B227" s="7">
        <v>34110</v>
      </c>
      <c r="C227" s="21" t="str">
        <f t="shared" si="20"/>
        <v>V</v>
      </c>
      <c r="D227" s="5"/>
      <c r="E227" s="5"/>
      <c r="F227" s="5">
        <f t="shared" si="21"/>
        <v>20.079720000000002</v>
      </c>
      <c r="G227">
        <v>6.12</v>
      </c>
      <c r="K227">
        <v>429.99</v>
      </c>
      <c r="L227">
        <v>423.87</v>
      </c>
      <c r="N227">
        <v>5.4180000000000001</v>
      </c>
    </row>
    <row r="228" spans="1:14" x14ac:dyDescent="0.2">
      <c r="A228" s="1">
        <v>9006</v>
      </c>
      <c r="B228" s="7">
        <v>34117</v>
      </c>
      <c r="C228" s="21" t="str">
        <f t="shared" si="20"/>
        <v>V</v>
      </c>
      <c r="D228" s="5"/>
      <c r="E228" s="5"/>
      <c r="F228" s="5">
        <f t="shared" si="21"/>
        <v>20.076439000000001</v>
      </c>
      <c r="G228">
        <v>6.1189999999999998</v>
      </c>
      <c r="K228">
        <v>429.99</v>
      </c>
      <c r="L228">
        <v>423.87</v>
      </c>
      <c r="N228">
        <v>5.4169999999999998</v>
      </c>
    </row>
    <row r="229" spans="1:14" x14ac:dyDescent="0.2">
      <c r="A229" s="1">
        <v>9006</v>
      </c>
      <c r="B229" s="7">
        <v>34129</v>
      </c>
      <c r="C229" s="21" t="str">
        <f t="shared" si="20"/>
        <v>V</v>
      </c>
      <c r="D229" s="5"/>
      <c r="E229" s="5"/>
      <c r="F229" s="5">
        <f t="shared" si="21"/>
        <v>20.060034000000002</v>
      </c>
      <c r="G229">
        <v>6.1139999999999999</v>
      </c>
      <c r="K229">
        <v>429.99</v>
      </c>
      <c r="L229" s="3">
        <f t="shared" ref="L229:L244" si="22">K229-G229</f>
        <v>423.87600000000003</v>
      </c>
      <c r="N229" s="3">
        <f t="shared" ref="N229:N244" si="23">429.288-L229</f>
        <v>5.4119999999999777</v>
      </c>
    </row>
    <row r="230" spans="1:14" x14ac:dyDescent="0.2">
      <c r="A230" s="1">
        <v>9006</v>
      </c>
      <c r="B230" s="7">
        <v>34267</v>
      </c>
      <c r="C230" s="21" t="str">
        <f t="shared" si="20"/>
        <v>V</v>
      </c>
      <c r="D230" s="5"/>
      <c r="E230" s="5"/>
      <c r="F230" s="5">
        <f t="shared" si="21"/>
        <v>19.955041999999999</v>
      </c>
      <c r="G230">
        <v>6.0819999999999999</v>
      </c>
      <c r="K230">
        <v>429.99</v>
      </c>
      <c r="L230" s="3">
        <f t="shared" si="22"/>
        <v>423.90800000000002</v>
      </c>
      <c r="N230" s="3">
        <f t="shared" si="23"/>
        <v>5.3799999999999955</v>
      </c>
    </row>
    <row r="231" spans="1:14" x14ac:dyDescent="0.2">
      <c r="A231" s="1">
        <v>9006</v>
      </c>
      <c r="B231" s="7">
        <v>34310</v>
      </c>
      <c r="C231" s="21" t="str">
        <f t="shared" si="20"/>
        <v>V</v>
      </c>
      <c r="D231" s="5"/>
      <c r="E231" s="5"/>
      <c r="F231" s="5">
        <f t="shared" si="21"/>
        <v>20.083001000000003</v>
      </c>
      <c r="G231">
        <v>6.1210000000000004</v>
      </c>
      <c r="K231">
        <v>429.99</v>
      </c>
      <c r="L231" s="3">
        <f t="shared" si="22"/>
        <v>423.86900000000003</v>
      </c>
      <c r="N231" s="3">
        <f t="shared" si="23"/>
        <v>5.4189999999999827</v>
      </c>
    </row>
    <row r="232" spans="1:14" x14ac:dyDescent="0.2">
      <c r="A232" s="1">
        <v>9006</v>
      </c>
      <c r="B232" s="7">
        <v>34341</v>
      </c>
      <c r="C232" s="21" t="str">
        <f t="shared" si="20"/>
        <v>V</v>
      </c>
      <c r="D232" s="5"/>
      <c r="E232" s="5"/>
      <c r="F232" s="5">
        <f t="shared" si="21"/>
        <v>20.187992999999999</v>
      </c>
      <c r="G232">
        <v>6.1529999999999996</v>
      </c>
      <c r="K232">
        <v>429.99</v>
      </c>
      <c r="L232" s="3">
        <f t="shared" si="22"/>
        <v>423.83699999999999</v>
      </c>
      <c r="N232" s="3">
        <f t="shared" si="23"/>
        <v>5.4510000000000218</v>
      </c>
    </row>
    <row r="233" spans="1:14" x14ac:dyDescent="0.2">
      <c r="A233" s="1">
        <v>9006</v>
      </c>
      <c r="B233" s="7">
        <v>34366</v>
      </c>
      <c r="C233" s="21" t="str">
        <f t="shared" si="20"/>
        <v>V</v>
      </c>
      <c r="D233" s="5"/>
      <c r="E233" s="5"/>
      <c r="F233" s="5">
        <f t="shared" ref="F233:F249" si="24">G233*3.281</f>
        <v>20.286422999999999</v>
      </c>
      <c r="G233">
        <v>6.1829999999999998</v>
      </c>
      <c r="K233">
        <v>429.99</v>
      </c>
      <c r="L233" s="3">
        <f t="shared" si="22"/>
        <v>423.80700000000002</v>
      </c>
      <c r="N233" s="3">
        <f t="shared" si="23"/>
        <v>5.4809999999999945</v>
      </c>
    </row>
    <row r="234" spans="1:14" x14ac:dyDescent="0.2">
      <c r="A234" s="1">
        <v>9006</v>
      </c>
      <c r="B234" s="7">
        <v>34402</v>
      </c>
      <c r="C234" s="21" t="str">
        <f t="shared" si="20"/>
        <v>V</v>
      </c>
      <c r="D234" s="5"/>
      <c r="E234" s="5"/>
      <c r="F234" s="5">
        <f t="shared" si="24"/>
        <v>20.378291000000001</v>
      </c>
      <c r="G234">
        <v>6.2110000000000003</v>
      </c>
      <c r="K234">
        <v>429.99</v>
      </c>
      <c r="L234" s="3">
        <f t="shared" si="22"/>
        <v>423.779</v>
      </c>
      <c r="N234" s="3">
        <f t="shared" si="23"/>
        <v>5.5090000000000146</v>
      </c>
    </row>
    <row r="235" spans="1:14" x14ac:dyDescent="0.2">
      <c r="A235" s="1">
        <v>9006</v>
      </c>
      <c r="B235" s="7">
        <v>34438</v>
      </c>
      <c r="C235" s="21" t="str">
        <f t="shared" si="20"/>
        <v>V</v>
      </c>
      <c r="D235" s="5"/>
      <c r="E235" s="5"/>
      <c r="F235" s="5">
        <f t="shared" si="24"/>
        <v>20.233927000000001</v>
      </c>
      <c r="G235">
        <v>6.1669999999999998</v>
      </c>
      <c r="K235">
        <v>429.99</v>
      </c>
      <c r="L235" s="3">
        <f t="shared" si="22"/>
        <v>423.82300000000004</v>
      </c>
      <c r="N235" s="3">
        <f t="shared" si="23"/>
        <v>5.464999999999975</v>
      </c>
    </row>
    <row r="236" spans="1:14" x14ac:dyDescent="0.2">
      <c r="A236" s="1">
        <v>9006</v>
      </c>
      <c r="B236" s="7">
        <v>34470</v>
      </c>
      <c r="C236" s="21" t="str">
        <f t="shared" si="20"/>
        <v>V</v>
      </c>
      <c r="D236" s="5"/>
      <c r="E236" s="5"/>
      <c r="F236" s="5">
        <f t="shared" si="24"/>
        <v>20.056753</v>
      </c>
      <c r="G236">
        <v>6.1130000000000004</v>
      </c>
      <c r="K236">
        <v>429.99</v>
      </c>
      <c r="L236" s="3">
        <f t="shared" si="22"/>
        <v>423.87700000000001</v>
      </c>
      <c r="N236" s="3">
        <f t="shared" si="23"/>
        <v>5.4110000000000014</v>
      </c>
    </row>
    <row r="237" spans="1:14" x14ac:dyDescent="0.2">
      <c r="A237" s="1">
        <v>9006</v>
      </c>
      <c r="B237" s="7">
        <v>34488</v>
      </c>
      <c r="C237" s="21" t="str">
        <f t="shared" si="20"/>
        <v>V</v>
      </c>
      <c r="D237" s="5"/>
      <c r="E237" s="5"/>
      <c r="F237" s="5">
        <f t="shared" si="24"/>
        <v>19.978009000000004</v>
      </c>
      <c r="G237">
        <v>6.0890000000000004</v>
      </c>
      <c r="K237">
        <v>429.99</v>
      </c>
      <c r="L237" s="3">
        <f t="shared" si="22"/>
        <v>423.90100000000001</v>
      </c>
      <c r="N237" s="3">
        <f t="shared" si="23"/>
        <v>5.3870000000000005</v>
      </c>
    </row>
    <row r="238" spans="1:14" x14ac:dyDescent="0.2">
      <c r="A238" s="1">
        <v>9006</v>
      </c>
      <c r="B238" s="7">
        <v>34522</v>
      </c>
      <c r="C238" s="21" t="str">
        <f t="shared" si="20"/>
        <v>V</v>
      </c>
      <c r="D238" s="5"/>
      <c r="E238" s="5"/>
      <c r="F238" s="5">
        <f t="shared" si="24"/>
        <v>19.905827000000002</v>
      </c>
      <c r="G238">
        <v>6.0670000000000002</v>
      </c>
      <c r="K238">
        <v>429.99</v>
      </c>
      <c r="L238" s="3">
        <f t="shared" si="22"/>
        <v>423.923</v>
      </c>
      <c r="N238" s="3">
        <f t="shared" si="23"/>
        <v>5.3650000000000091</v>
      </c>
    </row>
    <row r="239" spans="1:14" x14ac:dyDescent="0.2">
      <c r="A239" s="1">
        <v>9006</v>
      </c>
      <c r="B239" s="7">
        <v>34561</v>
      </c>
      <c r="C239" s="21" t="str">
        <f t="shared" si="20"/>
        <v>V</v>
      </c>
      <c r="D239" s="5"/>
      <c r="E239" s="5"/>
      <c r="F239" s="5">
        <f t="shared" si="24"/>
        <v>19.781148999999999</v>
      </c>
      <c r="G239">
        <v>6.0289999999999999</v>
      </c>
      <c r="K239">
        <v>429.99</v>
      </c>
      <c r="L239" s="3">
        <f t="shared" si="22"/>
        <v>423.96100000000001</v>
      </c>
      <c r="N239" s="3">
        <f t="shared" si="23"/>
        <v>5.3269999999999982</v>
      </c>
    </row>
    <row r="240" spans="1:14" x14ac:dyDescent="0.2">
      <c r="A240" s="1">
        <v>9006</v>
      </c>
      <c r="B240" s="7">
        <v>34589</v>
      </c>
      <c r="C240" s="21" t="str">
        <f t="shared" si="20"/>
        <v>V</v>
      </c>
      <c r="D240" s="5"/>
      <c r="E240" s="5"/>
      <c r="F240" s="5">
        <f t="shared" si="24"/>
        <v>19.843488000000001</v>
      </c>
      <c r="G240">
        <v>6.048</v>
      </c>
      <c r="K240">
        <v>429.99</v>
      </c>
      <c r="L240" s="3">
        <f t="shared" si="22"/>
        <v>423.94200000000001</v>
      </c>
      <c r="N240" s="3">
        <f t="shared" si="23"/>
        <v>5.3460000000000036</v>
      </c>
    </row>
    <row r="241" spans="1:14" x14ac:dyDescent="0.2">
      <c r="A241" s="1">
        <v>9006</v>
      </c>
      <c r="B241" s="7">
        <v>34611</v>
      </c>
      <c r="C241" s="21" t="str">
        <f t="shared" si="20"/>
        <v>V</v>
      </c>
      <c r="D241" s="5"/>
      <c r="E241" s="5"/>
      <c r="F241" s="5">
        <f t="shared" si="24"/>
        <v>19.643347000000002</v>
      </c>
      <c r="G241">
        <v>5.9870000000000001</v>
      </c>
      <c r="K241">
        <v>429.99</v>
      </c>
      <c r="L241" s="3">
        <f t="shared" si="22"/>
        <v>424.00299999999999</v>
      </c>
      <c r="N241" s="3">
        <f t="shared" si="23"/>
        <v>5.285000000000025</v>
      </c>
    </row>
    <row r="242" spans="1:14" x14ac:dyDescent="0.2">
      <c r="A242" s="1">
        <v>9006</v>
      </c>
      <c r="B242" s="7">
        <v>34648</v>
      </c>
      <c r="C242" s="21" t="str">
        <f t="shared" si="20"/>
        <v>V</v>
      </c>
      <c r="D242" s="5"/>
      <c r="E242" s="5"/>
      <c r="F242" s="5">
        <f t="shared" si="24"/>
        <v>19.561322000000001</v>
      </c>
      <c r="G242">
        <v>5.9619999999999997</v>
      </c>
      <c r="K242">
        <v>429.99</v>
      </c>
      <c r="L242" s="3">
        <f t="shared" si="22"/>
        <v>424.02800000000002</v>
      </c>
      <c r="N242" s="3">
        <f t="shared" si="23"/>
        <v>5.2599999999999909</v>
      </c>
    </row>
    <row r="243" spans="1:14" x14ac:dyDescent="0.2">
      <c r="A243" s="1">
        <v>9006</v>
      </c>
      <c r="B243" s="7">
        <v>34676</v>
      </c>
      <c r="C243" s="21" t="str">
        <f t="shared" si="20"/>
        <v>V</v>
      </c>
      <c r="D243" s="5"/>
      <c r="E243" s="5"/>
      <c r="F243" s="5">
        <f t="shared" si="24"/>
        <v>19.357900000000001</v>
      </c>
      <c r="G243">
        <v>5.9</v>
      </c>
      <c r="K243">
        <v>429.99</v>
      </c>
      <c r="L243" s="3">
        <f t="shared" si="22"/>
        <v>424.09000000000003</v>
      </c>
      <c r="N243" s="3">
        <f t="shared" si="23"/>
        <v>5.1979999999999791</v>
      </c>
    </row>
    <row r="244" spans="1:14" x14ac:dyDescent="0.2">
      <c r="A244" s="1">
        <v>9006</v>
      </c>
      <c r="B244" s="7">
        <v>34702</v>
      </c>
      <c r="C244" s="21" t="str">
        <f t="shared" si="20"/>
        <v>V</v>
      </c>
      <c r="D244" s="5"/>
      <c r="E244" s="5"/>
      <c r="F244" s="5">
        <f t="shared" si="24"/>
        <v>19.686</v>
      </c>
      <c r="G244">
        <v>6</v>
      </c>
      <c r="K244">
        <v>429.99</v>
      </c>
      <c r="L244" s="3">
        <f t="shared" si="22"/>
        <v>423.99</v>
      </c>
      <c r="N244" s="3">
        <f t="shared" si="23"/>
        <v>5.2980000000000018</v>
      </c>
    </row>
    <row r="245" spans="1:14" x14ac:dyDescent="0.2">
      <c r="A245" s="1">
        <v>9006</v>
      </c>
      <c r="B245" s="7">
        <v>34775</v>
      </c>
      <c r="C245" s="21" t="str">
        <f t="shared" si="20"/>
        <v>V</v>
      </c>
      <c r="D245" s="5"/>
      <c r="E245" s="5"/>
      <c r="F245" s="5">
        <f t="shared" si="24"/>
        <v>19.909108</v>
      </c>
      <c r="G245">
        <v>6.0679999999999996</v>
      </c>
      <c r="K245">
        <v>429.99</v>
      </c>
      <c r="L245" s="3">
        <f t="shared" ref="L245:L273" si="25">K245-G245</f>
        <v>423.92200000000003</v>
      </c>
      <c r="N245" s="3">
        <f t="shared" ref="N245:N273" si="26">429.288-L245</f>
        <v>5.3659999999999854</v>
      </c>
    </row>
    <row r="246" spans="1:14" x14ac:dyDescent="0.2">
      <c r="A246" s="1">
        <v>9006</v>
      </c>
      <c r="B246" s="7">
        <v>34817</v>
      </c>
      <c r="C246" s="21" t="str">
        <f t="shared" si="20"/>
        <v>V</v>
      </c>
      <c r="D246" s="5"/>
      <c r="E246" s="5"/>
      <c r="F246" s="5">
        <f t="shared" si="24"/>
        <v>19.781148999999999</v>
      </c>
      <c r="G246">
        <v>6.0289999999999999</v>
      </c>
      <c r="I246" s="3"/>
      <c r="K246">
        <v>429.99</v>
      </c>
      <c r="L246" s="3">
        <f t="shared" si="25"/>
        <v>423.96100000000001</v>
      </c>
      <c r="N246" s="3">
        <f t="shared" si="26"/>
        <v>5.3269999999999982</v>
      </c>
    </row>
    <row r="247" spans="1:14" x14ac:dyDescent="0.2">
      <c r="A247" s="1">
        <v>9006</v>
      </c>
      <c r="B247" s="7">
        <v>34859</v>
      </c>
      <c r="C247" s="21" t="str">
        <f t="shared" si="20"/>
        <v>V</v>
      </c>
      <c r="D247" s="5"/>
      <c r="E247" s="5"/>
      <c r="F247" s="5">
        <f t="shared" si="24"/>
        <v>19.528511999999999</v>
      </c>
      <c r="G247">
        <v>5.952</v>
      </c>
      <c r="K247">
        <v>429.99</v>
      </c>
      <c r="L247" s="3">
        <f t="shared" si="25"/>
        <v>424.03800000000001</v>
      </c>
      <c r="N247" s="3">
        <f t="shared" si="26"/>
        <v>5.25</v>
      </c>
    </row>
    <row r="248" spans="1:14" x14ac:dyDescent="0.2">
      <c r="A248" s="1">
        <v>9006</v>
      </c>
      <c r="B248" s="7">
        <v>35025</v>
      </c>
      <c r="C248" s="21" t="str">
        <f t="shared" si="20"/>
        <v>V</v>
      </c>
      <c r="D248" s="5"/>
      <c r="E248" s="5"/>
      <c r="F248" s="5">
        <f t="shared" si="24"/>
        <v>19.810678000000003</v>
      </c>
      <c r="G248">
        <v>6.0380000000000003</v>
      </c>
      <c r="K248">
        <v>429.99</v>
      </c>
      <c r="L248" s="3">
        <f t="shared" si="25"/>
        <v>423.952</v>
      </c>
      <c r="N248" s="3">
        <f t="shared" si="26"/>
        <v>5.3360000000000127</v>
      </c>
    </row>
    <row r="249" spans="1:14" x14ac:dyDescent="0.2">
      <c r="A249" s="1">
        <v>9006</v>
      </c>
      <c r="B249" s="7">
        <v>35184</v>
      </c>
      <c r="C249" s="21" t="str">
        <f t="shared" si="20"/>
        <v>V</v>
      </c>
      <c r="D249" s="5"/>
      <c r="E249" s="5"/>
      <c r="F249" s="5">
        <f t="shared" si="24"/>
        <v>19.433363</v>
      </c>
      <c r="G249">
        <v>5.923</v>
      </c>
      <c r="K249">
        <v>429.99</v>
      </c>
      <c r="L249" s="3">
        <f t="shared" si="25"/>
        <v>424.06700000000001</v>
      </c>
      <c r="N249" s="3">
        <f t="shared" si="26"/>
        <v>5.2210000000000036</v>
      </c>
    </row>
    <row r="250" spans="1:14" x14ac:dyDescent="0.2">
      <c r="A250" s="1">
        <v>9006</v>
      </c>
      <c r="B250" s="7">
        <v>35213</v>
      </c>
      <c r="C250" s="21" t="str">
        <f t="shared" si="20"/>
        <v>V</v>
      </c>
      <c r="D250" s="5"/>
      <c r="E250" s="5"/>
      <c r="F250" s="5">
        <f t="shared" ref="F250:F286" si="27">G250*3.281</f>
        <v>18.514683000000002</v>
      </c>
      <c r="G250">
        <v>5.6429999999999998</v>
      </c>
      <c r="K250">
        <v>429.99</v>
      </c>
      <c r="L250" s="3">
        <f t="shared" si="25"/>
        <v>424.34700000000004</v>
      </c>
      <c r="N250" s="3">
        <f t="shared" si="26"/>
        <v>4.9409999999999741</v>
      </c>
    </row>
    <row r="251" spans="1:14" x14ac:dyDescent="0.2">
      <c r="A251" s="1">
        <v>9006</v>
      </c>
      <c r="B251" s="7">
        <v>35240</v>
      </c>
      <c r="C251" s="21" t="str">
        <f t="shared" si="20"/>
        <v>V</v>
      </c>
      <c r="D251" s="5"/>
      <c r="E251" s="5"/>
      <c r="F251" s="5">
        <f t="shared" si="27"/>
        <v>20.217521999999999</v>
      </c>
      <c r="G251">
        <v>6.1619999999999999</v>
      </c>
      <c r="K251">
        <v>429.99</v>
      </c>
      <c r="L251" s="3">
        <f t="shared" si="25"/>
        <v>423.82800000000003</v>
      </c>
      <c r="N251" s="3">
        <f t="shared" si="26"/>
        <v>5.4599999999999795</v>
      </c>
    </row>
    <row r="252" spans="1:14" x14ac:dyDescent="0.2">
      <c r="A252" s="1">
        <v>9006</v>
      </c>
      <c r="B252" s="7">
        <v>35286</v>
      </c>
      <c r="C252" s="21" t="str">
        <f t="shared" si="20"/>
        <v>V</v>
      </c>
      <c r="D252" s="5"/>
      <c r="E252" s="5"/>
      <c r="F252" s="5">
        <f t="shared" si="27"/>
        <v>20.476721000000001</v>
      </c>
      <c r="G252">
        <v>6.2409999999999997</v>
      </c>
      <c r="K252">
        <v>429.99</v>
      </c>
      <c r="L252" s="3">
        <f t="shared" si="25"/>
        <v>423.74900000000002</v>
      </c>
      <c r="N252" s="3">
        <f t="shared" si="26"/>
        <v>5.5389999999999873</v>
      </c>
    </row>
    <row r="253" spans="1:14" x14ac:dyDescent="0.2">
      <c r="A253" s="1">
        <v>9006</v>
      </c>
      <c r="B253" s="7">
        <v>35311</v>
      </c>
      <c r="C253" s="21" t="str">
        <f t="shared" si="20"/>
        <v>V</v>
      </c>
      <c r="D253" s="5"/>
      <c r="E253" s="5"/>
      <c r="F253" s="5">
        <f t="shared" si="27"/>
        <v>19.846769000000002</v>
      </c>
      <c r="G253" s="3">
        <v>6.0490000000000004</v>
      </c>
      <c r="K253">
        <v>429.99</v>
      </c>
      <c r="L253" s="3">
        <f t="shared" si="25"/>
        <v>423.94100000000003</v>
      </c>
      <c r="N253" s="3">
        <f t="shared" si="26"/>
        <v>5.34699999999998</v>
      </c>
    </row>
    <row r="254" spans="1:14" x14ac:dyDescent="0.2">
      <c r="A254" s="1">
        <v>9006</v>
      </c>
      <c r="B254" s="7">
        <v>35325</v>
      </c>
      <c r="C254" s="21" t="str">
        <f t="shared" si="20"/>
        <v>V</v>
      </c>
      <c r="D254" s="5"/>
      <c r="E254" s="5"/>
      <c r="F254" s="5">
        <f t="shared" si="27"/>
        <v>19.990975511999999</v>
      </c>
      <c r="G254" s="3">
        <v>6.0929519999999995</v>
      </c>
      <c r="K254">
        <v>429.99</v>
      </c>
      <c r="L254" s="3">
        <f t="shared" si="25"/>
        <v>423.89704799999998</v>
      </c>
      <c r="N254" s="3">
        <f t="shared" si="26"/>
        <v>5.3909520000000271</v>
      </c>
    </row>
    <row r="255" spans="1:14" x14ac:dyDescent="0.2">
      <c r="A255" s="1">
        <v>9006</v>
      </c>
      <c r="B255" s="7">
        <v>35359</v>
      </c>
      <c r="C255" s="21" t="str">
        <f t="shared" si="20"/>
        <v>V</v>
      </c>
      <c r="D255" s="5"/>
      <c r="E255" s="5"/>
      <c r="F255" s="5">
        <f t="shared" si="27"/>
        <v>20.014099999999999</v>
      </c>
      <c r="G255" s="3">
        <v>6.1</v>
      </c>
      <c r="K255">
        <v>429.99</v>
      </c>
      <c r="L255" s="3">
        <f t="shared" si="25"/>
        <v>423.89</v>
      </c>
      <c r="N255" s="3">
        <f t="shared" si="26"/>
        <v>5.3980000000000246</v>
      </c>
    </row>
    <row r="256" spans="1:14" x14ac:dyDescent="0.2">
      <c r="A256" s="1">
        <v>9006</v>
      </c>
      <c r="B256" s="7">
        <v>35419</v>
      </c>
      <c r="C256" s="21" t="str">
        <f t="shared" si="20"/>
        <v>V</v>
      </c>
      <c r="D256" s="5"/>
      <c r="E256" s="5"/>
      <c r="F256" s="5">
        <f t="shared" si="27"/>
        <v>20.814664</v>
      </c>
      <c r="G256" s="3">
        <v>6.3440000000000003</v>
      </c>
      <c r="K256">
        <v>429.99</v>
      </c>
      <c r="L256" s="3">
        <f t="shared" si="25"/>
        <v>423.64600000000002</v>
      </c>
      <c r="N256" s="3">
        <f t="shared" si="26"/>
        <v>5.6419999999999959</v>
      </c>
    </row>
    <row r="257" spans="1:14" x14ac:dyDescent="0.2">
      <c r="A257" s="1">
        <v>9006</v>
      </c>
      <c r="B257" s="7">
        <v>35487</v>
      </c>
      <c r="C257" s="21" t="str">
        <f t="shared" si="20"/>
        <v>V</v>
      </c>
      <c r="D257" s="5"/>
      <c r="E257" s="5"/>
      <c r="F257" s="5">
        <f t="shared" si="27"/>
        <v>21.014805000000003</v>
      </c>
      <c r="G257" s="3">
        <v>6.4050000000000002</v>
      </c>
      <c r="K257">
        <v>429.99</v>
      </c>
      <c r="L257" s="3">
        <f t="shared" si="25"/>
        <v>423.58500000000004</v>
      </c>
      <c r="N257" s="3">
        <f t="shared" si="26"/>
        <v>5.7029999999999745</v>
      </c>
    </row>
    <row r="258" spans="1:14" x14ac:dyDescent="0.2">
      <c r="A258" s="1">
        <v>9006</v>
      </c>
      <c r="B258" s="7">
        <v>35551</v>
      </c>
      <c r="C258" s="21" t="str">
        <f t="shared" si="20"/>
        <v>V</v>
      </c>
      <c r="D258" s="5"/>
      <c r="E258" s="5"/>
      <c r="F258" s="5">
        <f t="shared" si="27"/>
        <v>19.410396000000002</v>
      </c>
      <c r="G258" s="3">
        <v>5.9160000000000004</v>
      </c>
      <c r="K258">
        <v>429.99</v>
      </c>
      <c r="L258" s="3">
        <f t="shared" si="25"/>
        <v>424.07400000000001</v>
      </c>
      <c r="N258" s="3">
        <f t="shared" si="26"/>
        <v>5.2139999999999986</v>
      </c>
    </row>
    <row r="259" spans="1:14" x14ac:dyDescent="0.2">
      <c r="A259" s="1">
        <v>9006</v>
      </c>
      <c r="B259" s="7">
        <v>35586</v>
      </c>
      <c r="C259" s="21" t="str">
        <f t="shared" si="20"/>
        <v>V</v>
      </c>
      <c r="D259" s="5"/>
      <c r="E259" s="5"/>
      <c r="F259" s="5">
        <f t="shared" si="27"/>
        <v>19.393991</v>
      </c>
      <c r="G259" s="3">
        <v>5.9109999999999996</v>
      </c>
      <c r="K259">
        <v>429.99</v>
      </c>
      <c r="L259" s="3">
        <f t="shared" si="25"/>
        <v>424.07900000000001</v>
      </c>
      <c r="N259" s="3">
        <f t="shared" si="26"/>
        <v>5.2090000000000032</v>
      </c>
    </row>
    <row r="260" spans="1:14" x14ac:dyDescent="0.2">
      <c r="A260" s="1">
        <v>9006</v>
      </c>
      <c r="B260" s="7">
        <v>35625</v>
      </c>
      <c r="C260" s="21" t="str">
        <f t="shared" si="20"/>
        <v>V</v>
      </c>
      <c r="D260" s="5"/>
      <c r="E260" s="5"/>
      <c r="F260" s="5">
        <f t="shared" si="27"/>
        <v>19.735215</v>
      </c>
      <c r="G260" s="3">
        <v>6.0149999999999997</v>
      </c>
      <c r="K260">
        <v>429.99</v>
      </c>
      <c r="L260" s="3">
        <f t="shared" si="25"/>
        <v>423.97500000000002</v>
      </c>
      <c r="N260" s="3">
        <f t="shared" si="26"/>
        <v>5.3129999999999882</v>
      </c>
    </row>
    <row r="261" spans="1:14" x14ac:dyDescent="0.2">
      <c r="A261" s="1">
        <v>9006</v>
      </c>
      <c r="B261" s="7">
        <v>35651</v>
      </c>
      <c r="C261" s="21" t="str">
        <f t="shared" si="20"/>
        <v>V</v>
      </c>
      <c r="D261" s="5"/>
      <c r="E261" s="5"/>
      <c r="F261" s="5">
        <f t="shared" si="27"/>
        <v>19.079015000000002</v>
      </c>
      <c r="G261" s="3">
        <v>5.8150000000000004</v>
      </c>
      <c r="K261">
        <v>429.99</v>
      </c>
      <c r="L261" s="3">
        <f t="shared" si="25"/>
        <v>424.17500000000001</v>
      </c>
      <c r="N261" s="3">
        <f t="shared" si="26"/>
        <v>5.1129999999999995</v>
      </c>
    </row>
    <row r="262" spans="1:14" x14ac:dyDescent="0.2">
      <c r="A262" s="1">
        <v>9006</v>
      </c>
      <c r="B262" s="7">
        <v>35693</v>
      </c>
      <c r="C262" s="21" t="str">
        <f t="shared" si="20"/>
        <v>V</v>
      </c>
      <c r="D262" s="5"/>
      <c r="E262" s="5"/>
      <c r="F262" s="5">
        <f t="shared" si="27"/>
        <v>19.564603000000002</v>
      </c>
      <c r="G262" s="3">
        <v>5.9630000000000001</v>
      </c>
      <c r="K262">
        <v>429.99</v>
      </c>
      <c r="L262" s="3">
        <f t="shared" si="25"/>
        <v>424.02699999999999</v>
      </c>
      <c r="N262" s="3">
        <f t="shared" si="26"/>
        <v>5.2610000000000241</v>
      </c>
    </row>
    <row r="263" spans="1:14" x14ac:dyDescent="0.2">
      <c r="A263" s="1">
        <v>9006</v>
      </c>
      <c r="B263" s="7">
        <v>35731</v>
      </c>
      <c r="C263" s="21" t="str">
        <f t="shared" si="20"/>
        <v>V</v>
      </c>
      <c r="D263" s="5"/>
      <c r="E263" s="5"/>
      <c r="F263" s="5">
        <f t="shared" si="27"/>
        <v>19.971447000000001</v>
      </c>
      <c r="G263" s="3">
        <v>6.0869999999999997</v>
      </c>
      <c r="K263">
        <v>429.99</v>
      </c>
      <c r="L263" s="3">
        <f t="shared" si="25"/>
        <v>423.90300000000002</v>
      </c>
      <c r="N263" s="3">
        <f t="shared" si="26"/>
        <v>5.3849999999999909</v>
      </c>
    </row>
    <row r="264" spans="1:14" x14ac:dyDescent="0.2">
      <c r="A264" s="1">
        <v>9006</v>
      </c>
      <c r="B264" s="7">
        <v>35754</v>
      </c>
      <c r="C264" s="21" t="str">
        <f t="shared" si="20"/>
        <v>V</v>
      </c>
      <c r="D264" s="5"/>
      <c r="E264" s="5"/>
      <c r="F264" s="5">
        <f t="shared" si="27"/>
        <v>20.069877000000002</v>
      </c>
      <c r="G264" s="3">
        <v>6.117</v>
      </c>
      <c r="K264">
        <v>429.99</v>
      </c>
      <c r="L264" s="3">
        <f t="shared" si="25"/>
        <v>423.87299999999999</v>
      </c>
      <c r="N264" s="3">
        <f t="shared" si="26"/>
        <v>5.4150000000000205</v>
      </c>
    </row>
    <row r="265" spans="1:14" x14ac:dyDescent="0.2">
      <c r="A265" s="1">
        <v>9006</v>
      </c>
      <c r="B265" s="7">
        <v>35776</v>
      </c>
      <c r="C265" s="21" t="str">
        <f t="shared" si="20"/>
        <v>V</v>
      </c>
      <c r="D265" s="5"/>
      <c r="E265" s="5"/>
      <c r="F265" s="5">
        <f t="shared" si="27"/>
        <v>19.689281000000001</v>
      </c>
      <c r="G265" s="3">
        <v>6.0010000000000003</v>
      </c>
      <c r="K265">
        <v>429.99</v>
      </c>
      <c r="L265" s="3">
        <f t="shared" si="25"/>
        <v>423.98900000000003</v>
      </c>
      <c r="N265" s="3">
        <f t="shared" si="26"/>
        <v>5.2989999999999782</v>
      </c>
    </row>
    <row r="266" spans="1:14" x14ac:dyDescent="0.2">
      <c r="A266" s="1">
        <v>9006</v>
      </c>
      <c r="B266" s="7">
        <v>35817</v>
      </c>
      <c r="C266" s="21" t="str">
        <f t="shared" si="20"/>
        <v>V</v>
      </c>
      <c r="D266" s="5"/>
      <c r="E266" s="5"/>
      <c r="F266" s="5">
        <f t="shared" si="27"/>
        <v>20.283142000000002</v>
      </c>
      <c r="G266" s="3">
        <v>6.1820000000000004</v>
      </c>
      <c r="K266">
        <v>429.99</v>
      </c>
      <c r="L266" s="3">
        <f t="shared" si="25"/>
        <v>423.80799999999999</v>
      </c>
      <c r="N266" s="3">
        <f t="shared" si="26"/>
        <v>5.4800000000000182</v>
      </c>
    </row>
    <row r="267" spans="1:14" x14ac:dyDescent="0.2">
      <c r="A267" s="1">
        <v>9006</v>
      </c>
      <c r="B267" s="7">
        <v>35845</v>
      </c>
      <c r="C267" s="21" t="str">
        <f t="shared" si="20"/>
        <v>V</v>
      </c>
      <c r="D267" s="5"/>
      <c r="E267" s="5"/>
      <c r="F267" s="5">
        <f t="shared" si="27"/>
        <v>20.352043000000002</v>
      </c>
      <c r="G267" s="3">
        <v>6.2030000000000003</v>
      </c>
      <c r="K267">
        <v>429.99</v>
      </c>
      <c r="L267" s="3">
        <f t="shared" si="25"/>
        <v>423.78700000000003</v>
      </c>
      <c r="N267" s="3">
        <f t="shared" si="26"/>
        <v>5.5009999999999764</v>
      </c>
    </row>
    <row r="268" spans="1:14" x14ac:dyDescent="0.2">
      <c r="A268" s="1">
        <v>9006</v>
      </c>
      <c r="B268" s="7">
        <v>35871</v>
      </c>
      <c r="C268" s="21" t="str">
        <f t="shared" si="20"/>
        <v>V</v>
      </c>
      <c r="D268" s="5"/>
      <c r="E268" s="5"/>
      <c r="F268" s="5">
        <f t="shared" si="27"/>
        <v>20.306108999999999</v>
      </c>
      <c r="G268" s="3">
        <v>6.1890000000000001</v>
      </c>
      <c r="K268">
        <v>429.99</v>
      </c>
      <c r="L268" s="3">
        <f t="shared" si="25"/>
        <v>423.80099999999999</v>
      </c>
      <c r="N268" s="3">
        <f t="shared" si="26"/>
        <v>5.4870000000000232</v>
      </c>
    </row>
    <row r="269" spans="1:14" x14ac:dyDescent="0.2">
      <c r="A269" s="1">
        <v>9006</v>
      </c>
      <c r="B269" s="7">
        <v>35900</v>
      </c>
      <c r="C269" s="21" t="str">
        <f t="shared" ref="C269:C332" si="28">IF(ISBLANK(D269),"V","S")</f>
        <v>V</v>
      </c>
      <c r="D269" s="5"/>
      <c r="E269" s="5"/>
      <c r="F269" s="5">
        <f t="shared" si="27"/>
        <v>20.247051000000003</v>
      </c>
      <c r="G269" s="3">
        <v>6.1710000000000003</v>
      </c>
      <c r="K269">
        <v>429.99</v>
      </c>
      <c r="L269" s="3">
        <f t="shared" si="25"/>
        <v>423.81900000000002</v>
      </c>
      <c r="N269" s="3">
        <f t="shared" si="26"/>
        <v>5.4689999999999941</v>
      </c>
    </row>
    <row r="270" spans="1:14" x14ac:dyDescent="0.2">
      <c r="A270" s="1">
        <v>9006</v>
      </c>
      <c r="B270" s="7">
        <v>35956</v>
      </c>
      <c r="C270" s="21" t="str">
        <f t="shared" si="28"/>
        <v>V</v>
      </c>
      <c r="D270" s="5"/>
      <c r="E270" s="5"/>
      <c r="F270" s="5">
        <f t="shared" si="27"/>
        <v>19.600694000000001</v>
      </c>
      <c r="G270" s="3">
        <v>5.9740000000000002</v>
      </c>
      <c r="K270">
        <v>429.99</v>
      </c>
      <c r="L270" s="3">
        <f t="shared" si="25"/>
        <v>424.01600000000002</v>
      </c>
      <c r="N270" s="3">
        <f t="shared" si="26"/>
        <v>5.2719999999999914</v>
      </c>
    </row>
    <row r="271" spans="1:14" x14ac:dyDescent="0.2">
      <c r="A271" s="1">
        <v>9006</v>
      </c>
      <c r="B271" s="7">
        <v>36001</v>
      </c>
      <c r="C271" s="21" t="str">
        <f t="shared" si="28"/>
        <v>V</v>
      </c>
      <c r="D271" s="5"/>
      <c r="E271" s="5"/>
      <c r="F271" s="5">
        <f t="shared" si="27"/>
        <v>19.800835000000003</v>
      </c>
      <c r="G271" s="3">
        <v>6.0350000000000001</v>
      </c>
      <c r="K271">
        <v>429.99</v>
      </c>
      <c r="L271" s="3">
        <f t="shared" si="25"/>
        <v>423.95499999999998</v>
      </c>
      <c r="N271" s="3">
        <f t="shared" si="26"/>
        <v>5.3330000000000268</v>
      </c>
    </row>
    <row r="272" spans="1:14" x14ac:dyDescent="0.2">
      <c r="A272" s="1">
        <v>9006</v>
      </c>
      <c r="B272" s="7">
        <v>36060</v>
      </c>
      <c r="C272" s="21" t="str">
        <f t="shared" si="28"/>
        <v>V</v>
      </c>
      <c r="D272" s="5"/>
      <c r="E272" s="5"/>
      <c r="F272" s="5">
        <f t="shared" si="27"/>
        <v>20.191274</v>
      </c>
      <c r="G272" s="3">
        <v>6.1539999999999999</v>
      </c>
      <c r="K272">
        <v>429.99</v>
      </c>
      <c r="L272" s="3">
        <f t="shared" si="25"/>
        <v>423.83600000000001</v>
      </c>
      <c r="N272" s="3">
        <f t="shared" si="26"/>
        <v>5.4519999999999982</v>
      </c>
    </row>
    <row r="273" spans="1:14" x14ac:dyDescent="0.2">
      <c r="A273" s="1">
        <v>9006</v>
      </c>
      <c r="B273" s="7">
        <v>36082</v>
      </c>
      <c r="C273" s="21" t="str">
        <f t="shared" si="28"/>
        <v>V</v>
      </c>
      <c r="D273" s="5"/>
      <c r="E273" s="5"/>
      <c r="F273" s="5">
        <f t="shared" si="27"/>
        <v>20.197835999999999</v>
      </c>
      <c r="G273" s="3">
        <v>6.1559999999999997</v>
      </c>
      <c r="K273">
        <v>429.99</v>
      </c>
      <c r="L273" s="3">
        <f t="shared" si="25"/>
        <v>423.834</v>
      </c>
      <c r="N273" s="3">
        <f t="shared" si="26"/>
        <v>5.4540000000000077</v>
      </c>
    </row>
    <row r="274" spans="1:14" x14ac:dyDescent="0.2">
      <c r="A274" s="1">
        <v>9006</v>
      </c>
      <c r="B274" s="7">
        <v>36160</v>
      </c>
      <c r="C274" s="21" t="str">
        <f t="shared" si="28"/>
        <v>V</v>
      </c>
      <c r="D274" s="5"/>
      <c r="E274" s="5"/>
      <c r="F274" s="5">
        <f t="shared" si="27"/>
        <v>20.247051000000003</v>
      </c>
      <c r="G274" s="3">
        <v>6.1710000000000003</v>
      </c>
      <c r="K274">
        <v>429.99</v>
      </c>
      <c r="L274" s="3">
        <f t="shared" ref="L274:L279" si="29">K274-G274</f>
        <v>423.81900000000002</v>
      </c>
      <c r="N274" s="3">
        <f t="shared" ref="N274:N279" si="30">429.288-L274</f>
        <v>5.4689999999999941</v>
      </c>
    </row>
    <row r="275" spans="1:14" x14ac:dyDescent="0.2">
      <c r="A275" s="1">
        <v>9006</v>
      </c>
      <c r="B275" s="7">
        <v>36185</v>
      </c>
      <c r="C275" s="21" t="str">
        <f t="shared" si="28"/>
        <v>V</v>
      </c>
      <c r="D275" s="5"/>
      <c r="E275" s="5"/>
      <c r="F275" s="5">
        <f t="shared" si="27"/>
        <v>20.332357000000002</v>
      </c>
      <c r="G275" s="3">
        <v>6.1970000000000001</v>
      </c>
      <c r="K275">
        <v>429.99</v>
      </c>
      <c r="L275" s="3">
        <f t="shared" si="29"/>
        <v>423.79300000000001</v>
      </c>
      <c r="N275" s="3">
        <f t="shared" si="30"/>
        <v>5.4950000000000045</v>
      </c>
    </row>
    <row r="276" spans="1:14" x14ac:dyDescent="0.2">
      <c r="A276" s="1">
        <v>9006</v>
      </c>
      <c r="B276" s="7">
        <v>36216</v>
      </c>
      <c r="C276" s="21" t="str">
        <f t="shared" si="28"/>
        <v>V</v>
      </c>
      <c r="D276" s="5"/>
      <c r="E276" s="5"/>
      <c r="F276" s="5">
        <f t="shared" si="27"/>
        <v>20.434068</v>
      </c>
      <c r="G276" s="3">
        <v>6.2279999999999998</v>
      </c>
      <c r="K276">
        <v>429.99</v>
      </c>
      <c r="L276" s="3">
        <f t="shared" si="29"/>
        <v>423.762</v>
      </c>
      <c r="N276" s="3">
        <f t="shared" si="30"/>
        <v>5.5260000000000105</v>
      </c>
    </row>
    <row r="277" spans="1:14" x14ac:dyDescent="0.2">
      <c r="A277" s="1">
        <v>9006</v>
      </c>
      <c r="B277" s="7">
        <v>36235</v>
      </c>
      <c r="C277" s="21" t="str">
        <f t="shared" si="28"/>
        <v>V</v>
      </c>
      <c r="D277" s="5"/>
      <c r="E277" s="5"/>
      <c r="F277" s="5">
        <f t="shared" si="27"/>
        <v>20.483283000000004</v>
      </c>
      <c r="G277" s="3">
        <v>6.2430000000000003</v>
      </c>
      <c r="K277">
        <v>429.99</v>
      </c>
      <c r="L277" s="3">
        <f t="shared" si="29"/>
        <v>423.74700000000001</v>
      </c>
      <c r="N277" s="3">
        <f t="shared" si="30"/>
        <v>5.5409999999999968</v>
      </c>
    </row>
    <row r="278" spans="1:14" x14ac:dyDescent="0.2">
      <c r="A278" s="1">
        <v>9006</v>
      </c>
      <c r="B278" s="7">
        <v>36277</v>
      </c>
      <c r="C278" s="21" t="str">
        <f t="shared" si="28"/>
        <v>V</v>
      </c>
      <c r="D278" s="5"/>
      <c r="E278" s="5"/>
      <c r="F278" s="5">
        <f t="shared" si="27"/>
        <v>19.748339000000001</v>
      </c>
      <c r="G278" s="3">
        <v>6.0190000000000001</v>
      </c>
      <c r="K278">
        <v>429.99</v>
      </c>
      <c r="L278" s="3">
        <f t="shared" si="29"/>
        <v>423.971</v>
      </c>
      <c r="N278" s="3">
        <f t="shared" si="30"/>
        <v>5.3170000000000073</v>
      </c>
    </row>
    <row r="279" spans="1:14" x14ac:dyDescent="0.2">
      <c r="A279" s="1">
        <v>9006</v>
      </c>
      <c r="B279" s="7">
        <v>36299</v>
      </c>
      <c r="C279" s="21" t="str">
        <f t="shared" si="28"/>
        <v>V</v>
      </c>
      <c r="D279" s="5"/>
      <c r="E279" s="5"/>
      <c r="F279" s="5">
        <f t="shared" si="27"/>
        <v>19.25947</v>
      </c>
      <c r="G279" s="3">
        <v>5.87</v>
      </c>
      <c r="K279">
        <v>429.99</v>
      </c>
      <c r="L279" s="3">
        <f t="shared" si="29"/>
        <v>424.12</v>
      </c>
      <c r="N279" s="3">
        <f t="shared" si="30"/>
        <v>5.1680000000000064</v>
      </c>
    </row>
    <row r="280" spans="1:14" x14ac:dyDescent="0.2">
      <c r="A280" s="1">
        <v>9006</v>
      </c>
      <c r="B280" s="7">
        <v>36328</v>
      </c>
      <c r="C280" s="21" t="str">
        <f t="shared" si="28"/>
        <v>V</v>
      </c>
      <c r="D280" s="5"/>
      <c r="E280" s="5"/>
      <c r="F280" s="5">
        <f t="shared" si="27"/>
        <v>18.941213000000001</v>
      </c>
      <c r="G280" s="3">
        <v>5.7729999999999997</v>
      </c>
      <c r="K280">
        <v>429.99</v>
      </c>
      <c r="L280" s="3">
        <f t="shared" ref="L280:L287" si="31">K280-G280</f>
        <v>424.21699999999998</v>
      </c>
      <c r="N280" s="3">
        <f t="shared" ref="N280:N287" si="32">429.288-L280</f>
        <v>5.0710000000000264</v>
      </c>
    </row>
    <row r="281" spans="1:14" x14ac:dyDescent="0.2">
      <c r="A281" s="1">
        <v>9006</v>
      </c>
      <c r="B281" s="7">
        <v>36371</v>
      </c>
      <c r="C281" s="21" t="str">
        <f t="shared" si="28"/>
        <v>V</v>
      </c>
      <c r="D281" s="5"/>
      <c r="E281" s="5"/>
      <c r="F281" s="5">
        <f t="shared" si="27"/>
        <v>18.819815999999999</v>
      </c>
      <c r="G281" s="3">
        <v>5.7359999999999998</v>
      </c>
      <c r="K281">
        <v>429.99</v>
      </c>
      <c r="L281" s="3">
        <f t="shared" si="31"/>
        <v>424.25400000000002</v>
      </c>
      <c r="N281" s="3">
        <f t="shared" si="32"/>
        <v>5.0339999999999918</v>
      </c>
    </row>
    <row r="282" spans="1:14" x14ac:dyDescent="0.2">
      <c r="A282" s="1">
        <v>9006</v>
      </c>
      <c r="B282" s="7">
        <v>36399</v>
      </c>
      <c r="C282" s="21" t="str">
        <f t="shared" si="28"/>
        <v>V</v>
      </c>
      <c r="D282" s="5"/>
      <c r="E282" s="5"/>
      <c r="F282" s="5">
        <f t="shared" si="27"/>
        <v>18.891998000000001</v>
      </c>
      <c r="G282" s="3">
        <v>5.758</v>
      </c>
      <c r="K282">
        <v>429.99</v>
      </c>
      <c r="L282" s="3">
        <f t="shared" si="31"/>
        <v>424.23200000000003</v>
      </c>
      <c r="N282" s="3">
        <f t="shared" si="32"/>
        <v>5.0559999999999832</v>
      </c>
    </row>
    <row r="283" spans="1:14" x14ac:dyDescent="0.2">
      <c r="A283" s="1">
        <v>9006</v>
      </c>
      <c r="B283" s="7">
        <v>36427</v>
      </c>
      <c r="C283" s="21" t="str">
        <f t="shared" si="28"/>
        <v>V</v>
      </c>
      <c r="D283" s="5"/>
      <c r="E283" s="5"/>
      <c r="F283" s="5">
        <f t="shared" si="27"/>
        <v>18.872312000000001</v>
      </c>
      <c r="G283" s="3">
        <v>5.7519999999999998</v>
      </c>
      <c r="K283">
        <v>429.99</v>
      </c>
      <c r="L283" s="3">
        <f t="shared" si="31"/>
        <v>424.238</v>
      </c>
      <c r="N283" s="3">
        <f t="shared" si="32"/>
        <v>5.0500000000000114</v>
      </c>
    </row>
    <row r="284" spans="1:14" x14ac:dyDescent="0.2">
      <c r="A284" s="1">
        <v>9006</v>
      </c>
      <c r="B284" s="7">
        <v>36458</v>
      </c>
      <c r="C284" s="21" t="str">
        <f t="shared" si="28"/>
        <v>V</v>
      </c>
      <c r="D284" s="5"/>
      <c r="E284" s="5"/>
      <c r="F284" s="5">
        <f t="shared" si="27"/>
        <v>19.085577000000001</v>
      </c>
      <c r="G284" s="3">
        <v>5.8170000000000002</v>
      </c>
      <c r="K284">
        <v>429.99</v>
      </c>
      <c r="L284" s="3">
        <f t="shared" si="31"/>
        <v>424.173</v>
      </c>
      <c r="N284" s="3">
        <f t="shared" si="32"/>
        <v>5.1150000000000091</v>
      </c>
    </row>
    <row r="285" spans="1:14" x14ac:dyDescent="0.2">
      <c r="A285" s="1">
        <v>9006</v>
      </c>
      <c r="B285" s="7">
        <v>36486</v>
      </c>
      <c r="C285" s="21" t="str">
        <f t="shared" si="28"/>
        <v>V</v>
      </c>
      <c r="D285" s="5"/>
      <c r="E285" s="5"/>
      <c r="F285" s="5">
        <f t="shared" si="27"/>
        <v>19.305404000000003</v>
      </c>
      <c r="G285" s="3">
        <v>5.8840000000000003</v>
      </c>
      <c r="K285">
        <v>429.99</v>
      </c>
      <c r="L285" s="3">
        <f t="shared" si="31"/>
        <v>424.10599999999999</v>
      </c>
      <c r="N285" s="3">
        <f t="shared" si="32"/>
        <v>5.1820000000000164</v>
      </c>
    </row>
    <row r="286" spans="1:14" x14ac:dyDescent="0.2">
      <c r="A286" s="1">
        <v>9006</v>
      </c>
      <c r="B286" s="7">
        <v>36521</v>
      </c>
      <c r="C286" s="21" t="str">
        <f t="shared" si="28"/>
        <v>V</v>
      </c>
      <c r="D286" s="5"/>
      <c r="E286" s="5"/>
      <c r="F286" s="5">
        <f t="shared" si="27"/>
        <v>19.535074000000002</v>
      </c>
      <c r="G286" s="3">
        <v>5.9539999999999997</v>
      </c>
      <c r="K286">
        <v>429.99</v>
      </c>
      <c r="L286" s="3">
        <f t="shared" si="31"/>
        <v>424.036</v>
      </c>
      <c r="N286" s="3">
        <f t="shared" si="32"/>
        <v>5.2520000000000095</v>
      </c>
    </row>
    <row r="287" spans="1:14" x14ac:dyDescent="0.2">
      <c r="A287" s="1">
        <v>9006</v>
      </c>
      <c r="B287" s="7">
        <v>36553</v>
      </c>
      <c r="C287" s="21" t="str">
        <f t="shared" si="28"/>
        <v>V</v>
      </c>
      <c r="D287" s="5"/>
      <c r="E287" s="5"/>
      <c r="F287" s="5">
        <v>19.690000000000001</v>
      </c>
      <c r="G287" s="3">
        <f t="shared" ref="G287:G293" si="33">F287/3.281</f>
        <v>6.0012191405059436</v>
      </c>
      <c r="K287">
        <v>429.99</v>
      </c>
      <c r="L287" s="3">
        <f t="shared" si="31"/>
        <v>423.98878085949406</v>
      </c>
      <c r="N287" s="3">
        <f t="shared" si="32"/>
        <v>5.2992191405059543</v>
      </c>
    </row>
    <row r="288" spans="1:14" x14ac:dyDescent="0.2">
      <c r="A288" s="1">
        <v>9006</v>
      </c>
      <c r="B288" s="7">
        <v>36587</v>
      </c>
      <c r="C288" s="21" t="str">
        <f t="shared" si="28"/>
        <v>V</v>
      </c>
      <c r="D288" s="5"/>
      <c r="E288" s="5"/>
      <c r="F288" s="5">
        <v>19.84</v>
      </c>
      <c r="G288" s="3">
        <f t="shared" si="33"/>
        <v>6.0469369094788172</v>
      </c>
      <c r="K288">
        <v>429.99</v>
      </c>
      <c r="L288" s="3">
        <f t="shared" ref="L288:L295" si="34">K288-G288</f>
        <v>423.94306309052121</v>
      </c>
      <c r="N288" s="3">
        <f t="shared" ref="N288:N341" si="35">429.288-L288</f>
        <v>5.344936909478804</v>
      </c>
    </row>
    <row r="289" spans="1:14" x14ac:dyDescent="0.2">
      <c r="A289" s="1">
        <v>9006</v>
      </c>
      <c r="B289" s="7">
        <v>36612</v>
      </c>
      <c r="C289" s="21" t="str">
        <f t="shared" si="28"/>
        <v>V</v>
      </c>
      <c r="D289" s="5"/>
      <c r="E289" s="5"/>
      <c r="F289" s="5">
        <v>19.87</v>
      </c>
      <c r="G289" s="3">
        <f t="shared" si="33"/>
        <v>6.0560804632733927</v>
      </c>
      <c r="K289">
        <v>429.99</v>
      </c>
      <c r="L289" s="3">
        <f t="shared" si="34"/>
        <v>423.93391953672659</v>
      </c>
      <c r="N289" s="3">
        <f t="shared" si="35"/>
        <v>5.3540804632734194</v>
      </c>
    </row>
    <row r="290" spans="1:14" x14ac:dyDescent="0.2">
      <c r="A290" s="1">
        <v>9006</v>
      </c>
      <c r="B290" s="7">
        <v>36640</v>
      </c>
      <c r="C290" s="21" t="str">
        <f t="shared" si="28"/>
        <v>V</v>
      </c>
      <c r="D290" s="5"/>
      <c r="E290" s="5"/>
      <c r="F290" s="5">
        <v>19.82</v>
      </c>
      <c r="G290" s="3">
        <f t="shared" si="33"/>
        <v>6.0408412069491009</v>
      </c>
      <c r="K290">
        <v>429.99</v>
      </c>
      <c r="L290" s="3">
        <f t="shared" si="34"/>
        <v>423.94915879305091</v>
      </c>
      <c r="N290" s="3">
        <f t="shared" si="35"/>
        <v>5.3388412069490983</v>
      </c>
    </row>
    <row r="291" spans="1:14" x14ac:dyDescent="0.2">
      <c r="A291" s="1">
        <v>9006</v>
      </c>
      <c r="B291" s="7">
        <v>36669</v>
      </c>
      <c r="C291" s="21" t="str">
        <f t="shared" si="28"/>
        <v>V</v>
      </c>
      <c r="D291" s="5"/>
      <c r="E291" s="5"/>
      <c r="F291" s="5">
        <v>19.86</v>
      </c>
      <c r="G291" s="3">
        <f t="shared" si="33"/>
        <v>6.0530326120085336</v>
      </c>
      <c r="K291">
        <v>429.99</v>
      </c>
      <c r="L291" s="3">
        <f t="shared" si="34"/>
        <v>423.9369673879915</v>
      </c>
      <c r="N291" s="3">
        <f t="shared" si="35"/>
        <v>5.3510326120085097</v>
      </c>
    </row>
    <row r="292" spans="1:14" x14ac:dyDescent="0.2">
      <c r="A292" s="1">
        <v>9006</v>
      </c>
      <c r="B292" s="7">
        <v>36706</v>
      </c>
      <c r="C292" s="21" t="str">
        <f t="shared" si="28"/>
        <v>V</v>
      </c>
      <c r="D292" s="5"/>
      <c r="E292" s="5"/>
      <c r="F292" s="5">
        <v>19.72</v>
      </c>
      <c r="G292" s="3">
        <f t="shared" si="33"/>
        <v>6.0103626943005173</v>
      </c>
      <c r="K292">
        <v>429.99</v>
      </c>
      <c r="L292" s="3">
        <f t="shared" si="34"/>
        <v>423.9796373056995</v>
      </c>
      <c r="N292" s="3">
        <f t="shared" si="35"/>
        <v>5.3083626943005129</v>
      </c>
    </row>
    <row r="293" spans="1:14" x14ac:dyDescent="0.2">
      <c r="A293" s="1">
        <v>9006</v>
      </c>
      <c r="B293" s="7">
        <v>36732</v>
      </c>
      <c r="C293" s="21" t="str">
        <f t="shared" si="28"/>
        <v>V</v>
      </c>
      <c r="D293" s="5"/>
      <c r="E293" s="5"/>
      <c r="F293" s="5">
        <v>19.88</v>
      </c>
      <c r="G293" s="3">
        <f t="shared" si="33"/>
        <v>6.05912831453825</v>
      </c>
      <c r="K293">
        <v>429.99</v>
      </c>
      <c r="L293" s="3">
        <f t="shared" si="34"/>
        <v>423.93087168546174</v>
      </c>
      <c r="N293" s="3">
        <f t="shared" si="35"/>
        <v>5.3571283145382722</v>
      </c>
    </row>
    <row r="294" spans="1:14" x14ac:dyDescent="0.2">
      <c r="A294" s="1">
        <v>9006</v>
      </c>
      <c r="B294" s="7">
        <v>36760</v>
      </c>
      <c r="C294" s="21" t="str">
        <f t="shared" si="28"/>
        <v>V</v>
      </c>
      <c r="D294" s="5"/>
      <c r="E294" s="5"/>
      <c r="F294" s="5">
        <v>19.920000000000002</v>
      </c>
      <c r="G294" s="3">
        <v>6.0720000000000001</v>
      </c>
      <c r="K294">
        <v>429.99</v>
      </c>
      <c r="L294" s="3">
        <f t="shared" si="34"/>
        <v>423.91800000000001</v>
      </c>
      <c r="N294" s="3">
        <f t="shared" si="35"/>
        <v>5.3700000000000045</v>
      </c>
    </row>
    <row r="295" spans="1:14" x14ac:dyDescent="0.2">
      <c r="A295" s="1">
        <v>9006</v>
      </c>
      <c r="B295" s="7">
        <v>36787</v>
      </c>
      <c r="C295" s="21" t="str">
        <f t="shared" si="28"/>
        <v>V</v>
      </c>
      <c r="D295" s="5"/>
      <c r="E295" s="5"/>
      <c r="F295" s="5">
        <v>19.940000000000001</v>
      </c>
      <c r="G295" s="3">
        <v>6.0780000000000003</v>
      </c>
      <c r="K295">
        <v>429.99</v>
      </c>
      <c r="L295" s="3">
        <f t="shared" si="34"/>
        <v>423.91200000000003</v>
      </c>
      <c r="N295" s="3">
        <f t="shared" si="35"/>
        <v>5.3759999999999764</v>
      </c>
    </row>
    <row r="296" spans="1:14" x14ac:dyDescent="0.2">
      <c r="A296" s="1">
        <v>9006</v>
      </c>
      <c r="B296" s="7">
        <v>36816</v>
      </c>
      <c r="C296" s="21" t="str">
        <f t="shared" si="28"/>
        <v>V</v>
      </c>
      <c r="D296" s="5"/>
      <c r="E296" s="5"/>
      <c r="F296" s="5">
        <f>G296*3.2908</f>
        <v>19.915921599999997</v>
      </c>
      <c r="G296" s="3">
        <v>6.0519999999999996</v>
      </c>
      <c r="K296">
        <v>429.99</v>
      </c>
      <c r="L296" s="3">
        <f t="shared" ref="L296:L360" si="36">K296-G296</f>
        <v>423.93799999999999</v>
      </c>
      <c r="N296" s="3">
        <f t="shared" si="35"/>
        <v>5.3500000000000227</v>
      </c>
    </row>
    <row r="297" spans="1:14" x14ac:dyDescent="0.2">
      <c r="A297" s="1">
        <v>9006</v>
      </c>
      <c r="B297" s="7">
        <v>36822</v>
      </c>
      <c r="C297" s="21" t="str">
        <f t="shared" si="28"/>
        <v>V</v>
      </c>
      <c r="D297" s="5"/>
      <c r="E297" s="5"/>
      <c r="F297" s="5">
        <v>19.84</v>
      </c>
      <c r="G297" s="3">
        <v>6.0469999999999997</v>
      </c>
      <c r="K297">
        <v>429.99</v>
      </c>
      <c r="L297" s="3">
        <f t="shared" si="36"/>
        <v>423.94299999999998</v>
      </c>
      <c r="N297" s="3">
        <f t="shared" si="35"/>
        <v>5.3450000000000273</v>
      </c>
    </row>
    <row r="298" spans="1:14" x14ac:dyDescent="0.2">
      <c r="A298" s="1">
        <v>9006</v>
      </c>
      <c r="B298" s="7">
        <v>36859</v>
      </c>
      <c r="C298" s="21" t="str">
        <f t="shared" si="28"/>
        <v>V</v>
      </c>
      <c r="D298" s="5"/>
      <c r="E298" s="5"/>
      <c r="F298" s="5">
        <v>19.420000000000002</v>
      </c>
      <c r="G298" s="3">
        <v>5.9189999999999996</v>
      </c>
      <c r="K298">
        <v>429.99</v>
      </c>
      <c r="L298" s="3">
        <f t="shared" si="36"/>
        <v>424.07100000000003</v>
      </c>
      <c r="N298" s="3">
        <f t="shared" si="35"/>
        <v>5.2169999999999845</v>
      </c>
    </row>
    <row r="299" spans="1:14" x14ac:dyDescent="0.2">
      <c r="A299" s="1">
        <v>9006</v>
      </c>
      <c r="B299" s="7">
        <v>36888</v>
      </c>
      <c r="C299" s="21" t="str">
        <f t="shared" si="28"/>
        <v>V</v>
      </c>
      <c r="D299" s="5"/>
      <c r="E299" s="5"/>
      <c r="F299" s="5">
        <v>19.45</v>
      </c>
      <c r="G299" s="3">
        <v>5.9279999999999999</v>
      </c>
      <c r="K299">
        <v>429.99</v>
      </c>
      <c r="L299" s="3">
        <f t="shared" si="36"/>
        <v>424.06200000000001</v>
      </c>
      <c r="N299" s="3">
        <f t="shared" si="35"/>
        <v>5.2259999999999991</v>
      </c>
    </row>
    <row r="300" spans="1:14" x14ac:dyDescent="0.2">
      <c r="A300" s="1">
        <v>9006</v>
      </c>
      <c r="B300" s="7">
        <v>36914</v>
      </c>
      <c r="C300" s="21" t="str">
        <f t="shared" si="28"/>
        <v>V</v>
      </c>
      <c r="D300" s="5"/>
      <c r="E300" s="5"/>
      <c r="F300" s="5">
        <v>19.59</v>
      </c>
      <c r="G300" s="3">
        <v>5.9710000000000001</v>
      </c>
      <c r="K300">
        <v>429.99</v>
      </c>
      <c r="L300" s="3">
        <f t="shared" si="36"/>
        <v>424.01900000000001</v>
      </c>
      <c r="N300" s="3">
        <f t="shared" si="35"/>
        <v>5.2690000000000055</v>
      </c>
    </row>
    <row r="301" spans="1:14" x14ac:dyDescent="0.2">
      <c r="A301" s="1">
        <v>9006</v>
      </c>
      <c r="B301" s="7">
        <v>36941</v>
      </c>
      <c r="C301" s="21" t="str">
        <f t="shared" si="28"/>
        <v>V</v>
      </c>
      <c r="D301" s="5"/>
      <c r="E301" s="5"/>
      <c r="F301" s="5">
        <v>19.72</v>
      </c>
      <c r="G301" s="3">
        <v>6.0110000000000001</v>
      </c>
      <c r="K301">
        <v>429.99</v>
      </c>
      <c r="L301" s="3">
        <f t="shared" si="36"/>
        <v>423.97899999999998</v>
      </c>
      <c r="N301" s="3">
        <f t="shared" si="35"/>
        <v>5.3090000000000259</v>
      </c>
    </row>
    <row r="302" spans="1:14" x14ac:dyDescent="0.2">
      <c r="A302" s="1">
        <v>9006</v>
      </c>
      <c r="B302" s="7">
        <v>36965</v>
      </c>
      <c r="C302" s="21" t="str">
        <f t="shared" si="28"/>
        <v>V</v>
      </c>
      <c r="D302" s="5"/>
      <c r="E302" s="5"/>
      <c r="F302" s="5">
        <v>19.82</v>
      </c>
      <c r="G302" s="3">
        <v>6.0410000000000004</v>
      </c>
      <c r="K302">
        <v>429.99</v>
      </c>
      <c r="L302" s="3">
        <f t="shared" si="36"/>
        <v>423.94900000000001</v>
      </c>
      <c r="N302" s="3">
        <f t="shared" si="35"/>
        <v>5.3389999999999986</v>
      </c>
    </row>
    <row r="303" spans="1:14" x14ac:dyDescent="0.2">
      <c r="A303" s="1">
        <v>9006</v>
      </c>
      <c r="B303" s="7">
        <v>37011</v>
      </c>
      <c r="C303" s="21" t="str">
        <f t="shared" si="28"/>
        <v>V</v>
      </c>
      <c r="D303" s="5"/>
      <c r="E303" s="5"/>
      <c r="F303" s="5">
        <v>19.329999999999998</v>
      </c>
      <c r="G303" s="3">
        <v>5.8920000000000003</v>
      </c>
      <c r="K303">
        <v>429.99</v>
      </c>
      <c r="L303" s="3">
        <f t="shared" si="36"/>
        <v>424.09800000000001</v>
      </c>
      <c r="N303" s="3">
        <f t="shared" si="35"/>
        <v>5.1899999999999977</v>
      </c>
    </row>
    <row r="304" spans="1:14" x14ac:dyDescent="0.2">
      <c r="A304" s="1">
        <v>9006</v>
      </c>
      <c r="B304" s="7">
        <v>37041</v>
      </c>
      <c r="C304" s="21" t="str">
        <f t="shared" si="28"/>
        <v>V</v>
      </c>
      <c r="D304" s="5"/>
      <c r="E304" s="5"/>
      <c r="F304" s="5">
        <v>18.489999999999998</v>
      </c>
      <c r="G304" s="3">
        <v>5.6360000000000001</v>
      </c>
      <c r="K304">
        <v>429.99</v>
      </c>
      <c r="L304" s="3">
        <f t="shared" si="36"/>
        <v>424.35399999999998</v>
      </c>
      <c r="N304" s="3">
        <f t="shared" si="35"/>
        <v>4.9340000000000259</v>
      </c>
    </row>
    <row r="305" spans="1:14" x14ac:dyDescent="0.2">
      <c r="A305" s="1">
        <v>9006</v>
      </c>
      <c r="B305" s="7">
        <v>37063</v>
      </c>
      <c r="C305" s="21" t="str">
        <f t="shared" si="28"/>
        <v>V</v>
      </c>
      <c r="D305" s="5"/>
      <c r="E305" s="5"/>
      <c r="F305" s="5">
        <v>18.46</v>
      </c>
      <c r="G305" s="3">
        <v>5.6269999999999998</v>
      </c>
      <c r="K305">
        <v>429.99</v>
      </c>
      <c r="L305" s="3">
        <f t="shared" si="36"/>
        <v>424.363</v>
      </c>
      <c r="N305" s="3">
        <f t="shared" si="35"/>
        <v>4.9250000000000114</v>
      </c>
    </row>
    <row r="306" spans="1:14" x14ac:dyDescent="0.2">
      <c r="A306" s="1">
        <v>9006</v>
      </c>
      <c r="B306" s="7">
        <v>37102</v>
      </c>
      <c r="C306" s="21" t="str">
        <f t="shared" si="28"/>
        <v>V</v>
      </c>
      <c r="D306" s="5"/>
      <c r="E306" s="5"/>
      <c r="F306" s="5">
        <v>18.95</v>
      </c>
      <c r="G306" s="3">
        <v>5.7759999999999998</v>
      </c>
      <c r="K306">
        <v>429.99</v>
      </c>
      <c r="L306" s="3">
        <f t="shared" si="36"/>
        <v>424.214</v>
      </c>
      <c r="N306" s="3">
        <f t="shared" si="35"/>
        <v>5.0740000000000123</v>
      </c>
    </row>
    <row r="307" spans="1:14" x14ac:dyDescent="0.2">
      <c r="A307" s="1">
        <v>9006</v>
      </c>
      <c r="B307" s="7">
        <v>37130</v>
      </c>
      <c r="C307" s="21" t="str">
        <f t="shared" si="28"/>
        <v>V</v>
      </c>
      <c r="D307" s="5"/>
      <c r="E307" s="5"/>
      <c r="F307" s="5">
        <v>19.18</v>
      </c>
      <c r="G307" s="3">
        <v>5.8460000000000001</v>
      </c>
      <c r="K307">
        <v>429.99</v>
      </c>
      <c r="L307" s="3">
        <f t="shared" si="36"/>
        <v>424.14400000000001</v>
      </c>
      <c r="N307" s="3">
        <f t="shared" si="35"/>
        <v>5.1440000000000055</v>
      </c>
    </row>
    <row r="308" spans="1:14" x14ac:dyDescent="0.2">
      <c r="A308" s="1">
        <v>9006</v>
      </c>
      <c r="B308" s="7">
        <v>37159</v>
      </c>
      <c r="C308" s="21" t="str">
        <f t="shared" si="28"/>
        <v>V</v>
      </c>
      <c r="D308" s="5"/>
      <c r="E308" s="5"/>
      <c r="F308" s="5">
        <v>19.350000000000001</v>
      </c>
      <c r="G308" s="3">
        <v>5.8979999999999997</v>
      </c>
      <c r="K308">
        <v>429.99</v>
      </c>
      <c r="L308" s="3">
        <f t="shared" si="36"/>
        <v>424.09199999999998</v>
      </c>
      <c r="N308" s="3">
        <f t="shared" si="35"/>
        <v>5.1960000000000264</v>
      </c>
    </row>
    <row r="309" spans="1:14" x14ac:dyDescent="0.2">
      <c r="A309" s="1">
        <v>9006</v>
      </c>
      <c r="B309" s="7">
        <v>37193</v>
      </c>
      <c r="C309" s="21" t="str">
        <f t="shared" si="28"/>
        <v>V</v>
      </c>
      <c r="D309" s="5"/>
      <c r="E309" s="5"/>
      <c r="F309" s="5">
        <v>19.46</v>
      </c>
      <c r="G309" s="3">
        <v>5.931</v>
      </c>
      <c r="K309">
        <v>429.99</v>
      </c>
      <c r="L309" s="3">
        <f t="shared" si="36"/>
        <v>424.05900000000003</v>
      </c>
      <c r="N309" s="3">
        <f t="shared" si="35"/>
        <v>5.228999999999985</v>
      </c>
    </row>
    <row r="310" spans="1:14" x14ac:dyDescent="0.2">
      <c r="A310" s="1">
        <v>9006</v>
      </c>
      <c r="B310" s="7">
        <v>37223</v>
      </c>
      <c r="C310" s="21" t="str">
        <f t="shared" si="28"/>
        <v>V</v>
      </c>
      <c r="D310" s="5"/>
      <c r="E310" s="5"/>
      <c r="F310" s="5">
        <v>19.55</v>
      </c>
      <c r="G310" s="3">
        <v>5.9589999999999996</v>
      </c>
      <c r="K310">
        <v>429.99</v>
      </c>
      <c r="L310" s="3">
        <f t="shared" si="36"/>
        <v>424.03100000000001</v>
      </c>
      <c r="N310" s="3">
        <f t="shared" si="35"/>
        <v>5.257000000000005</v>
      </c>
    </row>
    <row r="311" spans="1:14" x14ac:dyDescent="0.2">
      <c r="A311" s="1">
        <v>9006</v>
      </c>
      <c r="B311" s="7">
        <v>37244</v>
      </c>
      <c r="C311" s="21" t="str">
        <f t="shared" si="28"/>
        <v>V</v>
      </c>
      <c r="D311" s="5"/>
      <c r="E311" s="5"/>
      <c r="F311" s="5">
        <v>19.61</v>
      </c>
      <c r="G311" s="3">
        <v>5.9770000000000003</v>
      </c>
      <c r="K311">
        <v>429.99</v>
      </c>
      <c r="L311" s="3">
        <f t="shared" si="36"/>
        <v>424.01300000000003</v>
      </c>
      <c r="N311" s="3">
        <f t="shared" si="35"/>
        <v>5.2749999999999773</v>
      </c>
    </row>
    <row r="312" spans="1:14" x14ac:dyDescent="0.2">
      <c r="A312" s="1">
        <v>9006</v>
      </c>
      <c r="B312" s="7">
        <v>37281</v>
      </c>
      <c r="C312" s="21" t="str">
        <f t="shared" si="28"/>
        <v>V</v>
      </c>
      <c r="D312" s="5"/>
      <c r="E312" s="5"/>
      <c r="F312" s="5">
        <v>19.72</v>
      </c>
      <c r="G312" s="3">
        <v>6.0110000000000001</v>
      </c>
      <c r="K312">
        <v>429.99</v>
      </c>
      <c r="L312" s="3">
        <f t="shared" si="36"/>
        <v>423.97899999999998</v>
      </c>
      <c r="N312" s="3">
        <f t="shared" si="35"/>
        <v>5.3090000000000259</v>
      </c>
    </row>
    <row r="313" spans="1:14" x14ac:dyDescent="0.2">
      <c r="A313" s="1">
        <v>9006</v>
      </c>
      <c r="B313" s="7">
        <v>37314</v>
      </c>
      <c r="C313" s="21" t="str">
        <f t="shared" si="28"/>
        <v>V</v>
      </c>
      <c r="D313" s="5"/>
      <c r="E313" s="5"/>
      <c r="F313" s="5">
        <v>19.899999999999999</v>
      </c>
      <c r="G313" s="3">
        <v>6.0659999999999998</v>
      </c>
      <c r="K313">
        <v>429.99</v>
      </c>
      <c r="L313" s="3">
        <f t="shared" si="36"/>
        <v>423.92400000000004</v>
      </c>
      <c r="N313" s="3">
        <f t="shared" si="35"/>
        <v>5.3639999999999759</v>
      </c>
    </row>
    <row r="314" spans="1:14" x14ac:dyDescent="0.2">
      <c r="A314" s="1">
        <v>9006</v>
      </c>
      <c r="B314" s="7">
        <v>37337</v>
      </c>
      <c r="C314" s="21" t="str">
        <f t="shared" si="28"/>
        <v>V</v>
      </c>
      <c r="D314" s="5"/>
      <c r="E314" s="5"/>
      <c r="F314" s="5">
        <v>19.96</v>
      </c>
      <c r="G314" s="3">
        <v>6.0839999999999996</v>
      </c>
      <c r="K314">
        <v>429.99</v>
      </c>
      <c r="L314" s="3">
        <f t="shared" si="36"/>
        <v>423.90600000000001</v>
      </c>
      <c r="N314" s="3">
        <f t="shared" si="35"/>
        <v>5.382000000000005</v>
      </c>
    </row>
    <row r="315" spans="1:14" x14ac:dyDescent="0.2">
      <c r="A315" s="1">
        <v>9006</v>
      </c>
      <c r="B315" s="7">
        <v>37375</v>
      </c>
      <c r="C315" s="21" t="str">
        <f t="shared" si="28"/>
        <v>V</v>
      </c>
      <c r="D315" s="5"/>
      <c r="E315" s="5"/>
      <c r="F315" s="5">
        <v>19.809999999999999</v>
      </c>
      <c r="G315" s="3">
        <v>6.0380000000000003</v>
      </c>
      <c r="K315">
        <v>429.99</v>
      </c>
      <c r="L315" s="3">
        <f t="shared" si="36"/>
        <v>423.952</v>
      </c>
      <c r="N315" s="3">
        <f t="shared" si="35"/>
        <v>5.3360000000000127</v>
      </c>
    </row>
    <row r="316" spans="1:14" x14ac:dyDescent="0.2">
      <c r="A316" s="1">
        <v>9006</v>
      </c>
      <c r="B316" s="7">
        <v>37398</v>
      </c>
      <c r="C316" s="21" t="str">
        <f t="shared" si="28"/>
        <v>V</v>
      </c>
      <c r="D316" s="5"/>
      <c r="E316" s="5"/>
      <c r="F316" s="5">
        <v>19.73</v>
      </c>
      <c r="G316" s="3">
        <v>6.0140000000000002</v>
      </c>
      <c r="K316">
        <v>429.99</v>
      </c>
      <c r="L316" s="3">
        <f t="shared" si="36"/>
        <v>423.976</v>
      </c>
      <c r="N316" s="3">
        <f t="shared" si="35"/>
        <v>5.3120000000000118</v>
      </c>
    </row>
    <row r="317" spans="1:14" x14ac:dyDescent="0.2">
      <c r="A317" s="1">
        <v>9006</v>
      </c>
      <c r="B317" s="7">
        <v>37433</v>
      </c>
      <c r="C317" s="21" t="str">
        <f t="shared" si="28"/>
        <v>V</v>
      </c>
      <c r="D317" s="5"/>
      <c r="E317" s="5"/>
      <c r="F317" s="5">
        <v>19.54</v>
      </c>
      <c r="G317" s="3">
        <v>5.9560000000000004</v>
      </c>
      <c r="K317">
        <v>429.99</v>
      </c>
      <c r="L317" s="3">
        <f t="shared" si="36"/>
        <v>424.03399999999999</v>
      </c>
      <c r="N317" s="3">
        <f t="shared" si="35"/>
        <v>5.2540000000000191</v>
      </c>
    </row>
    <row r="318" spans="1:14" x14ac:dyDescent="0.2">
      <c r="A318" s="1">
        <v>9006</v>
      </c>
      <c r="B318" s="7">
        <v>37462</v>
      </c>
      <c r="C318" s="21" t="str">
        <f t="shared" si="28"/>
        <v>V</v>
      </c>
      <c r="D318" s="5"/>
      <c r="E318" s="5"/>
      <c r="F318" s="5">
        <v>23.8</v>
      </c>
      <c r="G318" s="3" t="s">
        <v>37</v>
      </c>
      <c r="L318" s="3"/>
      <c r="N318" s="3"/>
    </row>
    <row r="319" spans="1:14" x14ac:dyDescent="0.2">
      <c r="A319" s="1">
        <v>9006</v>
      </c>
      <c r="B319" s="7">
        <v>37494</v>
      </c>
      <c r="C319" s="21" t="str">
        <f t="shared" si="28"/>
        <v>V</v>
      </c>
      <c r="D319" s="5"/>
      <c r="E319" s="5"/>
      <c r="F319" s="5">
        <v>19.57</v>
      </c>
      <c r="G319" s="3">
        <v>5.9649999999999999</v>
      </c>
      <c r="K319">
        <v>429.99</v>
      </c>
      <c r="L319" s="3">
        <f t="shared" si="36"/>
        <v>424.02500000000003</v>
      </c>
      <c r="N319" s="3">
        <f t="shared" si="35"/>
        <v>5.2629999999999768</v>
      </c>
    </row>
    <row r="320" spans="1:14" x14ac:dyDescent="0.2">
      <c r="A320" s="1">
        <v>9006</v>
      </c>
      <c r="B320" s="7">
        <v>37524</v>
      </c>
      <c r="C320" s="21" t="str">
        <f t="shared" si="28"/>
        <v>V</v>
      </c>
      <c r="D320" s="5"/>
      <c r="E320" s="5"/>
      <c r="F320" s="5">
        <v>19.739999999999998</v>
      </c>
      <c r="G320" s="3">
        <f t="shared" ref="G320:G408" si="37">F320*0.3048</f>
        <v>6.0167519999999994</v>
      </c>
      <c r="K320">
        <v>429.99</v>
      </c>
      <c r="L320" s="3">
        <f t="shared" si="36"/>
        <v>423.97324800000001</v>
      </c>
      <c r="N320" s="3">
        <f t="shared" si="35"/>
        <v>5.3147519999999986</v>
      </c>
    </row>
    <row r="321" spans="1:14" x14ac:dyDescent="0.2">
      <c r="A321" s="1">
        <v>9006</v>
      </c>
      <c r="B321" s="7">
        <v>37546</v>
      </c>
      <c r="C321" s="21" t="str">
        <f t="shared" si="28"/>
        <v>V</v>
      </c>
      <c r="D321" s="5"/>
      <c r="E321" s="5"/>
      <c r="F321" s="5">
        <v>19.77</v>
      </c>
      <c r="G321" s="3">
        <f t="shared" si="37"/>
        <v>6.0258960000000004</v>
      </c>
      <c r="K321">
        <v>429.99</v>
      </c>
      <c r="L321" s="3">
        <f t="shared" si="36"/>
        <v>423.96410400000002</v>
      </c>
      <c r="N321" s="3">
        <f t="shared" si="35"/>
        <v>5.3238959999999906</v>
      </c>
    </row>
    <row r="322" spans="1:14" x14ac:dyDescent="0.2">
      <c r="A322" s="1">
        <v>9006</v>
      </c>
      <c r="B322" s="7">
        <v>37581</v>
      </c>
      <c r="C322" s="21" t="str">
        <f t="shared" si="28"/>
        <v>V</v>
      </c>
      <c r="D322" s="5"/>
      <c r="E322" s="5"/>
      <c r="F322" s="5">
        <v>19.850000000000001</v>
      </c>
      <c r="G322" s="3">
        <f t="shared" si="37"/>
        <v>6.0502800000000008</v>
      </c>
      <c r="K322">
        <v>429.99</v>
      </c>
      <c r="L322" s="3">
        <f t="shared" si="36"/>
        <v>423.93972000000002</v>
      </c>
      <c r="N322" s="3">
        <f t="shared" si="35"/>
        <v>5.3482799999999884</v>
      </c>
    </row>
    <row r="323" spans="1:14" x14ac:dyDescent="0.2">
      <c r="A323" s="1">
        <v>9006</v>
      </c>
      <c r="B323" s="7">
        <v>37610</v>
      </c>
      <c r="C323" s="21" t="str">
        <f t="shared" si="28"/>
        <v>V</v>
      </c>
      <c r="D323" s="5"/>
      <c r="E323" s="5"/>
      <c r="F323" s="5">
        <v>19.920000000000002</v>
      </c>
      <c r="G323" s="3">
        <f t="shared" si="37"/>
        <v>6.0716160000000006</v>
      </c>
      <c r="K323">
        <v>429.99</v>
      </c>
      <c r="L323" s="3">
        <f t="shared" si="36"/>
        <v>423.918384</v>
      </c>
      <c r="N323" s="3">
        <f t="shared" si="35"/>
        <v>5.3696160000000077</v>
      </c>
    </row>
    <row r="324" spans="1:14" x14ac:dyDescent="0.2">
      <c r="A324" s="1">
        <v>9006</v>
      </c>
      <c r="B324" s="7">
        <v>37651</v>
      </c>
      <c r="C324" s="21" t="str">
        <f t="shared" si="28"/>
        <v>V</v>
      </c>
      <c r="D324" s="5"/>
      <c r="E324" s="5"/>
      <c r="F324" s="5">
        <v>20.05</v>
      </c>
      <c r="G324" s="3">
        <f t="shared" si="37"/>
        <v>6.1112400000000004</v>
      </c>
      <c r="K324">
        <v>429.99</v>
      </c>
      <c r="L324" s="3">
        <f t="shared" si="36"/>
        <v>423.87876</v>
      </c>
      <c r="N324" s="3">
        <f t="shared" si="35"/>
        <v>5.4092400000000112</v>
      </c>
    </row>
    <row r="325" spans="1:14" x14ac:dyDescent="0.2">
      <c r="A325" s="1">
        <v>9006</v>
      </c>
      <c r="B325" s="7">
        <v>37679</v>
      </c>
      <c r="C325" s="21" t="str">
        <f t="shared" si="28"/>
        <v>V</v>
      </c>
      <c r="D325" s="5"/>
      <c r="E325" s="5"/>
      <c r="F325" s="5">
        <v>20.149999999999999</v>
      </c>
      <c r="G325" s="3">
        <f t="shared" si="37"/>
        <v>6.1417200000000003</v>
      </c>
      <c r="K325">
        <v>429.99</v>
      </c>
      <c r="L325" s="3">
        <f t="shared" si="36"/>
        <v>423.84827999999999</v>
      </c>
      <c r="N325" s="3">
        <f t="shared" si="35"/>
        <v>5.4397200000000225</v>
      </c>
    </row>
    <row r="326" spans="1:14" x14ac:dyDescent="0.2">
      <c r="A326" s="1">
        <v>9006</v>
      </c>
      <c r="B326" s="7">
        <v>37706</v>
      </c>
      <c r="C326" s="21" t="str">
        <f t="shared" si="28"/>
        <v>V</v>
      </c>
      <c r="D326" s="5"/>
      <c r="E326" s="5"/>
      <c r="F326" s="5">
        <v>20.190000000000001</v>
      </c>
      <c r="G326" s="3">
        <f t="shared" si="37"/>
        <v>6.1539120000000009</v>
      </c>
      <c r="K326">
        <v>429.99</v>
      </c>
      <c r="L326" s="3">
        <f t="shared" si="36"/>
        <v>423.83608800000002</v>
      </c>
      <c r="N326" s="3">
        <f t="shared" si="35"/>
        <v>5.451911999999993</v>
      </c>
    </row>
    <row r="327" spans="1:14" x14ac:dyDescent="0.2">
      <c r="A327" s="1">
        <v>9006</v>
      </c>
      <c r="B327" s="7">
        <v>37739</v>
      </c>
      <c r="C327" s="21" t="str">
        <f t="shared" si="28"/>
        <v>V</v>
      </c>
      <c r="D327" s="5"/>
      <c r="E327" s="5"/>
      <c r="F327" s="5">
        <v>20.13</v>
      </c>
      <c r="G327" s="3">
        <f t="shared" si="37"/>
        <v>6.135624</v>
      </c>
      <c r="K327">
        <v>429.99</v>
      </c>
      <c r="L327" s="3">
        <f t="shared" si="36"/>
        <v>423.854376</v>
      </c>
      <c r="N327" s="3">
        <f t="shared" si="35"/>
        <v>5.4336240000000089</v>
      </c>
    </row>
    <row r="328" spans="1:14" x14ac:dyDescent="0.2">
      <c r="A328" s="1">
        <v>9006</v>
      </c>
      <c r="B328" s="7">
        <v>37761</v>
      </c>
      <c r="C328" s="21" t="str">
        <f t="shared" si="28"/>
        <v>V</v>
      </c>
      <c r="D328" s="5"/>
      <c r="E328" s="5"/>
      <c r="F328" s="5">
        <v>20.11</v>
      </c>
      <c r="G328" s="3">
        <f t="shared" si="37"/>
        <v>6.1295280000000005</v>
      </c>
      <c r="K328">
        <v>429.99</v>
      </c>
      <c r="L328" s="3">
        <f t="shared" si="36"/>
        <v>423.86047200000002</v>
      </c>
      <c r="N328" s="3">
        <f t="shared" si="35"/>
        <v>5.4275279999999952</v>
      </c>
    </row>
    <row r="329" spans="1:14" x14ac:dyDescent="0.2">
      <c r="A329" s="1">
        <v>9006</v>
      </c>
      <c r="B329" s="7">
        <v>37802</v>
      </c>
      <c r="C329" s="21" t="str">
        <f t="shared" si="28"/>
        <v>V</v>
      </c>
      <c r="D329" s="5"/>
      <c r="E329" s="5"/>
      <c r="F329" s="5">
        <v>20.03</v>
      </c>
      <c r="G329" s="3">
        <f t="shared" si="37"/>
        <v>6.105144000000001</v>
      </c>
      <c r="K329">
        <v>429.99</v>
      </c>
      <c r="L329" s="3">
        <f t="shared" si="36"/>
        <v>423.88485600000001</v>
      </c>
      <c r="N329" s="3">
        <f t="shared" si="35"/>
        <v>5.4031439999999975</v>
      </c>
    </row>
    <row r="330" spans="1:14" x14ac:dyDescent="0.2">
      <c r="A330" s="1">
        <v>9006</v>
      </c>
      <c r="B330" s="7">
        <v>37824</v>
      </c>
      <c r="C330" s="21" t="str">
        <f t="shared" si="28"/>
        <v>V</v>
      </c>
      <c r="D330" s="5"/>
      <c r="E330" s="5"/>
      <c r="F330" s="5">
        <v>19.98</v>
      </c>
      <c r="G330" s="3">
        <f t="shared" si="37"/>
        <v>6.0899040000000007</v>
      </c>
      <c r="K330">
        <v>429.99</v>
      </c>
      <c r="L330" s="3">
        <f t="shared" si="36"/>
        <v>423.90009600000002</v>
      </c>
      <c r="N330" s="3">
        <f t="shared" si="35"/>
        <v>5.3879039999999918</v>
      </c>
    </row>
    <row r="331" spans="1:14" x14ac:dyDescent="0.2">
      <c r="A331" s="1">
        <v>9006</v>
      </c>
      <c r="B331" s="7">
        <v>37860</v>
      </c>
      <c r="C331" s="21" t="str">
        <f t="shared" si="28"/>
        <v>V</v>
      </c>
      <c r="D331" s="5"/>
      <c r="E331" s="5"/>
      <c r="F331" s="5">
        <v>20.239999999999998</v>
      </c>
      <c r="G331" s="3">
        <f t="shared" si="37"/>
        <v>6.1691519999999995</v>
      </c>
      <c r="K331">
        <v>429.99</v>
      </c>
      <c r="L331" s="3">
        <f t="shared" si="36"/>
        <v>423.82084800000001</v>
      </c>
      <c r="N331" s="3">
        <f t="shared" si="35"/>
        <v>5.4671519999999987</v>
      </c>
    </row>
    <row r="332" spans="1:14" x14ac:dyDescent="0.2">
      <c r="A332" s="1">
        <v>9006</v>
      </c>
      <c r="B332" s="7">
        <v>37888</v>
      </c>
      <c r="C332" s="21" t="str">
        <f t="shared" si="28"/>
        <v>V</v>
      </c>
      <c r="D332" s="5"/>
      <c r="E332" s="5"/>
      <c r="F332" s="5">
        <v>20.309999999999999</v>
      </c>
      <c r="G332" s="3">
        <f t="shared" si="37"/>
        <v>6.1904880000000002</v>
      </c>
      <c r="K332">
        <v>429.99</v>
      </c>
      <c r="L332" s="3">
        <f t="shared" si="36"/>
        <v>423.79951199999999</v>
      </c>
      <c r="N332" s="3">
        <f t="shared" si="35"/>
        <v>5.488488000000018</v>
      </c>
    </row>
    <row r="333" spans="1:14" x14ac:dyDescent="0.2">
      <c r="A333" s="1">
        <v>9006</v>
      </c>
      <c r="B333" s="7">
        <v>37924</v>
      </c>
      <c r="C333" s="21" t="str">
        <f t="shared" ref="C333:C338" si="38">IF(ISBLANK(D333),"V","S")</f>
        <v>V</v>
      </c>
      <c r="D333" s="5"/>
      <c r="E333" s="5"/>
      <c r="F333" s="5">
        <v>20.29</v>
      </c>
      <c r="G333" s="3">
        <f t="shared" si="37"/>
        <v>6.1843919999999999</v>
      </c>
      <c r="K333">
        <v>429.99</v>
      </c>
      <c r="L333" s="3">
        <f t="shared" si="36"/>
        <v>423.80560800000001</v>
      </c>
      <c r="N333" s="3">
        <f t="shared" si="35"/>
        <v>5.4823920000000044</v>
      </c>
    </row>
    <row r="334" spans="1:14" x14ac:dyDescent="0.2">
      <c r="A334" s="1">
        <v>9006</v>
      </c>
      <c r="B334" s="7">
        <v>37951</v>
      </c>
      <c r="C334" s="21" t="str">
        <f t="shared" si="38"/>
        <v>V</v>
      </c>
      <c r="D334" s="5"/>
      <c r="E334" s="5"/>
      <c r="F334" s="5">
        <v>20.3</v>
      </c>
      <c r="G334" s="3">
        <f t="shared" si="37"/>
        <v>6.1874400000000005</v>
      </c>
      <c r="K334">
        <v>429.99</v>
      </c>
      <c r="L334" s="3">
        <f t="shared" si="36"/>
        <v>423.80256000000003</v>
      </c>
      <c r="N334" s="3">
        <f t="shared" si="35"/>
        <v>5.4854399999999828</v>
      </c>
    </row>
    <row r="335" spans="1:14" x14ac:dyDescent="0.2">
      <c r="A335" s="1">
        <v>9006</v>
      </c>
      <c r="B335" s="7">
        <v>37978</v>
      </c>
      <c r="C335" s="21" t="str">
        <f t="shared" si="38"/>
        <v>V</v>
      </c>
      <c r="D335" s="5"/>
      <c r="E335" s="5"/>
      <c r="F335" s="5">
        <v>20.28</v>
      </c>
      <c r="G335" s="3">
        <f t="shared" si="37"/>
        <v>6.1813440000000011</v>
      </c>
      <c r="K335">
        <v>429.99</v>
      </c>
      <c r="L335" s="3">
        <f t="shared" si="36"/>
        <v>423.80865599999998</v>
      </c>
      <c r="N335" s="3">
        <f t="shared" si="35"/>
        <v>5.479344000000026</v>
      </c>
    </row>
    <row r="336" spans="1:14" x14ac:dyDescent="0.2">
      <c r="A336" s="1">
        <v>9006</v>
      </c>
      <c r="B336" s="7">
        <v>38008</v>
      </c>
      <c r="C336" s="21" t="str">
        <f t="shared" si="38"/>
        <v>V</v>
      </c>
      <c r="D336" s="5"/>
      <c r="E336" s="5"/>
      <c r="F336" s="5">
        <v>20.34</v>
      </c>
      <c r="G336" s="3">
        <f t="shared" si="37"/>
        <v>6.1996320000000003</v>
      </c>
      <c r="K336">
        <v>429.99</v>
      </c>
      <c r="L336" s="3">
        <f t="shared" si="36"/>
        <v>423.790368</v>
      </c>
      <c r="N336" s="3">
        <f t="shared" si="35"/>
        <v>5.4976320000000101</v>
      </c>
    </row>
    <row r="337" spans="1:14" x14ac:dyDescent="0.2">
      <c r="A337" s="1">
        <v>9006</v>
      </c>
      <c r="B337" s="7">
        <v>38047</v>
      </c>
      <c r="C337" s="21" t="str">
        <f t="shared" si="38"/>
        <v>V</v>
      </c>
      <c r="D337" s="5"/>
      <c r="E337" s="5"/>
      <c r="F337" s="5">
        <v>20.39</v>
      </c>
      <c r="G337" s="3">
        <f t="shared" si="37"/>
        <v>6.2148720000000006</v>
      </c>
      <c r="K337">
        <v>429.99</v>
      </c>
      <c r="L337" s="3">
        <f t="shared" si="36"/>
        <v>423.775128</v>
      </c>
      <c r="N337" s="3">
        <f t="shared" si="35"/>
        <v>5.5128720000000158</v>
      </c>
    </row>
    <row r="338" spans="1:14" x14ac:dyDescent="0.2">
      <c r="A338" s="1">
        <v>9006</v>
      </c>
      <c r="B338" s="7">
        <v>38079</v>
      </c>
      <c r="C338" s="21" t="str">
        <f t="shared" si="38"/>
        <v>V</v>
      </c>
      <c r="D338" s="5"/>
      <c r="E338" s="5"/>
      <c r="F338" s="5">
        <v>20.34</v>
      </c>
      <c r="G338" s="3">
        <f t="shared" si="37"/>
        <v>6.1996320000000003</v>
      </c>
      <c r="K338">
        <v>429.99</v>
      </c>
      <c r="L338" s="3">
        <f t="shared" si="36"/>
        <v>423.790368</v>
      </c>
      <c r="N338" s="3">
        <f t="shared" si="35"/>
        <v>5.4976320000000101</v>
      </c>
    </row>
    <row r="339" spans="1:14" x14ac:dyDescent="0.2">
      <c r="A339" s="1">
        <v>9006</v>
      </c>
      <c r="B339" s="7">
        <v>38105</v>
      </c>
      <c r="C339" s="21" t="s">
        <v>253</v>
      </c>
      <c r="D339" s="5"/>
      <c r="E339" s="5"/>
      <c r="F339" s="5">
        <v>20.37</v>
      </c>
      <c r="G339" s="3">
        <f t="shared" si="37"/>
        <v>6.2087760000000003</v>
      </c>
      <c r="J339" t="s">
        <v>40</v>
      </c>
      <c r="K339">
        <v>429.99</v>
      </c>
      <c r="L339" s="3">
        <f t="shared" si="36"/>
        <v>423.78122400000001</v>
      </c>
      <c r="N339" s="3">
        <f t="shared" si="35"/>
        <v>5.5067760000000021</v>
      </c>
    </row>
    <row r="340" spans="1:14" x14ac:dyDescent="0.2">
      <c r="A340" s="1">
        <v>9006</v>
      </c>
      <c r="B340" s="7">
        <v>38131</v>
      </c>
      <c r="C340" s="21" t="s">
        <v>253</v>
      </c>
      <c r="D340" s="5"/>
      <c r="E340" s="5"/>
      <c r="F340" s="5">
        <v>20.39</v>
      </c>
      <c r="G340" s="3">
        <f t="shared" si="37"/>
        <v>6.2148720000000006</v>
      </c>
      <c r="J340" t="s">
        <v>41</v>
      </c>
      <c r="K340">
        <v>429.99</v>
      </c>
      <c r="L340" s="3">
        <f t="shared" si="36"/>
        <v>423.775128</v>
      </c>
      <c r="N340" s="3">
        <f t="shared" si="35"/>
        <v>5.5128720000000158</v>
      </c>
    </row>
    <row r="341" spans="1:14" x14ac:dyDescent="0.2">
      <c r="A341" s="1">
        <v>9006</v>
      </c>
      <c r="B341" s="7">
        <v>38162</v>
      </c>
      <c r="C341" s="21" t="s">
        <v>253</v>
      </c>
      <c r="D341" s="5"/>
      <c r="E341" s="5"/>
      <c r="F341" s="5">
        <v>20.440000000000001</v>
      </c>
      <c r="G341" s="3">
        <f t="shared" si="37"/>
        <v>6.230112000000001</v>
      </c>
      <c r="J341" t="s">
        <v>41</v>
      </c>
      <c r="K341">
        <v>429.99</v>
      </c>
      <c r="L341" s="3">
        <f t="shared" si="36"/>
        <v>423.75988799999999</v>
      </c>
      <c r="N341" s="3">
        <f t="shared" si="35"/>
        <v>5.5281120000000215</v>
      </c>
    </row>
    <row r="342" spans="1:14" x14ac:dyDescent="0.2">
      <c r="A342" s="1">
        <v>9006</v>
      </c>
      <c r="B342" s="7">
        <v>38191</v>
      </c>
      <c r="C342" s="21" t="s">
        <v>253</v>
      </c>
      <c r="D342" s="5"/>
      <c r="E342" s="5"/>
      <c r="F342" s="5">
        <v>20.56</v>
      </c>
      <c r="G342" s="3">
        <f t="shared" si="37"/>
        <v>6.2666880000000003</v>
      </c>
      <c r="J342" t="s">
        <v>41</v>
      </c>
      <c r="K342">
        <v>429.99</v>
      </c>
      <c r="L342" s="3">
        <f t="shared" si="36"/>
        <v>423.72331200000002</v>
      </c>
      <c r="N342" s="3">
        <f t="shared" ref="N342:N387" si="39">429.288-L342</f>
        <v>5.5646879999999896</v>
      </c>
    </row>
    <row r="343" spans="1:14" x14ac:dyDescent="0.2">
      <c r="A343" s="1">
        <v>9006</v>
      </c>
      <c r="B343" s="7">
        <v>38216</v>
      </c>
      <c r="C343" s="21" t="s">
        <v>253</v>
      </c>
      <c r="D343" s="5"/>
      <c r="E343" s="5"/>
      <c r="F343" s="5">
        <v>20.64</v>
      </c>
      <c r="G343" s="3">
        <f t="shared" si="37"/>
        <v>6.2910720000000007</v>
      </c>
      <c r="J343" t="s">
        <v>41</v>
      </c>
      <c r="K343">
        <v>429.99</v>
      </c>
      <c r="L343" s="3">
        <f t="shared" si="36"/>
        <v>423.69892800000002</v>
      </c>
      <c r="N343" s="3">
        <f t="shared" si="39"/>
        <v>5.5890719999999874</v>
      </c>
    </row>
    <row r="344" spans="1:14" x14ac:dyDescent="0.2">
      <c r="A344" s="1">
        <v>9006</v>
      </c>
      <c r="B344" s="7">
        <v>38250</v>
      </c>
      <c r="C344" s="21" t="s">
        <v>253</v>
      </c>
      <c r="D344" s="5"/>
      <c r="E344" s="5"/>
      <c r="F344" s="5">
        <v>20.7</v>
      </c>
      <c r="G344" s="3">
        <f t="shared" si="37"/>
        <v>6.3093599999999999</v>
      </c>
      <c r="J344" t="s">
        <v>41</v>
      </c>
      <c r="K344">
        <v>429.99</v>
      </c>
      <c r="L344" s="3">
        <f t="shared" si="36"/>
        <v>423.68063999999998</v>
      </c>
      <c r="N344" s="3">
        <f t="shared" si="39"/>
        <v>5.6073600000000283</v>
      </c>
    </row>
    <row r="345" spans="1:14" x14ac:dyDescent="0.2">
      <c r="A345" s="1">
        <v>9006</v>
      </c>
      <c r="B345" s="7">
        <v>38292</v>
      </c>
      <c r="C345" s="21" t="s">
        <v>253</v>
      </c>
      <c r="D345" s="5"/>
      <c r="E345" s="5"/>
      <c r="F345" s="5">
        <v>20.36</v>
      </c>
      <c r="G345" s="3">
        <f t="shared" si="37"/>
        <v>6.2057280000000006</v>
      </c>
      <c r="J345" t="s">
        <v>41</v>
      </c>
      <c r="K345">
        <v>429.99</v>
      </c>
      <c r="L345" s="3">
        <f t="shared" si="36"/>
        <v>423.78427199999999</v>
      </c>
      <c r="N345" s="3">
        <f t="shared" si="39"/>
        <v>5.5037280000000237</v>
      </c>
    </row>
    <row r="346" spans="1:14" x14ac:dyDescent="0.2">
      <c r="A346" s="1">
        <v>9006</v>
      </c>
      <c r="B346" s="7">
        <v>38320</v>
      </c>
      <c r="C346" s="21" t="s">
        <v>253</v>
      </c>
      <c r="D346" s="5"/>
      <c r="E346" s="5"/>
      <c r="F346" s="5">
        <v>19.97</v>
      </c>
      <c r="G346" s="3">
        <f t="shared" si="37"/>
        <v>6.086856</v>
      </c>
      <c r="J346" t="s">
        <v>41</v>
      </c>
      <c r="K346">
        <v>429.99</v>
      </c>
      <c r="L346" s="3">
        <f t="shared" si="36"/>
        <v>423.903144</v>
      </c>
      <c r="N346" s="3">
        <f t="shared" si="39"/>
        <v>5.3848560000000134</v>
      </c>
    </row>
    <row r="347" spans="1:14" x14ac:dyDescent="0.2">
      <c r="A347" s="1">
        <v>9006</v>
      </c>
      <c r="B347" s="7">
        <v>38341</v>
      </c>
      <c r="C347" s="21" t="s">
        <v>253</v>
      </c>
      <c r="D347" s="5"/>
      <c r="E347" s="5"/>
      <c r="F347" s="5">
        <v>20.03</v>
      </c>
      <c r="G347" s="3">
        <f t="shared" si="37"/>
        <v>6.105144000000001</v>
      </c>
      <c r="J347" t="s">
        <v>41</v>
      </c>
      <c r="K347">
        <v>429.99</v>
      </c>
      <c r="L347" s="3">
        <f t="shared" si="36"/>
        <v>423.88485600000001</v>
      </c>
      <c r="N347" s="3">
        <f t="shared" si="39"/>
        <v>5.4031439999999975</v>
      </c>
    </row>
    <row r="348" spans="1:14" x14ac:dyDescent="0.2">
      <c r="A348" s="1">
        <v>9006</v>
      </c>
      <c r="B348" s="7">
        <v>38377</v>
      </c>
      <c r="C348" s="21" t="s">
        <v>253</v>
      </c>
      <c r="D348" s="5"/>
      <c r="E348" s="5"/>
      <c r="F348" s="5">
        <v>20.22</v>
      </c>
      <c r="G348" s="3">
        <f t="shared" si="37"/>
        <v>6.1630560000000001</v>
      </c>
      <c r="J348" t="s">
        <v>41</v>
      </c>
      <c r="K348">
        <v>429.99</v>
      </c>
      <c r="L348" s="3">
        <f t="shared" si="36"/>
        <v>423.82694400000003</v>
      </c>
      <c r="N348" s="3">
        <f t="shared" si="39"/>
        <v>5.461055999999985</v>
      </c>
    </row>
    <row r="349" spans="1:14" x14ac:dyDescent="0.2">
      <c r="A349" s="1">
        <v>9006</v>
      </c>
      <c r="B349" s="7">
        <v>38413</v>
      </c>
      <c r="C349" s="21" t="s">
        <v>253</v>
      </c>
      <c r="D349" s="5"/>
      <c r="E349" s="5"/>
      <c r="F349" s="5">
        <v>20.36</v>
      </c>
      <c r="G349" s="3">
        <f t="shared" si="37"/>
        <v>6.2057280000000006</v>
      </c>
      <c r="J349" t="s">
        <v>41</v>
      </c>
      <c r="K349">
        <v>429.99</v>
      </c>
      <c r="L349" s="3">
        <f t="shared" si="36"/>
        <v>423.78427199999999</v>
      </c>
      <c r="N349" s="3">
        <f t="shared" si="39"/>
        <v>5.5037280000000237</v>
      </c>
    </row>
    <row r="350" spans="1:14" x14ac:dyDescent="0.2">
      <c r="A350" s="1">
        <v>9006</v>
      </c>
      <c r="B350" s="7">
        <v>38440</v>
      </c>
      <c r="C350" s="21" t="s">
        <v>253</v>
      </c>
      <c r="D350" s="5"/>
      <c r="E350" s="5"/>
      <c r="F350" s="5">
        <v>20.399999999999999</v>
      </c>
      <c r="G350" s="3">
        <f t="shared" si="37"/>
        <v>6.2179199999999994</v>
      </c>
      <c r="J350" t="s">
        <v>41</v>
      </c>
      <c r="K350">
        <v>429.99</v>
      </c>
      <c r="L350" s="3">
        <f t="shared" si="36"/>
        <v>423.77208000000002</v>
      </c>
      <c r="N350" s="3">
        <f t="shared" si="39"/>
        <v>5.5159199999999942</v>
      </c>
    </row>
    <row r="351" spans="1:14" x14ac:dyDescent="0.2">
      <c r="A351" s="1">
        <v>9006</v>
      </c>
      <c r="B351" s="7">
        <v>38467</v>
      </c>
      <c r="C351" s="21" t="s">
        <v>253</v>
      </c>
      <c r="D351" s="5"/>
      <c r="E351" s="5"/>
      <c r="F351" s="5">
        <v>20.16</v>
      </c>
      <c r="G351" s="3">
        <f t="shared" si="37"/>
        <v>6.144768</v>
      </c>
      <c r="J351" t="s">
        <v>41</v>
      </c>
      <c r="K351">
        <v>429.99</v>
      </c>
      <c r="L351" s="3">
        <f t="shared" si="36"/>
        <v>423.84523200000001</v>
      </c>
      <c r="N351" s="3">
        <f t="shared" si="39"/>
        <v>5.4427680000000009</v>
      </c>
    </row>
    <row r="352" spans="1:14" x14ac:dyDescent="0.2">
      <c r="A352" s="1">
        <v>9006</v>
      </c>
      <c r="B352" s="7">
        <v>38496</v>
      </c>
      <c r="C352" s="21" t="s">
        <v>253</v>
      </c>
      <c r="D352" s="5"/>
      <c r="E352" s="5"/>
      <c r="F352" s="5">
        <v>20.09</v>
      </c>
      <c r="G352" s="3">
        <f t="shared" si="37"/>
        <v>6.1234320000000002</v>
      </c>
      <c r="J352" t="s">
        <v>41</v>
      </c>
      <c r="K352">
        <v>429.99</v>
      </c>
      <c r="L352" s="3">
        <f t="shared" si="36"/>
        <v>423.86656800000003</v>
      </c>
      <c r="N352" s="3">
        <f t="shared" si="39"/>
        <v>5.4214319999999816</v>
      </c>
    </row>
    <row r="353" spans="1:14" x14ac:dyDescent="0.2">
      <c r="A353" s="1">
        <v>9006</v>
      </c>
      <c r="B353" s="7">
        <v>38526</v>
      </c>
      <c r="C353" s="21" t="s">
        <v>253</v>
      </c>
      <c r="D353" s="5"/>
      <c r="E353" s="5"/>
      <c r="F353" s="5">
        <v>19.350000000000001</v>
      </c>
      <c r="G353" s="3">
        <f t="shared" si="37"/>
        <v>5.8978800000000007</v>
      </c>
      <c r="J353" t="s">
        <v>41</v>
      </c>
      <c r="K353">
        <v>429.99</v>
      </c>
      <c r="L353" s="3">
        <f t="shared" si="36"/>
        <v>424.09212000000002</v>
      </c>
      <c r="N353" s="3">
        <f t="shared" si="39"/>
        <v>5.1958799999999883</v>
      </c>
    </row>
    <row r="354" spans="1:14" x14ac:dyDescent="0.2">
      <c r="A354" s="1">
        <v>9006</v>
      </c>
      <c r="B354" s="7">
        <v>38558</v>
      </c>
      <c r="C354" s="21" t="str">
        <f>IF(ISBLANK(D354),"V","S")</f>
        <v>V</v>
      </c>
      <c r="D354" s="5"/>
      <c r="E354" s="5"/>
      <c r="F354" s="5">
        <v>19.5</v>
      </c>
      <c r="G354" s="3">
        <f t="shared" si="37"/>
        <v>5.9436</v>
      </c>
      <c r="J354" t="s">
        <v>58</v>
      </c>
      <c r="K354">
        <v>429.99</v>
      </c>
      <c r="L354" s="3">
        <f t="shared" si="36"/>
        <v>424.04640000000001</v>
      </c>
      <c r="N354" s="3">
        <f t="shared" si="39"/>
        <v>5.2416000000000054</v>
      </c>
    </row>
    <row r="355" spans="1:14" x14ac:dyDescent="0.2">
      <c r="A355" s="1">
        <v>9006</v>
      </c>
      <c r="B355" s="7">
        <v>38586</v>
      </c>
      <c r="C355" s="21" t="s">
        <v>253</v>
      </c>
      <c r="D355" s="5"/>
      <c r="E355" s="5"/>
      <c r="F355" s="5">
        <v>19.829999999999998</v>
      </c>
      <c r="G355" s="3">
        <f t="shared" si="37"/>
        <v>6.0441839999999996</v>
      </c>
      <c r="J355" t="s">
        <v>41</v>
      </c>
      <c r="K355">
        <v>429.99</v>
      </c>
      <c r="L355" s="3">
        <f t="shared" si="36"/>
        <v>423.94581600000004</v>
      </c>
      <c r="N355" s="3">
        <f t="shared" si="39"/>
        <v>5.3421839999999747</v>
      </c>
    </row>
    <row r="356" spans="1:14" x14ac:dyDescent="0.2">
      <c r="A356" s="1">
        <v>9006</v>
      </c>
      <c r="B356" s="7">
        <v>38618</v>
      </c>
      <c r="C356" s="21" t="s">
        <v>253</v>
      </c>
      <c r="D356" s="5"/>
      <c r="E356" s="5"/>
      <c r="F356" s="5">
        <v>20.02</v>
      </c>
      <c r="G356" s="3">
        <f t="shared" si="37"/>
        <v>6.1020960000000004</v>
      </c>
      <c r="J356" t="s">
        <v>41</v>
      </c>
      <c r="K356">
        <v>429.99</v>
      </c>
      <c r="L356" s="3">
        <f t="shared" si="36"/>
        <v>423.88790399999999</v>
      </c>
      <c r="N356" s="3">
        <f t="shared" si="39"/>
        <v>5.4000960000000191</v>
      </c>
    </row>
    <row r="357" spans="1:14" x14ac:dyDescent="0.2">
      <c r="A357" s="1">
        <v>9006</v>
      </c>
      <c r="B357" s="7">
        <v>38649</v>
      </c>
      <c r="C357" s="21" t="s">
        <v>253</v>
      </c>
      <c r="D357" s="5"/>
      <c r="E357" s="5"/>
      <c r="F357" s="5">
        <v>20.100000000000001</v>
      </c>
      <c r="G357" s="3">
        <f t="shared" si="37"/>
        <v>6.1264800000000008</v>
      </c>
      <c r="J357" t="s">
        <v>41</v>
      </c>
      <c r="K357">
        <v>429.99</v>
      </c>
      <c r="L357" s="3">
        <f t="shared" si="36"/>
        <v>423.86351999999999</v>
      </c>
      <c r="N357" s="3">
        <f t="shared" si="39"/>
        <v>5.4244800000000168</v>
      </c>
    </row>
    <row r="358" spans="1:14" x14ac:dyDescent="0.2">
      <c r="A358" s="1">
        <v>9006</v>
      </c>
      <c r="B358" s="7">
        <v>38677</v>
      </c>
      <c r="C358" s="21" t="s">
        <v>253</v>
      </c>
      <c r="D358" s="5"/>
      <c r="E358" s="5"/>
      <c r="F358" s="5">
        <v>20.13</v>
      </c>
      <c r="G358" s="3">
        <f t="shared" si="37"/>
        <v>6.135624</v>
      </c>
      <c r="J358" t="s">
        <v>41</v>
      </c>
      <c r="K358">
        <v>429.99</v>
      </c>
      <c r="L358" s="3">
        <f t="shared" si="36"/>
        <v>423.854376</v>
      </c>
      <c r="N358" s="3">
        <f t="shared" si="39"/>
        <v>5.4336240000000089</v>
      </c>
    </row>
    <row r="359" spans="1:14" x14ac:dyDescent="0.2">
      <c r="A359" s="1">
        <v>9006</v>
      </c>
      <c r="B359" s="7">
        <v>38707</v>
      </c>
      <c r="C359" s="21" t="str">
        <f>IF(ISBLANK(D359),"V","S")</f>
        <v>V</v>
      </c>
      <c r="D359" s="5"/>
      <c r="E359" s="5"/>
      <c r="F359" s="5">
        <v>20.2</v>
      </c>
      <c r="G359" s="3">
        <f t="shared" si="37"/>
        <v>6.1569599999999998</v>
      </c>
      <c r="J359" t="s">
        <v>85</v>
      </c>
      <c r="K359">
        <v>429.99</v>
      </c>
      <c r="L359" s="3">
        <f t="shared" si="36"/>
        <v>423.83303999999998</v>
      </c>
      <c r="N359" s="3">
        <f t="shared" si="39"/>
        <v>5.4549600000000282</v>
      </c>
    </row>
    <row r="360" spans="1:14" x14ac:dyDescent="0.2">
      <c r="A360" s="1">
        <v>9006</v>
      </c>
      <c r="B360" s="7">
        <v>38743</v>
      </c>
      <c r="C360" s="21" t="s">
        <v>253</v>
      </c>
      <c r="D360" s="5"/>
      <c r="E360" s="5"/>
      <c r="F360" s="5">
        <v>20.3</v>
      </c>
      <c r="G360" s="3">
        <f t="shared" si="37"/>
        <v>6.1874400000000005</v>
      </c>
      <c r="J360" t="s">
        <v>41</v>
      </c>
      <c r="K360">
        <v>429.99</v>
      </c>
      <c r="L360" s="3">
        <f t="shared" si="36"/>
        <v>423.80256000000003</v>
      </c>
      <c r="N360" s="3">
        <f t="shared" si="39"/>
        <v>5.4854399999999828</v>
      </c>
    </row>
    <row r="361" spans="1:14" x14ac:dyDescent="0.2">
      <c r="A361" s="1">
        <v>9006</v>
      </c>
      <c r="B361" s="7">
        <v>38776</v>
      </c>
      <c r="C361" s="21" t="s">
        <v>253</v>
      </c>
      <c r="D361" s="5"/>
      <c r="E361" s="5"/>
      <c r="F361" s="5">
        <v>20.399999999999999</v>
      </c>
      <c r="G361" s="3">
        <f t="shared" si="37"/>
        <v>6.2179199999999994</v>
      </c>
      <c r="J361" t="s">
        <v>41</v>
      </c>
      <c r="K361">
        <v>429.99</v>
      </c>
      <c r="L361" s="3">
        <f t="shared" ref="L361:L387" si="40">K361-G361</f>
        <v>423.77208000000002</v>
      </c>
      <c r="N361" s="3">
        <f t="shared" si="39"/>
        <v>5.5159199999999942</v>
      </c>
    </row>
    <row r="362" spans="1:14" x14ac:dyDescent="0.2">
      <c r="A362" s="1">
        <v>9006</v>
      </c>
      <c r="B362" s="7">
        <v>38803</v>
      </c>
      <c r="C362" s="21" t="s">
        <v>253</v>
      </c>
      <c r="D362" s="5"/>
      <c r="E362" s="5"/>
      <c r="F362" s="5">
        <v>20.41</v>
      </c>
      <c r="G362" s="3">
        <f t="shared" si="37"/>
        <v>6.2209680000000001</v>
      </c>
      <c r="J362" t="s">
        <v>41</v>
      </c>
      <c r="K362">
        <v>429.99</v>
      </c>
      <c r="L362" s="3">
        <f t="shared" si="40"/>
        <v>423.76903199999998</v>
      </c>
      <c r="N362" s="3">
        <f t="shared" si="39"/>
        <v>5.5189680000000294</v>
      </c>
    </row>
    <row r="363" spans="1:14" x14ac:dyDescent="0.2">
      <c r="A363" s="1">
        <v>9006</v>
      </c>
      <c r="B363" s="7">
        <v>38835</v>
      </c>
      <c r="C363" s="21" t="s">
        <v>253</v>
      </c>
      <c r="D363" s="5"/>
      <c r="E363" s="5"/>
      <c r="F363" s="5">
        <v>19.88</v>
      </c>
      <c r="G363" s="3">
        <f t="shared" si="37"/>
        <v>6.0594239999999999</v>
      </c>
      <c r="J363" t="s">
        <v>41</v>
      </c>
      <c r="K363">
        <v>429.99</v>
      </c>
      <c r="L363" s="3">
        <f t="shared" si="40"/>
        <v>423.93057600000003</v>
      </c>
      <c r="N363" s="3">
        <f t="shared" si="39"/>
        <v>5.3574239999999804</v>
      </c>
    </row>
    <row r="364" spans="1:14" x14ac:dyDescent="0.2">
      <c r="A364" s="1">
        <v>9006</v>
      </c>
      <c r="B364" s="7">
        <v>38856</v>
      </c>
      <c r="C364" s="21" t="s">
        <v>253</v>
      </c>
      <c r="D364" s="5"/>
      <c r="E364" s="5"/>
      <c r="F364" s="5">
        <v>19.760000000000002</v>
      </c>
      <c r="G364" s="3">
        <f t="shared" si="37"/>
        <v>6.0228480000000006</v>
      </c>
      <c r="J364" t="s">
        <v>41</v>
      </c>
      <c r="K364">
        <v>429.99</v>
      </c>
      <c r="L364" s="3">
        <f t="shared" si="40"/>
        <v>423.967152</v>
      </c>
      <c r="N364" s="3">
        <f t="shared" si="39"/>
        <v>5.3208480000000122</v>
      </c>
    </row>
    <row r="365" spans="1:14" x14ac:dyDescent="0.2">
      <c r="A365" s="1">
        <v>9006</v>
      </c>
      <c r="B365" s="7">
        <v>38895</v>
      </c>
      <c r="C365" s="21" t="s">
        <v>253</v>
      </c>
      <c r="D365" s="5"/>
      <c r="E365" s="5"/>
      <c r="F365" s="5">
        <v>19.88</v>
      </c>
      <c r="G365" s="3">
        <f t="shared" si="37"/>
        <v>6.0594239999999999</v>
      </c>
      <c r="J365" t="s">
        <v>41</v>
      </c>
      <c r="K365">
        <v>429.99</v>
      </c>
      <c r="L365" s="3">
        <f t="shared" si="40"/>
        <v>423.93057600000003</v>
      </c>
      <c r="N365" s="3">
        <f t="shared" si="39"/>
        <v>5.3574239999999804</v>
      </c>
    </row>
    <row r="366" spans="1:14" x14ac:dyDescent="0.2">
      <c r="A366" s="1">
        <v>9006</v>
      </c>
      <c r="B366" s="7">
        <v>38925</v>
      </c>
      <c r="C366" s="21" t="s">
        <v>253</v>
      </c>
      <c r="D366" s="5"/>
      <c r="E366" s="5"/>
      <c r="F366" s="5">
        <v>20.11</v>
      </c>
      <c r="G366" s="3">
        <f t="shared" si="37"/>
        <v>6.1295280000000005</v>
      </c>
      <c r="J366" t="s">
        <v>41</v>
      </c>
      <c r="K366">
        <v>429.99</v>
      </c>
      <c r="L366" s="3">
        <f t="shared" si="40"/>
        <v>423.86047200000002</v>
      </c>
      <c r="N366" s="3">
        <f t="shared" si="39"/>
        <v>5.4275279999999952</v>
      </c>
    </row>
    <row r="367" spans="1:14" x14ac:dyDescent="0.2">
      <c r="A367" s="1">
        <v>9006</v>
      </c>
      <c r="B367" s="7">
        <v>38958</v>
      </c>
      <c r="C367" s="21" t="s">
        <v>253</v>
      </c>
      <c r="D367" s="5"/>
      <c r="E367" s="5"/>
      <c r="F367" s="5">
        <v>20.420000000000002</v>
      </c>
      <c r="G367" s="3">
        <f t="shared" si="37"/>
        <v>6.2240160000000007</v>
      </c>
      <c r="J367" t="s">
        <v>41</v>
      </c>
      <c r="K367">
        <v>429.99</v>
      </c>
      <c r="L367" s="3">
        <f t="shared" si="40"/>
        <v>423.765984</v>
      </c>
      <c r="N367" s="3">
        <f t="shared" si="39"/>
        <v>5.5220160000000078</v>
      </c>
    </row>
    <row r="368" spans="1:14" x14ac:dyDescent="0.2">
      <c r="A368" s="1">
        <v>9006</v>
      </c>
      <c r="B368" s="7">
        <v>38986</v>
      </c>
      <c r="C368" s="21" t="s">
        <v>253</v>
      </c>
      <c r="D368" s="5"/>
      <c r="E368" s="5"/>
      <c r="F368" s="5">
        <v>20.49</v>
      </c>
      <c r="G368" s="3">
        <f t="shared" si="37"/>
        <v>6.2453519999999996</v>
      </c>
      <c r="J368" t="s">
        <v>41</v>
      </c>
      <c r="K368">
        <v>429.99</v>
      </c>
      <c r="L368" s="3">
        <f t="shared" si="40"/>
        <v>423.74464799999998</v>
      </c>
      <c r="N368" s="3">
        <f t="shared" si="39"/>
        <v>5.5433520000000271</v>
      </c>
    </row>
    <row r="369" spans="1:14" x14ac:dyDescent="0.2">
      <c r="A369" s="1">
        <v>9006</v>
      </c>
      <c r="B369" s="7">
        <v>39014</v>
      </c>
      <c r="C369" s="21" t="str">
        <f>IF(ISBLANK(D369),"V","S")</f>
        <v>V</v>
      </c>
      <c r="D369" s="5"/>
      <c r="E369" s="5"/>
      <c r="F369" s="5">
        <v>20.48</v>
      </c>
      <c r="G369" s="3">
        <f t="shared" si="37"/>
        <v>6.2423040000000007</v>
      </c>
      <c r="J369" t="s">
        <v>58</v>
      </c>
      <c r="K369">
        <v>429.99</v>
      </c>
      <c r="L369" s="3">
        <f t="shared" si="40"/>
        <v>423.74769600000002</v>
      </c>
      <c r="N369" s="3">
        <f t="shared" si="39"/>
        <v>5.5403039999999919</v>
      </c>
    </row>
    <row r="370" spans="1:14" x14ac:dyDescent="0.2">
      <c r="A370" s="1">
        <v>9006</v>
      </c>
      <c r="B370" s="7">
        <v>39050</v>
      </c>
      <c r="C370" s="21" t="str">
        <f>IF(ISBLANK(D370),"V","S")</f>
        <v>V</v>
      </c>
      <c r="D370" s="5"/>
      <c r="E370" s="5"/>
      <c r="F370" s="5">
        <v>20.54</v>
      </c>
      <c r="G370" s="3">
        <f t="shared" si="37"/>
        <v>6.2605919999999999</v>
      </c>
      <c r="J370" t="s">
        <v>58</v>
      </c>
      <c r="K370">
        <v>429.99</v>
      </c>
      <c r="L370" s="3">
        <f t="shared" si="40"/>
        <v>423.72940800000003</v>
      </c>
      <c r="N370" s="3">
        <f t="shared" si="39"/>
        <v>5.558591999999976</v>
      </c>
    </row>
    <row r="371" spans="1:14" x14ac:dyDescent="0.2">
      <c r="A371" s="1">
        <v>9006</v>
      </c>
      <c r="B371" s="7">
        <v>39077</v>
      </c>
      <c r="C371" s="21" t="s">
        <v>253</v>
      </c>
      <c r="D371" s="5"/>
      <c r="E371" s="5"/>
      <c r="F371" s="5">
        <v>20.61</v>
      </c>
      <c r="G371" s="3">
        <f t="shared" si="37"/>
        <v>6.2819279999999997</v>
      </c>
      <c r="J371" t="s">
        <v>41</v>
      </c>
      <c r="K371">
        <v>429.99</v>
      </c>
      <c r="L371" s="3">
        <f t="shared" si="40"/>
        <v>423.70807200000002</v>
      </c>
      <c r="N371" s="3">
        <f t="shared" si="39"/>
        <v>5.5799279999999953</v>
      </c>
    </row>
    <row r="372" spans="1:14" x14ac:dyDescent="0.2">
      <c r="A372" s="1">
        <v>9006</v>
      </c>
      <c r="B372" s="7">
        <v>39114</v>
      </c>
      <c r="C372" s="21" t="str">
        <f>IF(ISBLANK(D372),"V","S")</f>
        <v>V</v>
      </c>
      <c r="D372" s="5"/>
      <c r="E372" s="5"/>
      <c r="F372" s="5">
        <v>20.73</v>
      </c>
      <c r="G372" s="3">
        <f t="shared" si="37"/>
        <v>6.3185040000000008</v>
      </c>
      <c r="J372" t="s">
        <v>58</v>
      </c>
      <c r="K372">
        <v>429.99</v>
      </c>
      <c r="L372" s="3">
        <f t="shared" si="40"/>
        <v>423.67149599999999</v>
      </c>
      <c r="N372" s="3">
        <f t="shared" si="39"/>
        <v>5.6165040000000204</v>
      </c>
    </row>
    <row r="373" spans="1:14" x14ac:dyDescent="0.2">
      <c r="A373" s="1">
        <v>9006</v>
      </c>
      <c r="B373" s="7">
        <v>39136</v>
      </c>
      <c r="C373" s="21" t="str">
        <f>IF(ISBLANK(D373),"V","S")</f>
        <v>V</v>
      </c>
      <c r="D373" s="5"/>
      <c r="E373" s="5"/>
      <c r="F373" s="5">
        <v>20.8</v>
      </c>
      <c r="G373" s="3">
        <f t="shared" si="37"/>
        <v>6.3398400000000006</v>
      </c>
      <c r="J373" t="s">
        <v>58</v>
      </c>
      <c r="K373">
        <v>429.99</v>
      </c>
      <c r="L373" s="3">
        <f t="shared" si="40"/>
        <v>423.65016000000003</v>
      </c>
      <c r="N373" s="3">
        <f t="shared" si="39"/>
        <v>5.6378399999999829</v>
      </c>
    </row>
    <row r="374" spans="1:14" x14ac:dyDescent="0.2">
      <c r="A374" s="1">
        <v>9006</v>
      </c>
      <c r="B374" s="7">
        <v>39167</v>
      </c>
      <c r="C374" s="21" t="s">
        <v>253</v>
      </c>
      <c r="D374" s="5"/>
      <c r="E374" s="5"/>
      <c r="F374" s="5">
        <v>20.71</v>
      </c>
      <c r="G374" s="3">
        <f t="shared" si="37"/>
        <v>6.3124080000000005</v>
      </c>
      <c r="J374" t="s">
        <v>41</v>
      </c>
      <c r="K374">
        <v>429.99</v>
      </c>
      <c r="L374" s="3">
        <f t="shared" si="40"/>
        <v>423.677592</v>
      </c>
      <c r="N374" s="3">
        <f t="shared" si="39"/>
        <v>5.6104080000000067</v>
      </c>
    </row>
    <row r="375" spans="1:14" x14ac:dyDescent="0.2">
      <c r="A375" s="1">
        <v>9006</v>
      </c>
      <c r="B375" s="7">
        <v>39198</v>
      </c>
      <c r="C375" s="21" t="s">
        <v>253</v>
      </c>
      <c r="D375" s="5"/>
      <c r="E375" s="5"/>
      <c r="F375" s="5">
        <v>20.46</v>
      </c>
      <c r="G375" s="3">
        <f t="shared" si="37"/>
        <v>6.2362080000000004</v>
      </c>
      <c r="J375" t="s">
        <v>41</v>
      </c>
      <c r="K375">
        <v>429.99</v>
      </c>
      <c r="L375" s="3">
        <f t="shared" si="40"/>
        <v>423.75379200000003</v>
      </c>
      <c r="N375" s="3">
        <f t="shared" si="39"/>
        <v>5.5342079999999783</v>
      </c>
    </row>
    <row r="376" spans="1:14" x14ac:dyDescent="0.2">
      <c r="A376" s="1">
        <v>9006</v>
      </c>
      <c r="B376" s="7">
        <v>39220</v>
      </c>
      <c r="C376" s="21" t="s">
        <v>253</v>
      </c>
      <c r="D376" s="5"/>
      <c r="E376" s="5"/>
      <c r="F376" s="5">
        <v>20.32</v>
      </c>
      <c r="G376" s="3">
        <f t="shared" si="37"/>
        <v>6.1935360000000008</v>
      </c>
      <c r="J376" t="s">
        <v>41</v>
      </c>
      <c r="K376">
        <v>429.99</v>
      </c>
      <c r="L376" s="3">
        <f t="shared" si="40"/>
        <v>423.79646400000001</v>
      </c>
      <c r="N376" s="3">
        <f t="shared" si="39"/>
        <v>5.4915359999999964</v>
      </c>
    </row>
    <row r="377" spans="1:14" x14ac:dyDescent="0.2">
      <c r="A377" s="1">
        <v>9006</v>
      </c>
      <c r="B377" s="7">
        <v>39258</v>
      </c>
      <c r="C377" s="21" t="s">
        <v>253</v>
      </c>
      <c r="D377" s="5"/>
      <c r="E377" s="5"/>
      <c r="F377" s="5">
        <v>20.18</v>
      </c>
      <c r="G377" s="3">
        <f t="shared" si="37"/>
        <v>6.1508640000000003</v>
      </c>
      <c r="J377" t="s">
        <v>41</v>
      </c>
      <c r="K377">
        <v>429.99</v>
      </c>
      <c r="L377" s="3">
        <f t="shared" si="40"/>
        <v>423.839136</v>
      </c>
      <c r="N377" s="3">
        <f t="shared" si="39"/>
        <v>5.4488640000000146</v>
      </c>
    </row>
    <row r="378" spans="1:14" x14ac:dyDescent="0.2">
      <c r="A378" s="1">
        <v>9006</v>
      </c>
      <c r="B378" s="7">
        <v>39317</v>
      </c>
      <c r="C378" s="21" t="s">
        <v>253</v>
      </c>
      <c r="D378" s="5"/>
      <c r="E378" s="5"/>
      <c r="F378" s="5">
        <v>20.54</v>
      </c>
      <c r="G378" s="3">
        <f t="shared" si="37"/>
        <v>6.2605919999999999</v>
      </c>
      <c r="J378" t="s">
        <v>41</v>
      </c>
      <c r="K378">
        <v>429.99</v>
      </c>
      <c r="L378" s="3">
        <f t="shared" si="40"/>
        <v>423.72940800000003</v>
      </c>
      <c r="N378" s="3">
        <f t="shared" si="39"/>
        <v>5.558591999999976</v>
      </c>
    </row>
    <row r="379" spans="1:14" x14ac:dyDescent="0.2">
      <c r="A379" s="1">
        <v>9006</v>
      </c>
      <c r="B379" s="7">
        <v>39356</v>
      </c>
      <c r="C379" s="21" t="s">
        <v>253</v>
      </c>
      <c r="D379" s="5"/>
      <c r="E379" s="5"/>
      <c r="F379" s="5">
        <v>20.57</v>
      </c>
      <c r="G379" s="3">
        <f t="shared" si="37"/>
        <v>6.269736</v>
      </c>
      <c r="J379" t="s">
        <v>41</v>
      </c>
      <c r="K379">
        <v>429.99</v>
      </c>
      <c r="L379" s="3">
        <f t="shared" si="40"/>
        <v>423.72026399999999</v>
      </c>
      <c r="N379" s="3">
        <f t="shared" si="39"/>
        <v>5.5677360000000249</v>
      </c>
    </row>
    <row r="380" spans="1:14" x14ac:dyDescent="0.2">
      <c r="A380" s="1">
        <v>9006</v>
      </c>
      <c r="B380" s="7">
        <v>39373</v>
      </c>
      <c r="C380" s="21" t="str">
        <f t="shared" ref="C380:C391" si="41">IF(ISBLANK(D380),"V","S")</f>
        <v>V</v>
      </c>
      <c r="D380" s="5"/>
      <c r="E380" s="5"/>
      <c r="F380" s="5">
        <v>20.45</v>
      </c>
      <c r="G380" s="3">
        <f t="shared" si="37"/>
        <v>6.2331599999999998</v>
      </c>
      <c r="J380" t="s">
        <v>142</v>
      </c>
      <c r="K380">
        <v>429.99</v>
      </c>
      <c r="L380" s="3">
        <f t="shared" si="40"/>
        <v>423.75684000000001</v>
      </c>
      <c r="N380" s="3">
        <f t="shared" si="39"/>
        <v>5.5311599999999999</v>
      </c>
    </row>
    <row r="381" spans="1:14" x14ac:dyDescent="0.2">
      <c r="A381" s="1">
        <v>9006</v>
      </c>
      <c r="B381" s="7">
        <v>39413</v>
      </c>
      <c r="C381" s="21" t="str">
        <f t="shared" si="41"/>
        <v>V</v>
      </c>
      <c r="D381" s="5"/>
      <c r="E381" s="5"/>
      <c r="F381" s="5">
        <v>20.29</v>
      </c>
      <c r="G381" s="3">
        <f t="shared" si="37"/>
        <v>6.1843919999999999</v>
      </c>
      <c r="J381" t="s">
        <v>41</v>
      </c>
      <c r="K381">
        <v>429.99</v>
      </c>
      <c r="L381" s="3">
        <f t="shared" si="40"/>
        <v>423.80560800000001</v>
      </c>
      <c r="N381" s="3">
        <f t="shared" si="39"/>
        <v>5.4823920000000044</v>
      </c>
    </row>
    <row r="382" spans="1:14" x14ac:dyDescent="0.2">
      <c r="A382" s="1">
        <v>9006</v>
      </c>
      <c r="B382" s="7">
        <v>39443</v>
      </c>
      <c r="C382" s="21" t="str">
        <f t="shared" si="41"/>
        <v>V</v>
      </c>
      <c r="D382" s="5"/>
      <c r="E382" s="5"/>
      <c r="F382" s="5">
        <v>20.350000000000001</v>
      </c>
      <c r="G382" s="3">
        <f t="shared" si="37"/>
        <v>6.2026800000000009</v>
      </c>
      <c r="J382" t="s">
        <v>155</v>
      </c>
      <c r="K382">
        <v>429.99</v>
      </c>
      <c r="L382" s="3">
        <f t="shared" si="40"/>
        <v>423.78732000000002</v>
      </c>
      <c r="N382" s="3">
        <f t="shared" si="39"/>
        <v>5.5006799999999885</v>
      </c>
    </row>
    <row r="383" spans="1:14" x14ac:dyDescent="0.2">
      <c r="A383" s="1">
        <v>9006</v>
      </c>
      <c r="B383" s="7">
        <v>39472</v>
      </c>
      <c r="C383" s="21" t="str">
        <f t="shared" si="41"/>
        <v>V</v>
      </c>
      <c r="D383" s="5"/>
      <c r="E383" s="5"/>
      <c r="F383" s="5">
        <v>20.47</v>
      </c>
      <c r="G383" s="3">
        <f t="shared" si="37"/>
        <v>6.2392560000000001</v>
      </c>
      <c r="J383" t="s">
        <v>155</v>
      </c>
      <c r="K383">
        <v>429.99</v>
      </c>
      <c r="L383" s="3">
        <f t="shared" si="40"/>
        <v>423.750744</v>
      </c>
      <c r="N383" s="3">
        <f t="shared" si="39"/>
        <v>5.5372560000000135</v>
      </c>
    </row>
    <row r="384" spans="1:14" x14ac:dyDescent="0.2">
      <c r="A384" s="1">
        <v>9006</v>
      </c>
      <c r="B384" s="7">
        <v>39507</v>
      </c>
      <c r="C384" s="21" t="str">
        <f t="shared" si="41"/>
        <v>V</v>
      </c>
      <c r="D384" s="5"/>
      <c r="E384" s="5"/>
      <c r="F384" s="5">
        <v>20.62</v>
      </c>
      <c r="G384" s="3">
        <f t="shared" si="37"/>
        <v>6.2849760000000003</v>
      </c>
      <c r="J384" t="s">
        <v>58</v>
      </c>
      <c r="K384">
        <v>429.99</v>
      </c>
      <c r="L384" s="3">
        <f t="shared" si="40"/>
        <v>423.70502399999998</v>
      </c>
      <c r="N384" s="3">
        <f t="shared" si="39"/>
        <v>5.5829760000000306</v>
      </c>
    </row>
    <row r="385" spans="1:14" x14ac:dyDescent="0.2">
      <c r="A385" s="1">
        <v>9006</v>
      </c>
      <c r="B385" s="7">
        <v>39536</v>
      </c>
      <c r="C385" s="21" t="str">
        <f t="shared" si="41"/>
        <v>V</v>
      </c>
      <c r="D385" s="5"/>
      <c r="E385" s="5"/>
      <c r="F385" s="5">
        <v>20.69</v>
      </c>
      <c r="G385" s="3">
        <f t="shared" si="37"/>
        <v>6.306312000000001</v>
      </c>
      <c r="J385" t="s">
        <v>142</v>
      </c>
      <c r="K385">
        <v>429.99</v>
      </c>
      <c r="L385" s="3">
        <f t="shared" si="40"/>
        <v>423.68368800000002</v>
      </c>
      <c r="N385" s="3">
        <f t="shared" si="39"/>
        <v>5.6043119999999931</v>
      </c>
    </row>
    <row r="386" spans="1:14" x14ac:dyDescent="0.2">
      <c r="A386" s="1">
        <v>9006</v>
      </c>
      <c r="B386" s="7">
        <v>39563</v>
      </c>
      <c r="C386" s="21" t="str">
        <f t="shared" si="41"/>
        <v>V</v>
      </c>
      <c r="D386" s="5"/>
      <c r="E386" s="5"/>
      <c r="F386" s="5">
        <v>20.18</v>
      </c>
      <c r="G386" s="3">
        <f t="shared" si="37"/>
        <v>6.1508640000000003</v>
      </c>
      <c r="J386" t="s">
        <v>142</v>
      </c>
      <c r="K386">
        <v>429.99</v>
      </c>
      <c r="L386" s="3">
        <f t="shared" si="40"/>
        <v>423.839136</v>
      </c>
      <c r="N386" s="3">
        <f t="shared" si="39"/>
        <v>5.4488640000000146</v>
      </c>
    </row>
    <row r="387" spans="1:14" x14ac:dyDescent="0.2">
      <c r="A387" s="1">
        <v>9006</v>
      </c>
      <c r="B387" s="7">
        <v>39580</v>
      </c>
      <c r="C387" s="21" t="str">
        <f t="shared" si="41"/>
        <v>V</v>
      </c>
      <c r="D387" s="5"/>
      <c r="E387" s="5"/>
      <c r="F387" s="5">
        <v>20.22</v>
      </c>
      <c r="G387" s="3">
        <f t="shared" si="37"/>
        <v>6.1630560000000001</v>
      </c>
      <c r="J387" t="s">
        <v>155</v>
      </c>
      <c r="K387">
        <v>429.99</v>
      </c>
      <c r="L387" s="3">
        <f t="shared" si="40"/>
        <v>423.82694400000003</v>
      </c>
      <c r="N387" s="3">
        <f t="shared" si="39"/>
        <v>5.461055999999985</v>
      </c>
    </row>
    <row r="388" spans="1:14" x14ac:dyDescent="0.2">
      <c r="A388" s="1">
        <v>9006</v>
      </c>
      <c r="B388" s="7">
        <v>39674</v>
      </c>
      <c r="C388" s="21" t="str">
        <f t="shared" si="41"/>
        <v>V</v>
      </c>
      <c r="D388" s="5"/>
      <c r="E388" s="5"/>
      <c r="F388" s="5">
        <v>19.89</v>
      </c>
      <c r="G388" s="3">
        <f t="shared" si="37"/>
        <v>6.0624720000000005</v>
      </c>
      <c r="J388" t="s">
        <v>58</v>
      </c>
      <c r="K388">
        <v>429.99</v>
      </c>
      <c r="L388" s="3">
        <f t="shared" ref="L388:L393" si="42">K388-G388</f>
        <v>423.927528</v>
      </c>
      <c r="N388" s="3">
        <f t="shared" ref="N388:N393" si="43">429.288-L388</f>
        <v>5.3604720000000157</v>
      </c>
    </row>
    <row r="389" spans="1:14" x14ac:dyDescent="0.2">
      <c r="A389" s="1">
        <v>9006</v>
      </c>
      <c r="B389" s="7">
        <v>39725</v>
      </c>
      <c r="C389" s="21" t="str">
        <f t="shared" si="41"/>
        <v>V</v>
      </c>
      <c r="D389" s="5"/>
      <c r="E389" s="5"/>
      <c r="F389" s="5">
        <v>19.940000000000001</v>
      </c>
      <c r="G389" s="3">
        <f t="shared" si="37"/>
        <v>6.0777120000000009</v>
      </c>
      <c r="J389" t="s">
        <v>189</v>
      </c>
      <c r="K389">
        <v>429.99</v>
      </c>
      <c r="L389" s="3">
        <f t="shared" si="42"/>
        <v>423.91228799999999</v>
      </c>
      <c r="N389" s="3">
        <f t="shared" si="43"/>
        <v>5.3757120000000214</v>
      </c>
    </row>
    <row r="390" spans="1:14" x14ac:dyDescent="0.2">
      <c r="A390" s="1">
        <v>9006</v>
      </c>
      <c r="B390" s="7">
        <v>39767</v>
      </c>
      <c r="C390" s="21" t="str">
        <f t="shared" si="41"/>
        <v>V</v>
      </c>
      <c r="D390" s="5"/>
      <c r="E390" s="5"/>
      <c r="F390" s="5">
        <v>19.739999999999998</v>
      </c>
      <c r="G390" s="3">
        <f t="shared" si="37"/>
        <v>6.0167519999999994</v>
      </c>
      <c r="J390" t="s">
        <v>155</v>
      </c>
      <c r="K390">
        <v>429.99</v>
      </c>
      <c r="L390" s="3">
        <f t="shared" si="42"/>
        <v>423.97324800000001</v>
      </c>
      <c r="N390" s="3">
        <f t="shared" si="43"/>
        <v>5.3147519999999986</v>
      </c>
    </row>
    <row r="391" spans="1:14" x14ac:dyDescent="0.2">
      <c r="A391" s="1">
        <v>9006</v>
      </c>
      <c r="B391" s="7">
        <v>39795</v>
      </c>
      <c r="C391" s="21" t="str">
        <f t="shared" si="41"/>
        <v>V</v>
      </c>
      <c r="D391" s="5"/>
      <c r="E391" s="5"/>
      <c r="F391" s="5">
        <v>19.7</v>
      </c>
      <c r="G391" s="3">
        <f t="shared" si="37"/>
        <v>6.0045599999999997</v>
      </c>
      <c r="J391" t="s">
        <v>155</v>
      </c>
      <c r="K391">
        <v>429.99</v>
      </c>
      <c r="L391" s="3">
        <f t="shared" si="42"/>
        <v>423.98543999999998</v>
      </c>
      <c r="N391" s="3">
        <f t="shared" si="43"/>
        <v>5.3025600000000281</v>
      </c>
    </row>
    <row r="392" spans="1:14" x14ac:dyDescent="0.2">
      <c r="A392" s="1">
        <v>9006</v>
      </c>
      <c r="B392" s="7">
        <v>39832</v>
      </c>
      <c r="C392" s="21" t="s">
        <v>253</v>
      </c>
      <c r="D392" s="5">
        <v>20.5</v>
      </c>
      <c r="E392" s="5">
        <v>0.68</v>
      </c>
      <c r="F392" s="5">
        <v>19.82</v>
      </c>
      <c r="G392" s="3">
        <f t="shared" si="37"/>
        <v>6.0411360000000007</v>
      </c>
      <c r="J392" t="s">
        <v>41</v>
      </c>
      <c r="K392">
        <v>429.99</v>
      </c>
      <c r="L392" s="3">
        <f t="shared" si="42"/>
        <v>423.94886400000001</v>
      </c>
      <c r="N392" s="3">
        <f t="shared" si="43"/>
        <v>5.3391359999999963</v>
      </c>
    </row>
    <row r="393" spans="1:14" x14ac:dyDescent="0.2">
      <c r="A393" s="1">
        <v>9006</v>
      </c>
      <c r="B393" s="7">
        <v>39866</v>
      </c>
      <c r="C393" s="21" t="str">
        <f>IF(ISBLANK(D393),"V","S")</f>
        <v>V</v>
      </c>
      <c r="D393" s="5"/>
      <c r="E393" s="5"/>
      <c r="F393" s="5">
        <v>19.96</v>
      </c>
      <c r="G393" s="3">
        <f t="shared" si="37"/>
        <v>6.0838080000000003</v>
      </c>
      <c r="J393" t="s">
        <v>196</v>
      </c>
      <c r="K393">
        <v>429.99</v>
      </c>
      <c r="L393" s="3">
        <f t="shared" si="42"/>
        <v>423.90619200000003</v>
      </c>
      <c r="N393" s="3">
        <f t="shared" si="43"/>
        <v>5.3818079999999782</v>
      </c>
    </row>
    <row r="394" spans="1:14" x14ac:dyDescent="0.2">
      <c r="A394" s="1">
        <v>9006</v>
      </c>
      <c r="B394" s="7">
        <v>39898</v>
      </c>
      <c r="C394" s="21" t="str">
        <f>IF(ISBLANK(D394),"V","S")</f>
        <v>V</v>
      </c>
      <c r="D394" s="5"/>
      <c r="E394" s="5"/>
      <c r="F394" s="5">
        <v>19.7</v>
      </c>
      <c r="G394" s="3">
        <f t="shared" si="37"/>
        <v>6.0045599999999997</v>
      </c>
      <c r="J394" t="s">
        <v>196</v>
      </c>
      <c r="K394">
        <v>429.99</v>
      </c>
      <c r="L394" s="3">
        <f t="shared" ref="L394:L399" si="44">K394-G394</f>
        <v>423.98543999999998</v>
      </c>
      <c r="N394" s="3">
        <f t="shared" ref="N394:N399" si="45">429.288-L394</f>
        <v>5.3025600000000281</v>
      </c>
    </row>
    <row r="395" spans="1:14" x14ac:dyDescent="0.2">
      <c r="A395" s="1">
        <v>9006</v>
      </c>
      <c r="B395" s="7">
        <v>39928</v>
      </c>
      <c r="C395" s="21" t="str">
        <f>IF(ISBLANK(D395),"V","S")</f>
        <v>V</v>
      </c>
      <c r="D395" s="5"/>
      <c r="E395" s="5"/>
      <c r="F395" s="5">
        <v>19.45</v>
      </c>
      <c r="G395" s="3">
        <f t="shared" si="37"/>
        <v>5.9283600000000005</v>
      </c>
      <c r="J395" t="s">
        <v>196</v>
      </c>
      <c r="K395">
        <v>429.99</v>
      </c>
      <c r="L395" s="3">
        <f t="shared" si="44"/>
        <v>424.06164000000001</v>
      </c>
      <c r="N395" s="3">
        <f t="shared" si="45"/>
        <v>5.2263599999999997</v>
      </c>
    </row>
    <row r="396" spans="1:14" x14ac:dyDescent="0.2">
      <c r="A396" s="1">
        <v>9006</v>
      </c>
      <c r="B396" s="7">
        <v>39966</v>
      </c>
      <c r="C396" s="21" t="str">
        <f>IF(ISBLANK(D396),"V","S")</f>
        <v>V</v>
      </c>
      <c r="D396" s="5"/>
      <c r="E396" s="5"/>
      <c r="F396" s="5">
        <v>19.14</v>
      </c>
      <c r="G396" s="3">
        <f t="shared" si="37"/>
        <v>5.8338720000000004</v>
      </c>
      <c r="J396" t="s">
        <v>196</v>
      </c>
      <c r="K396">
        <v>429.99</v>
      </c>
      <c r="L396" s="3">
        <f t="shared" si="44"/>
        <v>424.15612800000002</v>
      </c>
      <c r="N396" s="3">
        <f t="shared" si="45"/>
        <v>5.1318719999999871</v>
      </c>
    </row>
    <row r="397" spans="1:14" x14ac:dyDescent="0.2">
      <c r="A397" s="1">
        <v>9006</v>
      </c>
      <c r="B397" s="7">
        <v>40004</v>
      </c>
      <c r="C397" s="21" t="str">
        <f t="shared" ref="C397:C466" si="46">IF(ISBLANK(D397),"V","S")</f>
        <v>V</v>
      </c>
      <c r="D397" s="5"/>
      <c r="E397" s="5"/>
      <c r="F397" s="5">
        <v>19.27</v>
      </c>
      <c r="G397" s="3">
        <f t="shared" si="37"/>
        <v>5.8734960000000003</v>
      </c>
      <c r="J397" t="s">
        <v>209</v>
      </c>
      <c r="K397">
        <v>429.99</v>
      </c>
      <c r="L397" s="3">
        <f t="shared" si="44"/>
        <v>424.11650400000002</v>
      </c>
      <c r="N397" s="3">
        <f t="shared" si="45"/>
        <v>5.1714959999999905</v>
      </c>
    </row>
    <row r="398" spans="1:14" x14ac:dyDescent="0.2">
      <c r="A398" s="1">
        <v>9006</v>
      </c>
      <c r="B398" s="7">
        <v>40045</v>
      </c>
      <c r="C398" s="21" t="str">
        <f t="shared" si="46"/>
        <v>V</v>
      </c>
      <c r="D398" s="5"/>
      <c r="E398" s="5"/>
      <c r="F398" s="5">
        <v>19.78</v>
      </c>
      <c r="G398" s="3">
        <f t="shared" si="37"/>
        <v>6.028944000000001</v>
      </c>
      <c r="J398" t="s">
        <v>209</v>
      </c>
      <c r="K398">
        <v>429.99</v>
      </c>
      <c r="L398" s="3">
        <f t="shared" si="44"/>
        <v>423.96105599999999</v>
      </c>
      <c r="N398" s="3">
        <f t="shared" si="45"/>
        <v>5.3269440000000259</v>
      </c>
    </row>
    <row r="399" spans="1:14" x14ac:dyDescent="0.2">
      <c r="A399" s="1">
        <v>9006</v>
      </c>
      <c r="B399" s="7">
        <v>40074</v>
      </c>
      <c r="C399" s="21" t="str">
        <f t="shared" si="46"/>
        <v>V</v>
      </c>
      <c r="D399" s="5"/>
      <c r="E399" s="5"/>
      <c r="F399" s="5">
        <v>20</v>
      </c>
      <c r="G399" s="3">
        <f t="shared" si="37"/>
        <v>6.0960000000000001</v>
      </c>
      <c r="J399" t="s">
        <v>209</v>
      </c>
      <c r="K399">
        <v>429.99</v>
      </c>
      <c r="L399" s="3">
        <f t="shared" si="44"/>
        <v>423.89400000000001</v>
      </c>
      <c r="N399" s="3">
        <f t="shared" si="45"/>
        <v>5.3940000000000055</v>
      </c>
    </row>
    <row r="400" spans="1:14" x14ac:dyDescent="0.2">
      <c r="A400" s="1">
        <v>9006</v>
      </c>
      <c r="B400" s="7">
        <v>40102</v>
      </c>
      <c r="C400" s="21" t="str">
        <f t="shared" si="46"/>
        <v>V</v>
      </c>
      <c r="D400" s="5"/>
      <c r="E400" s="5"/>
      <c r="F400" s="5">
        <v>20.18</v>
      </c>
      <c r="G400" s="3">
        <f t="shared" si="37"/>
        <v>6.1508640000000003</v>
      </c>
      <c r="J400" t="s">
        <v>196</v>
      </c>
      <c r="K400">
        <v>429.99</v>
      </c>
      <c r="L400" s="3">
        <f>K400-G400</f>
        <v>423.839136</v>
      </c>
      <c r="N400" s="3">
        <f>429.288-L400</f>
        <v>5.4488640000000146</v>
      </c>
    </row>
    <row r="401" spans="1:14" x14ac:dyDescent="0.2">
      <c r="A401" s="1">
        <v>9006</v>
      </c>
      <c r="B401" s="7">
        <v>40128</v>
      </c>
      <c r="C401" s="21" t="str">
        <f t="shared" si="46"/>
        <v>V</v>
      </c>
      <c r="D401" s="5"/>
      <c r="E401" s="5"/>
      <c r="F401" s="5">
        <v>20.16</v>
      </c>
      <c r="G401" s="3">
        <f t="shared" si="37"/>
        <v>6.144768</v>
      </c>
      <c r="J401" t="s">
        <v>209</v>
      </c>
      <c r="K401">
        <v>429.99</v>
      </c>
      <c r="L401" s="3">
        <f>K401-G401</f>
        <v>423.84523200000001</v>
      </c>
      <c r="N401" s="3">
        <f>429.288-L401</f>
        <v>5.4427680000000009</v>
      </c>
    </row>
    <row r="402" spans="1:14" x14ac:dyDescent="0.2">
      <c r="A402" s="1">
        <v>9006</v>
      </c>
      <c r="B402" s="7">
        <v>40161</v>
      </c>
      <c r="C402" s="21" t="str">
        <f t="shared" si="46"/>
        <v>V</v>
      </c>
      <c r="D402" s="5"/>
      <c r="E402" s="5"/>
      <c r="F402" s="5">
        <v>19.75</v>
      </c>
      <c r="G402" s="3">
        <f t="shared" si="37"/>
        <v>6.0198</v>
      </c>
      <c r="J402" t="s">
        <v>196</v>
      </c>
      <c r="K402">
        <v>429.99</v>
      </c>
      <c r="L402" s="3">
        <f>K402-G402</f>
        <v>423.97020000000003</v>
      </c>
      <c r="N402" s="3">
        <f>429.288-L402</f>
        <v>5.317799999999977</v>
      </c>
    </row>
    <row r="403" spans="1:14" x14ac:dyDescent="0.2">
      <c r="A403" s="1">
        <v>9006</v>
      </c>
      <c r="B403" s="7">
        <v>40191</v>
      </c>
      <c r="C403" s="21" t="s">
        <v>256</v>
      </c>
      <c r="D403" s="5"/>
      <c r="E403" s="5"/>
      <c r="F403" s="5">
        <v>20.39</v>
      </c>
      <c r="G403" s="3">
        <f t="shared" si="37"/>
        <v>6.2148720000000006</v>
      </c>
      <c r="J403" t="s">
        <v>254</v>
      </c>
      <c r="K403">
        <v>429.99</v>
      </c>
      <c r="L403" s="3">
        <f t="shared" ref="L403:L408" si="47">K403-G403</f>
        <v>423.775128</v>
      </c>
      <c r="N403" s="3">
        <f t="shared" ref="N403:N408" si="48">429.288-L403</f>
        <v>5.5128720000000158</v>
      </c>
    </row>
    <row r="404" spans="1:14" x14ac:dyDescent="0.2">
      <c r="A404" s="1">
        <v>9006</v>
      </c>
      <c r="B404" s="7">
        <v>40222</v>
      </c>
      <c r="C404" s="21" t="s">
        <v>256</v>
      </c>
      <c r="D404" s="5"/>
      <c r="E404" s="5"/>
      <c r="F404" s="5">
        <v>20.5</v>
      </c>
      <c r="G404" s="3">
        <f t="shared" si="37"/>
        <v>6.2484000000000002</v>
      </c>
      <c r="J404" t="s">
        <v>254</v>
      </c>
      <c r="K404">
        <v>429.99</v>
      </c>
      <c r="L404" s="3">
        <f t="shared" si="47"/>
        <v>423.74160000000001</v>
      </c>
      <c r="N404" s="3">
        <f t="shared" si="48"/>
        <v>5.5464000000000055</v>
      </c>
    </row>
    <row r="405" spans="1:14" x14ac:dyDescent="0.2">
      <c r="A405" s="1">
        <v>9006</v>
      </c>
      <c r="B405" s="7">
        <v>40247</v>
      </c>
      <c r="C405" s="21" t="s">
        <v>256</v>
      </c>
      <c r="D405" s="5"/>
      <c r="E405" s="5"/>
      <c r="F405" s="5">
        <v>20.55</v>
      </c>
      <c r="G405" s="3">
        <f t="shared" si="37"/>
        <v>6.2636400000000005</v>
      </c>
      <c r="J405" t="s">
        <v>255</v>
      </c>
      <c r="K405">
        <v>429.99</v>
      </c>
      <c r="L405" s="3">
        <f t="shared" si="47"/>
        <v>423.72636</v>
      </c>
      <c r="N405" s="3">
        <f t="shared" si="48"/>
        <v>5.5616400000000112</v>
      </c>
    </row>
    <row r="406" spans="1:14" x14ac:dyDescent="0.2">
      <c r="A406" s="1">
        <v>9006</v>
      </c>
      <c r="B406" s="7">
        <v>40275</v>
      </c>
      <c r="C406" s="21" t="s">
        <v>256</v>
      </c>
      <c r="D406" s="5"/>
      <c r="E406" s="5"/>
      <c r="F406" s="5">
        <v>20.38</v>
      </c>
      <c r="G406" s="3">
        <f t="shared" si="37"/>
        <v>6.211824</v>
      </c>
      <c r="J406" t="s">
        <v>209</v>
      </c>
      <c r="K406">
        <v>429.99</v>
      </c>
      <c r="L406" s="3">
        <f t="shared" si="47"/>
        <v>423.77817600000003</v>
      </c>
      <c r="N406" s="3">
        <f t="shared" si="48"/>
        <v>5.5098239999999805</v>
      </c>
    </row>
    <row r="407" spans="1:14" x14ac:dyDescent="0.2">
      <c r="A407" s="1">
        <v>9006</v>
      </c>
      <c r="B407" s="7">
        <v>40302</v>
      </c>
      <c r="C407" s="21" t="s">
        <v>256</v>
      </c>
      <c r="D407" s="5"/>
      <c r="E407" s="5"/>
      <c r="F407" s="5">
        <v>20.329999999999998</v>
      </c>
      <c r="G407" s="3">
        <f t="shared" si="37"/>
        <v>6.1965839999999996</v>
      </c>
      <c r="J407" t="s">
        <v>209</v>
      </c>
      <c r="K407">
        <v>429.99</v>
      </c>
      <c r="L407" s="3">
        <f t="shared" si="47"/>
        <v>423.79341600000004</v>
      </c>
      <c r="N407" s="3">
        <f t="shared" si="48"/>
        <v>5.4945839999999748</v>
      </c>
    </row>
    <row r="408" spans="1:14" x14ac:dyDescent="0.2">
      <c r="A408" s="1">
        <v>9006</v>
      </c>
      <c r="B408" s="7">
        <v>40331</v>
      </c>
      <c r="C408" s="21" t="s">
        <v>256</v>
      </c>
      <c r="D408" s="5"/>
      <c r="E408" s="5"/>
      <c r="F408" s="5">
        <v>20.04</v>
      </c>
      <c r="G408" s="3">
        <f t="shared" si="37"/>
        <v>6.1081919999999998</v>
      </c>
      <c r="J408" t="s">
        <v>209</v>
      </c>
      <c r="K408">
        <v>429.99</v>
      </c>
      <c r="L408" s="3">
        <f t="shared" si="47"/>
        <v>423.88180800000004</v>
      </c>
      <c r="N408" s="3">
        <f t="shared" si="48"/>
        <v>5.4061919999999759</v>
      </c>
    </row>
    <row r="409" spans="1:14" x14ac:dyDescent="0.2">
      <c r="C409" s="21"/>
      <c r="D409" s="5"/>
      <c r="E409" s="5"/>
      <c r="G409" s="3"/>
      <c r="L409" s="3"/>
      <c r="N409" s="3"/>
    </row>
    <row r="410" spans="1:14" s="12" customFormat="1" x14ac:dyDescent="0.2">
      <c r="A410" s="10">
        <v>9007</v>
      </c>
      <c r="B410" s="11">
        <v>33156</v>
      </c>
      <c r="C410" s="21" t="str">
        <f t="shared" si="46"/>
        <v>V</v>
      </c>
      <c r="D410" s="14"/>
      <c r="E410" s="14"/>
      <c r="F410" s="14"/>
      <c r="H410" s="14"/>
      <c r="J410" s="12" t="s">
        <v>21</v>
      </c>
      <c r="K410" s="12">
        <v>425.464</v>
      </c>
    </row>
    <row r="411" spans="1:14" x14ac:dyDescent="0.2">
      <c r="A411" s="1">
        <v>9007</v>
      </c>
      <c r="B411" s="7">
        <v>33172</v>
      </c>
      <c r="C411" s="21" t="str">
        <f t="shared" si="46"/>
        <v>V</v>
      </c>
      <c r="D411" s="5"/>
      <c r="E411" s="5"/>
      <c r="J411" t="s">
        <v>21</v>
      </c>
      <c r="K411">
        <v>425.464</v>
      </c>
    </row>
    <row r="412" spans="1:14" x14ac:dyDescent="0.2">
      <c r="A412" s="1">
        <v>9007</v>
      </c>
      <c r="B412" s="7">
        <v>33306</v>
      </c>
      <c r="C412" s="21" t="str">
        <f t="shared" si="46"/>
        <v>V</v>
      </c>
      <c r="D412" s="5"/>
      <c r="E412" s="5"/>
      <c r="J412" t="s">
        <v>21</v>
      </c>
      <c r="K412">
        <v>425.464</v>
      </c>
    </row>
    <row r="413" spans="1:14" x14ac:dyDescent="0.2">
      <c r="A413" s="1">
        <v>9007</v>
      </c>
      <c r="B413" s="7">
        <v>33400</v>
      </c>
      <c r="C413" s="21" t="str">
        <f t="shared" si="46"/>
        <v>S</v>
      </c>
      <c r="D413" s="5">
        <v>4.97</v>
      </c>
      <c r="E413" s="5">
        <v>0.2</v>
      </c>
      <c r="F413" s="5">
        <v>4.7699999999999996</v>
      </c>
      <c r="G413">
        <v>1.454</v>
      </c>
      <c r="K413">
        <v>425.464</v>
      </c>
      <c r="L413">
        <v>424.01</v>
      </c>
      <c r="N413">
        <v>0.74399999999999999</v>
      </c>
    </row>
    <row r="414" spans="1:14" x14ac:dyDescent="0.2">
      <c r="A414" s="1">
        <v>9007</v>
      </c>
      <c r="B414" s="7">
        <v>33679</v>
      </c>
      <c r="C414" s="21" t="str">
        <f t="shared" si="46"/>
        <v>V</v>
      </c>
      <c r="D414" s="5"/>
      <c r="E414" s="5"/>
      <c r="J414" t="s">
        <v>22</v>
      </c>
      <c r="K414">
        <v>425.464</v>
      </c>
    </row>
    <row r="415" spans="1:14" x14ac:dyDescent="0.2">
      <c r="A415" s="1">
        <v>9007</v>
      </c>
      <c r="B415" s="7">
        <v>33771</v>
      </c>
      <c r="C415" s="21" t="str">
        <f t="shared" si="46"/>
        <v>V</v>
      </c>
      <c r="D415" s="5"/>
      <c r="E415" s="5"/>
      <c r="F415" s="5">
        <f>G415*3.281</f>
        <v>4.9510290000000001</v>
      </c>
      <c r="G415">
        <v>1.5089999999999999</v>
      </c>
      <c r="K415">
        <v>425.464</v>
      </c>
      <c r="L415">
        <f>K415-G415</f>
        <v>423.95499999999998</v>
      </c>
    </row>
    <row r="416" spans="1:14" x14ac:dyDescent="0.2">
      <c r="A416" s="1">
        <v>9007</v>
      </c>
      <c r="B416" s="7">
        <v>34010</v>
      </c>
      <c r="C416" s="21" t="str">
        <f t="shared" si="46"/>
        <v>V</v>
      </c>
      <c r="D416" s="5"/>
      <c r="E416" s="5"/>
      <c r="J416" t="s">
        <v>19</v>
      </c>
      <c r="K416">
        <v>425.464</v>
      </c>
    </row>
    <row r="417" spans="1:15" x14ac:dyDescent="0.2">
      <c r="A417" s="1">
        <v>9007</v>
      </c>
      <c r="B417" s="7">
        <v>34033</v>
      </c>
      <c r="C417" s="21" t="str">
        <f t="shared" si="46"/>
        <v>V</v>
      </c>
      <c r="D417" s="5"/>
      <c r="E417" s="5"/>
      <c r="F417" s="5">
        <f t="shared" ref="F417:F432" si="49">G417*3.281</f>
        <v>5.4464600000000001</v>
      </c>
      <c r="G417">
        <v>1.66</v>
      </c>
      <c r="K417">
        <v>425.464</v>
      </c>
      <c r="L417">
        <v>423.8</v>
      </c>
      <c r="N417">
        <v>0.95</v>
      </c>
    </row>
    <row r="418" spans="1:15" x14ac:dyDescent="0.2">
      <c r="A418" s="1">
        <v>9007</v>
      </c>
      <c r="B418" s="7">
        <v>34058</v>
      </c>
      <c r="C418" s="21" t="str">
        <f t="shared" si="46"/>
        <v>V</v>
      </c>
      <c r="D418" s="5"/>
      <c r="E418" s="5"/>
      <c r="F418" s="5">
        <f t="shared" si="49"/>
        <v>5.4464600000000001</v>
      </c>
      <c r="G418">
        <v>1.66</v>
      </c>
      <c r="K418">
        <v>425.464</v>
      </c>
      <c r="L418">
        <v>423.8</v>
      </c>
      <c r="N418">
        <v>0.95</v>
      </c>
    </row>
    <row r="419" spans="1:15" x14ac:dyDescent="0.2">
      <c r="A419" s="1">
        <v>9007</v>
      </c>
      <c r="B419" s="7">
        <v>34065</v>
      </c>
      <c r="C419" s="21" t="str">
        <f t="shared" si="46"/>
        <v>V</v>
      </c>
      <c r="D419" s="5"/>
      <c r="E419" s="5"/>
      <c r="F419" s="5">
        <f t="shared" si="49"/>
        <v>5.426774</v>
      </c>
      <c r="G419">
        <v>1.6539999999999999</v>
      </c>
      <c r="K419">
        <v>425.464</v>
      </c>
      <c r="L419">
        <v>423.81</v>
      </c>
      <c r="N419">
        <v>0.94399999999999995</v>
      </c>
    </row>
    <row r="420" spans="1:15" x14ac:dyDescent="0.2">
      <c r="A420" s="1">
        <v>9007</v>
      </c>
      <c r="B420" s="7">
        <v>34075</v>
      </c>
      <c r="C420" s="21" t="str">
        <f t="shared" si="46"/>
        <v>V</v>
      </c>
      <c r="D420" s="5"/>
      <c r="E420" s="5"/>
      <c r="F420" s="5">
        <f t="shared" si="49"/>
        <v>5.3644350000000003</v>
      </c>
      <c r="G420">
        <v>1.635</v>
      </c>
      <c r="K420">
        <v>425.464</v>
      </c>
      <c r="L420">
        <v>423.83</v>
      </c>
      <c r="N420">
        <v>0.92500000000000004</v>
      </c>
    </row>
    <row r="421" spans="1:15" x14ac:dyDescent="0.2">
      <c r="A421" s="1">
        <v>9007</v>
      </c>
      <c r="B421" s="7">
        <v>34086</v>
      </c>
      <c r="C421" s="21" t="str">
        <f t="shared" si="46"/>
        <v>V</v>
      </c>
      <c r="D421" s="5"/>
      <c r="E421" s="5"/>
      <c r="F421" s="5">
        <f t="shared" si="49"/>
        <v>4.2685810000000002</v>
      </c>
      <c r="G421">
        <v>1.3009999999999999</v>
      </c>
      <c r="K421">
        <v>425.464</v>
      </c>
      <c r="L421">
        <v>424.16</v>
      </c>
      <c r="N421">
        <v>0.59099999999999997</v>
      </c>
    </row>
    <row r="422" spans="1:15" x14ac:dyDescent="0.2">
      <c r="A422" s="1">
        <v>9007</v>
      </c>
      <c r="B422" s="7">
        <v>34100</v>
      </c>
      <c r="C422" s="21" t="str">
        <f t="shared" si="46"/>
        <v>V</v>
      </c>
      <c r="D422" s="5"/>
      <c r="E422" s="5"/>
      <c r="F422" s="5">
        <f t="shared" si="49"/>
        <v>5.370997</v>
      </c>
      <c r="G422">
        <v>1.637</v>
      </c>
      <c r="K422">
        <v>425.464</v>
      </c>
      <c r="L422">
        <f t="shared" ref="L422:L432" si="50">K422-G422</f>
        <v>423.827</v>
      </c>
      <c r="N422">
        <v>0.92700000000000005</v>
      </c>
    </row>
    <row r="423" spans="1:15" x14ac:dyDescent="0.2">
      <c r="A423" s="1">
        <v>9007</v>
      </c>
      <c r="B423" s="7">
        <v>34110</v>
      </c>
      <c r="C423" s="21" t="str">
        <f t="shared" si="46"/>
        <v>V</v>
      </c>
      <c r="D423" s="5"/>
      <c r="E423" s="5"/>
      <c r="F423" s="5">
        <f t="shared" si="49"/>
        <v>5.3316249999999998</v>
      </c>
      <c r="G423">
        <v>1.625</v>
      </c>
      <c r="K423">
        <v>425.464</v>
      </c>
      <c r="L423">
        <f t="shared" si="50"/>
        <v>423.839</v>
      </c>
      <c r="N423">
        <v>0.91500000000000004</v>
      </c>
    </row>
    <row r="424" spans="1:15" x14ac:dyDescent="0.2">
      <c r="A424" s="1">
        <v>9007</v>
      </c>
      <c r="B424" s="7">
        <v>34117</v>
      </c>
      <c r="C424" s="21" t="str">
        <f t="shared" si="46"/>
        <v>V</v>
      </c>
      <c r="D424" s="5"/>
      <c r="E424" s="5"/>
      <c r="F424" s="5">
        <f t="shared" si="49"/>
        <v>5.3217820000000007</v>
      </c>
      <c r="G424">
        <v>1.6220000000000001</v>
      </c>
      <c r="K424">
        <v>425.464</v>
      </c>
      <c r="L424">
        <f t="shared" si="50"/>
        <v>423.84199999999998</v>
      </c>
      <c r="N424">
        <v>0.91200000000000003</v>
      </c>
    </row>
    <row r="425" spans="1:15" x14ac:dyDescent="0.2">
      <c r="A425" s="1">
        <v>9007</v>
      </c>
      <c r="B425" s="7">
        <v>34129</v>
      </c>
      <c r="C425" s="21" t="str">
        <f t="shared" si="46"/>
        <v>V</v>
      </c>
      <c r="D425" s="5"/>
      <c r="E425" s="5"/>
      <c r="F425" s="5">
        <f t="shared" si="49"/>
        <v>5.3119390000000006</v>
      </c>
      <c r="G425">
        <v>1.619</v>
      </c>
      <c r="K425">
        <v>425.464</v>
      </c>
      <c r="L425">
        <f t="shared" si="50"/>
        <v>423.84499999999997</v>
      </c>
      <c r="N425">
        <v>0.90900000000000003</v>
      </c>
    </row>
    <row r="426" spans="1:15" x14ac:dyDescent="0.2">
      <c r="A426" s="1">
        <v>9007</v>
      </c>
      <c r="B426" s="7">
        <v>34267</v>
      </c>
      <c r="C426" s="21" t="str">
        <f t="shared" si="46"/>
        <v>V</v>
      </c>
      <c r="D426" s="5"/>
      <c r="E426" s="5"/>
      <c r="F426" s="5">
        <f t="shared" si="49"/>
        <v>4.8755660000000001</v>
      </c>
      <c r="G426">
        <v>1.486</v>
      </c>
      <c r="K426">
        <v>425.464</v>
      </c>
      <c r="L426">
        <f t="shared" si="50"/>
        <v>423.97800000000001</v>
      </c>
    </row>
    <row r="427" spans="1:15" x14ac:dyDescent="0.2">
      <c r="A427" s="1">
        <v>9007</v>
      </c>
      <c r="B427" s="7">
        <v>34310</v>
      </c>
      <c r="C427" s="21" t="str">
        <f t="shared" si="46"/>
        <v>V</v>
      </c>
      <c r="D427" s="5"/>
      <c r="E427" s="5"/>
      <c r="F427" s="5">
        <f t="shared" si="49"/>
        <v>4.98712</v>
      </c>
      <c r="G427">
        <v>1.52</v>
      </c>
      <c r="J427" t="s">
        <v>23</v>
      </c>
      <c r="K427">
        <v>425.464</v>
      </c>
      <c r="L427">
        <f t="shared" si="50"/>
        <v>423.94400000000002</v>
      </c>
      <c r="N427">
        <v>0.81</v>
      </c>
    </row>
    <row r="428" spans="1:15" x14ac:dyDescent="0.2">
      <c r="A428" s="1">
        <v>9007</v>
      </c>
      <c r="B428" s="7">
        <v>34341</v>
      </c>
      <c r="C428" s="21" t="str">
        <f t="shared" si="46"/>
        <v>V</v>
      </c>
      <c r="D428" s="5"/>
      <c r="E428" s="5"/>
      <c r="F428" s="5">
        <f t="shared" si="49"/>
        <v>5.0691449999999998</v>
      </c>
      <c r="G428">
        <v>1.5449999999999999</v>
      </c>
      <c r="J428" t="s">
        <v>24</v>
      </c>
      <c r="K428">
        <v>425.464</v>
      </c>
      <c r="L428">
        <f t="shared" si="50"/>
        <v>423.91899999999998</v>
      </c>
      <c r="N428">
        <v>0.83499999999999996</v>
      </c>
    </row>
    <row r="429" spans="1:15" x14ac:dyDescent="0.2">
      <c r="A429" s="1">
        <v>9007</v>
      </c>
      <c r="B429" s="7">
        <v>34366</v>
      </c>
      <c r="C429" s="21" t="str">
        <f t="shared" si="46"/>
        <v>V</v>
      </c>
      <c r="D429" s="5"/>
      <c r="E429" s="5"/>
      <c r="F429" s="5">
        <f t="shared" si="49"/>
        <v>5.2266330000000005</v>
      </c>
      <c r="G429">
        <v>1.593</v>
      </c>
      <c r="H429" s="5">
        <f>I429*3.281</f>
        <v>5.2102280000000007</v>
      </c>
      <c r="I429">
        <v>1.5880000000000001</v>
      </c>
      <c r="K429">
        <v>425.464</v>
      </c>
      <c r="L429">
        <f t="shared" si="50"/>
        <v>423.87099999999998</v>
      </c>
      <c r="M429">
        <v>423.87599999999998</v>
      </c>
      <c r="N429">
        <v>0.88300000000000001</v>
      </c>
      <c r="O429">
        <v>0.878</v>
      </c>
    </row>
    <row r="430" spans="1:15" x14ac:dyDescent="0.2">
      <c r="A430" s="1">
        <v>9007</v>
      </c>
      <c r="B430" s="7">
        <v>34402</v>
      </c>
      <c r="C430" s="21" t="str">
        <f t="shared" si="46"/>
        <v>V</v>
      </c>
      <c r="D430" s="5"/>
      <c r="E430" s="5"/>
      <c r="F430" s="5">
        <f t="shared" si="49"/>
        <v>4.8165079999999998</v>
      </c>
      <c r="G430">
        <v>1.468</v>
      </c>
      <c r="H430" s="5">
        <f>I430*3.281</f>
        <v>4.8066650000000006</v>
      </c>
      <c r="I430">
        <v>1.4650000000000001</v>
      </c>
      <c r="K430">
        <v>425.464</v>
      </c>
      <c r="L430">
        <f t="shared" si="50"/>
        <v>423.99599999999998</v>
      </c>
      <c r="M430">
        <v>423.99900000000002</v>
      </c>
      <c r="N430">
        <v>0.75800000000000001</v>
      </c>
      <c r="O430">
        <v>0.755</v>
      </c>
    </row>
    <row r="431" spans="1:15" x14ac:dyDescent="0.2">
      <c r="A431" s="1">
        <v>9007</v>
      </c>
      <c r="B431" s="7">
        <v>34438</v>
      </c>
      <c r="C431" s="21" t="str">
        <f t="shared" si="46"/>
        <v>V</v>
      </c>
      <c r="D431" s="5"/>
      <c r="E431" s="5"/>
      <c r="F431" s="5">
        <f t="shared" si="49"/>
        <v>4.4818460000000009</v>
      </c>
      <c r="G431">
        <v>1.3660000000000001</v>
      </c>
      <c r="K431">
        <v>425.464</v>
      </c>
      <c r="L431">
        <f t="shared" si="50"/>
        <v>424.09800000000001</v>
      </c>
      <c r="N431">
        <v>0.65600000000000003</v>
      </c>
    </row>
    <row r="432" spans="1:15" x14ac:dyDescent="0.2">
      <c r="A432" s="1">
        <v>9007</v>
      </c>
      <c r="B432" s="7">
        <v>34470</v>
      </c>
      <c r="C432" s="21" t="str">
        <f t="shared" si="46"/>
        <v>V</v>
      </c>
      <c r="D432" s="5"/>
      <c r="E432" s="5"/>
      <c r="F432" s="5">
        <f t="shared" si="49"/>
        <v>4.239052</v>
      </c>
      <c r="G432">
        <v>1.292</v>
      </c>
      <c r="K432">
        <v>425.464</v>
      </c>
      <c r="L432">
        <f t="shared" si="50"/>
        <v>424.17200000000003</v>
      </c>
    </row>
    <row r="433" spans="1:15" x14ac:dyDescent="0.2">
      <c r="A433" s="1">
        <v>9007</v>
      </c>
      <c r="B433" s="7">
        <v>34488</v>
      </c>
      <c r="C433" s="21" t="str">
        <f t="shared" si="46"/>
        <v>V</v>
      </c>
      <c r="D433" s="5"/>
      <c r="E433" s="5"/>
      <c r="F433" s="5">
        <f>G433*3.281</f>
        <v>4.6983920000000001</v>
      </c>
      <c r="G433">
        <v>1.4319999999999999</v>
      </c>
      <c r="H433" s="5">
        <f>I433*3.281</f>
        <v>4.6885490000000001</v>
      </c>
      <c r="I433">
        <v>1.429</v>
      </c>
      <c r="K433">
        <v>425.464</v>
      </c>
      <c r="L433">
        <v>424.03199999999998</v>
      </c>
      <c r="M433">
        <v>424.03500000000003</v>
      </c>
      <c r="N433">
        <v>0.72199999999999998</v>
      </c>
      <c r="O433">
        <v>0.71899999999999997</v>
      </c>
    </row>
    <row r="434" spans="1:15" x14ac:dyDescent="0.2">
      <c r="A434" s="1">
        <v>9007</v>
      </c>
      <c r="B434" s="7">
        <v>34522</v>
      </c>
      <c r="C434" s="21" t="str">
        <f t="shared" si="46"/>
        <v>V</v>
      </c>
      <c r="D434" s="5"/>
      <c r="E434" s="5"/>
      <c r="F434" s="5">
        <f>G434*3.281</f>
        <v>4.5573090000000001</v>
      </c>
      <c r="G434">
        <v>1.389</v>
      </c>
      <c r="H434" s="5">
        <f>I434*3.281</f>
        <v>4.5507470000000003</v>
      </c>
      <c r="I434">
        <v>1.387</v>
      </c>
      <c r="K434">
        <v>425.464</v>
      </c>
      <c r="L434">
        <v>424.07499999999999</v>
      </c>
      <c r="M434">
        <v>424.077</v>
      </c>
      <c r="N434">
        <v>0.67900000000000005</v>
      </c>
      <c r="O434">
        <v>0.67700000000000005</v>
      </c>
    </row>
    <row r="435" spans="1:15" x14ac:dyDescent="0.2">
      <c r="A435" s="1">
        <v>9007</v>
      </c>
      <c r="B435" s="7">
        <v>34561</v>
      </c>
      <c r="C435" s="21" t="str">
        <f t="shared" si="46"/>
        <v>V</v>
      </c>
      <c r="D435" s="5"/>
      <c r="E435" s="5"/>
      <c r="H435" s="5">
        <f>I435*3.281</f>
        <v>4.6393339999999998</v>
      </c>
      <c r="I435">
        <v>1.4139999999999999</v>
      </c>
      <c r="K435">
        <v>425.464</v>
      </c>
      <c r="M435">
        <v>424.05</v>
      </c>
      <c r="O435">
        <v>0.70399999999999996</v>
      </c>
    </row>
    <row r="436" spans="1:15" x14ac:dyDescent="0.2">
      <c r="A436" s="1">
        <v>9007</v>
      </c>
      <c r="B436" s="7">
        <v>34589</v>
      </c>
      <c r="C436" s="21" t="str">
        <f t="shared" si="46"/>
        <v>V</v>
      </c>
      <c r="D436" s="5"/>
      <c r="E436" s="5"/>
      <c r="F436" s="5">
        <f t="shared" ref="F436:F450" si="51">G436*3.281</f>
        <v>4.5671520000000001</v>
      </c>
      <c r="G436">
        <v>1.3919999999999999</v>
      </c>
      <c r="K436">
        <v>425.464</v>
      </c>
      <c r="L436">
        <f t="shared" ref="L436:L449" si="52">K436-G436</f>
        <v>424.072</v>
      </c>
      <c r="N436">
        <v>0.68200000000000005</v>
      </c>
    </row>
    <row r="437" spans="1:15" x14ac:dyDescent="0.2">
      <c r="A437" s="1">
        <v>9007</v>
      </c>
      <c r="B437" s="7">
        <v>34611</v>
      </c>
      <c r="C437" s="21" t="str">
        <f t="shared" si="46"/>
        <v>V</v>
      </c>
      <c r="D437" s="5"/>
      <c r="E437" s="5"/>
      <c r="F437" s="5">
        <f t="shared" si="51"/>
        <v>4.4162260000000009</v>
      </c>
      <c r="G437">
        <v>1.3460000000000001</v>
      </c>
      <c r="K437">
        <v>425.464</v>
      </c>
      <c r="L437">
        <f t="shared" si="52"/>
        <v>424.11799999999999</v>
      </c>
      <c r="N437">
        <v>0.63600000000000001</v>
      </c>
    </row>
    <row r="438" spans="1:15" x14ac:dyDescent="0.2">
      <c r="A438" s="1">
        <v>9007</v>
      </c>
      <c r="B438" s="7">
        <v>34648</v>
      </c>
      <c r="C438" s="21" t="str">
        <f t="shared" si="46"/>
        <v>V</v>
      </c>
      <c r="D438" s="5"/>
      <c r="E438" s="5"/>
      <c r="F438" s="5">
        <f t="shared" si="51"/>
        <v>4.4096640000000003</v>
      </c>
      <c r="G438">
        <v>1.3440000000000001</v>
      </c>
      <c r="J438" t="s">
        <v>24</v>
      </c>
      <c r="K438">
        <v>425.464</v>
      </c>
      <c r="L438">
        <f t="shared" si="52"/>
        <v>424.12</v>
      </c>
      <c r="N438">
        <v>0.63400000000000001</v>
      </c>
    </row>
    <row r="439" spans="1:15" x14ac:dyDescent="0.2">
      <c r="A439" s="1">
        <v>9007</v>
      </c>
      <c r="B439" s="7">
        <v>34676</v>
      </c>
      <c r="C439" s="21" t="str">
        <f t="shared" si="46"/>
        <v>V</v>
      </c>
      <c r="D439" s="5"/>
      <c r="E439" s="5"/>
      <c r="F439" s="5">
        <f t="shared" si="51"/>
        <v>4.4227880000000006</v>
      </c>
      <c r="G439">
        <v>1.3480000000000001</v>
      </c>
      <c r="K439">
        <v>425.464</v>
      </c>
      <c r="L439">
        <f t="shared" si="52"/>
        <v>424.11599999999999</v>
      </c>
      <c r="N439">
        <v>0.63800000000000001</v>
      </c>
    </row>
    <row r="440" spans="1:15" x14ac:dyDescent="0.2">
      <c r="A440" s="1">
        <v>9007</v>
      </c>
      <c r="B440" s="7">
        <v>34702</v>
      </c>
      <c r="C440" s="21" t="str">
        <f t="shared" si="46"/>
        <v>V</v>
      </c>
      <c r="D440" s="5"/>
      <c r="E440" s="5"/>
      <c r="F440" s="5">
        <f t="shared" si="51"/>
        <v>4.3309200000000008</v>
      </c>
      <c r="G440">
        <v>1.32</v>
      </c>
      <c r="J440" t="s">
        <v>24</v>
      </c>
      <c r="K440">
        <v>425.464</v>
      </c>
      <c r="L440">
        <f t="shared" si="52"/>
        <v>424.14400000000001</v>
      </c>
      <c r="N440">
        <v>0.61</v>
      </c>
    </row>
    <row r="441" spans="1:15" x14ac:dyDescent="0.2">
      <c r="A441" s="1">
        <v>9007</v>
      </c>
      <c r="B441" s="7">
        <v>34775</v>
      </c>
      <c r="C441" s="21" t="str">
        <f t="shared" si="46"/>
        <v>V</v>
      </c>
      <c r="D441" s="5"/>
      <c r="E441" s="5"/>
      <c r="F441" s="5">
        <f t="shared" si="51"/>
        <v>4.1701509999999997</v>
      </c>
      <c r="G441">
        <v>1.2709999999999999</v>
      </c>
      <c r="K441">
        <v>425.464</v>
      </c>
      <c r="L441">
        <f t="shared" si="52"/>
        <v>424.19299999999998</v>
      </c>
      <c r="N441">
        <v>0.56100000000000005</v>
      </c>
    </row>
    <row r="442" spans="1:15" x14ac:dyDescent="0.2">
      <c r="A442" s="1">
        <v>9007</v>
      </c>
      <c r="B442" s="7">
        <v>34817</v>
      </c>
      <c r="C442" s="21" t="str">
        <f t="shared" si="46"/>
        <v>V</v>
      </c>
      <c r="D442" s="5"/>
      <c r="E442" s="5"/>
      <c r="F442" s="5">
        <f t="shared" si="51"/>
        <v>4.0782830000000008</v>
      </c>
      <c r="G442">
        <v>1.2430000000000001</v>
      </c>
      <c r="H442" s="5">
        <f>I442*3.281</f>
        <v>4.1701509999999997</v>
      </c>
      <c r="I442">
        <v>1.2709999999999999</v>
      </c>
      <c r="K442">
        <v>425.464</v>
      </c>
      <c r="L442">
        <f t="shared" si="52"/>
        <v>424.221</v>
      </c>
      <c r="M442">
        <v>424.19299999999998</v>
      </c>
      <c r="N442">
        <v>0.53300000000000003</v>
      </c>
      <c r="O442">
        <v>0.56100000000000005</v>
      </c>
    </row>
    <row r="443" spans="1:15" x14ac:dyDescent="0.2">
      <c r="A443" s="1">
        <v>9007</v>
      </c>
      <c r="B443" s="7">
        <v>34859</v>
      </c>
      <c r="C443" s="21" t="str">
        <f t="shared" si="46"/>
        <v>V</v>
      </c>
      <c r="D443" s="5"/>
      <c r="E443" s="5"/>
      <c r="F443" s="5">
        <f t="shared" si="51"/>
        <v>4.8033840000000003</v>
      </c>
      <c r="G443">
        <v>1.464</v>
      </c>
      <c r="H443" s="5">
        <f>I443*3.281</f>
        <v>4.7869790000000005</v>
      </c>
      <c r="I443">
        <v>1.4590000000000001</v>
      </c>
      <c r="K443">
        <v>425.464</v>
      </c>
      <c r="L443">
        <f t="shared" si="52"/>
        <v>424</v>
      </c>
      <c r="M443">
        <f>K443-I443</f>
        <v>424.005</v>
      </c>
      <c r="N443">
        <f t="shared" ref="N443:O449" si="53">424.754-L443</f>
        <v>0.7540000000000191</v>
      </c>
      <c r="O443">
        <f t="shared" si="53"/>
        <v>0.74900000000002365</v>
      </c>
    </row>
    <row r="444" spans="1:15" x14ac:dyDescent="0.2">
      <c r="A444" s="1">
        <v>9007</v>
      </c>
      <c r="B444" s="7">
        <v>35025</v>
      </c>
      <c r="C444" s="21" t="str">
        <f t="shared" si="46"/>
        <v>V</v>
      </c>
      <c r="D444" s="5"/>
      <c r="E444" s="5"/>
      <c r="F444" s="5">
        <f t="shared" si="51"/>
        <v>4.5737139999999998</v>
      </c>
      <c r="G444">
        <v>1.3939999999999999</v>
      </c>
      <c r="K444">
        <v>425.464</v>
      </c>
      <c r="L444">
        <f t="shared" si="52"/>
        <v>424.07</v>
      </c>
      <c r="N444">
        <f t="shared" si="53"/>
        <v>0.68400000000002592</v>
      </c>
    </row>
    <row r="445" spans="1:15" x14ac:dyDescent="0.2">
      <c r="A445" s="1">
        <v>9007</v>
      </c>
      <c r="B445" s="7">
        <v>35184</v>
      </c>
      <c r="C445" s="21" t="str">
        <f t="shared" si="46"/>
        <v>V</v>
      </c>
      <c r="D445" s="5"/>
      <c r="E445" s="5"/>
      <c r="F445" s="5">
        <f t="shared" si="51"/>
        <v>3.845332</v>
      </c>
      <c r="G445">
        <v>1.1719999999999999</v>
      </c>
      <c r="K445">
        <v>425.464</v>
      </c>
      <c r="L445">
        <f t="shared" si="52"/>
        <v>424.29199999999997</v>
      </c>
      <c r="N445">
        <f t="shared" si="53"/>
        <v>0.46200000000004593</v>
      </c>
    </row>
    <row r="446" spans="1:15" x14ac:dyDescent="0.2">
      <c r="A446" s="1">
        <v>9007</v>
      </c>
      <c r="B446" s="7">
        <v>35213</v>
      </c>
      <c r="C446" s="21" t="str">
        <f t="shared" si="46"/>
        <v>V</v>
      </c>
      <c r="D446" s="5"/>
      <c r="E446" s="5"/>
      <c r="F446" s="5">
        <f t="shared" si="51"/>
        <v>4.3801350000000001</v>
      </c>
      <c r="G446">
        <v>1.335</v>
      </c>
      <c r="K446">
        <v>425.464</v>
      </c>
      <c r="L446">
        <f t="shared" si="52"/>
        <v>424.12900000000002</v>
      </c>
      <c r="N446">
        <f t="shared" si="53"/>
        <v>0.625</v>
      </c>
    </row>
    <row r="447" spans="1:15" x14ac:dyDescent="0.2">
      <c r="A447" s="1">
        <v>9007</v>
      </c>
      <c r="B447" s="7">
        <v>35240</v>
      </c>
      <c r="C447" s="21" t="str">
        <f t="shared" si="46"/>
        <v>V</v>
      </c>
      <c r="D447" s="5"/>
      <c r="E447" s="5"/>
      <c r="F447" s="5">
        <f t="shared" si="51"/>
        <v>4.6951110000000007</v>
      </c>
      <c r="G447">
        <v>1.431</v>
      </c>
      <c r="K447">
        <v>425.464</v>
      </c>
      <c r="L447">
        <f t="shared" si="52"/>
        <v>424.03300000000002</v>
      </c>
      <c r="N447">
        <f t="shared" si="53"/>
        <v>0.72100000000000364</v>
      </c>
    </row>
    <row r="448" spans="1:15" x14ac:dyDescent="0.2">
      <c r="A448" s="1">
        <v>9007</v>
      </c>
      <c r="B448" s="7">
        <v>35286</v>
      </c>
      <c r="C448" s="21" t="str">
        <f t="shared" si="46"/>
        <v>V</v>
      </c>
      <c r="D448" s="5"/>
      <c r="E448" s="5"/>
      <c r="F448" s="5">
        <f t="shared" si="51"/>
        <v>4.7935410000000003</v>
      </c>
      <c r="G448">
        <v>1.4610000000000001</v>
      </c>
      <c r="J448" t="s">
        <v>24</v>
      </c>
      <c r="K448">
        <v>425.464</v>
      </c>
      <c r="L448">
        <f t="shared" si="52"/>
        <v>424.00299999999999</v>
      </c>
      <c r="N448">
        <f t="shared" si="53"/>
        <v>0.7510000000000332</v>
      </c>
    </row>
    <row r="449" spans="1:14" x14ac:dyDescent="0.2">
      <c r="A449" s="1">
        <v>9007</v>
      </c>
      <c r="B449" s="7">
        <v>35311</v>
      </c>
      <c r="C449" s="21" t="str">
        <f t="shared" si="46"/>
        <v>V</v>
      </c>
      <c r="D449" s="5"/>
      <c r="E449" s="5"/>
      <c r="F449" s="5">
        <f t="shared" si="51"/>
        <v>5.5252040000000004</v>
      </c>
      <c r="G449">
        <v>1.6839999999999999</v>
      </c>
      <c r="K449">
        <v>425.464</v>
      </c>
      <c r="L449">
        <f t="shared" si="52"/>
        <v>423.78</v>
      </c>
      <c r="N449">
        <f t="shared" si="53"/>
        <v>0.97400000000004638</v>
      </c>
    </row>
    <row r="450" spans="1:14" x14ac:dyDescent="0.2">
      <c r="A450" s="1">
        <v>9007</v>
      </c>
      <c r="B450" s="7">
        <v>35325</v>
      </c>
      <c r="C450" s="21" t="str">
        <f t="shared" si="46"/>
        <v>V</v>
      </c>
      <c r="D450" s="5"/>
      <c r="E450" s="5"/>
      <c r="F450" s="5">
        <f t="shared" si="51"/>
        <v>5.6702766959999993</v>
      </c>
      <c r="G450">
        <v>1.7282159999999998</v>
      </c>
      <c r="K450">
        <v>425.464</v>
      </c>
      <c r="L450">
        <f>K450-G450</f>
        <v>423.73578400000002</v>
      </c>
      <c r="N450">
        <f>424.754-L450</f>
        <v>1.0182159999999953</v>
      </c>
    </row>
    <row r="451" spans="1:14" x14ac:dyDescent="0.2">
      <c r="C451" s="21"/>
      <c r="D451" s="5"/>
      <c r="E451" s="5"/>
    </row>
    <row r="452" spans="1:14" s="12" customFormat="1" x14ac:dyDescent="0.2">
      <c r="A452" s="10">
        <v>9008</v>
      </c>
      <c r="B452" s="11">
        <v>33156</v>
      </c>
      <c r="C452" s="21" t="str">
        <f t="shared" si="46"/>
        <v>V</v>
      </c>
      <c r="D452" s="14"/>
      <c r="E452" s="14"/>
      <c r="F452" s="14"/>
      <c r="H452" s="14"/>
      <c r="J452" s="12" t="s">
        <v>21</v>
      </c>
    </row>
    <row r="453" spans="1:14" x14ac:dyDescent="0.2">
      <c r="A453" s="1">
        <v>9008</v>
      </c>
      <c r="B453" s="7">
        <v>33172</v>
      </c>
      <c r="C453" s="21" t="str">
        <f t="shared" si="46"/>
        <v>V</v>
      </c>
      <c r="D453" s="5"/>
      <c r="E453" s="5"/>
      <c r="J453" t="s">
        <v>21</v>
      </c>
    </row>
    <row r="454" spans="1:14" x14ac:dyDescent="0.2">
      <c r="A454" s="1">
        <v>9008</v>
      </c>
      <c r="B454" s="7">
        <v>33400</v>
      </c>
      <c r="C454" s="21" t="str">
        <f t="shared" si="46"/>
        <v>S</v>
      </c>
      <c r="D454" s="5">
        <v>5</v>
      </c>
      <c r="E454" s="5">
        <v>-0.35</v>
      </c>
      <c r="F454" s="5">
        <v>5.35</v>
      </c>
      <c r="G454">
        <v>1.631</v>
      </c>
      <c r="K454">
        <v>425.53800000000001</v>
      </c>
      <c r="L454">
        <v>423.90800000000002</v>
      </c>
      <c r="N454">
        <v>1.2789999999999999</v>
      </c>
    </row>
    <row r="455" spans="1:14" x14ac:dyDescent="0.2">
      <c r="A455" s="1">
        <v>9008</v>
      </c>
      <c r="B455" s="7">
        <v>33679</v>
      </c>
      <c r="C455" s="21" t="str">
        <f t="shared" si="46"/>
        <v>V</v>
      </c>
      <c r="D455" s="5"/>
      <c r="E455" s="5"/>
      <c r="J455" t="s">
        <v>25</v>
      </c>
    </row>
    <row r="456" spans="1:14" x14ac:dyDescent="0.2">
      <c r="A456" s="1">
        <v>9008</v>
      </c>
      <c r="B456" s="7">
        <v>33771</v>
      </c>
      <c r="C456" s="21" t="str">
        <f t="shared" si="46"/>
        <v>V</v>
      </c>
      <c r="D456" s="5"/>
      <c r="E456" s="5"/>
      <c r="J456" t="s">
        <v>20</v>
      </c>
    </row>
    <row r="457" spans="1:14" x14ac:dyDescent="0.2">
      <c r="A457" s="1">
        <v>9008</v>
      </c>
      <c r="B457" s="7">
        <v>34033</v>
      </c>
      <c r="C457" s="21" t="str">
        <f t="shared" si="46"/>
        <v>V</v>
      </c>
      <c r="D457" s="5"/>
      <c r="E457" s="5"/>
      <c r="J457" t="s">
        <v>20</v>
      </c>
    </row>
    <row r="458" spans="1:14" x14ac:dyDescent="0.2">
      <c r="A458" s="1">
        <v>9008</v>
      </c>
      <c r="B458" s="7">
        <v>34058</v>
      </c>
      <c r="C458" s="21" t="str">
        <f t="shared" si="46"/>
        <v>V</v>
      </c>
      <c r="D458" s="5"/>
      <c r="E458" s="5"/>
      <c r="F458" s="5">
        <f t="shared" ref="F458:F465" si="54">G458*3.281</f>
        <v>4.8919710000000007</v>
      </c>
      <c r="G458">
        <v>1.4910000000000001</v>
      </c>
      <c r="K458">
        <v>425.53800000000001</v>
      </c>
      <c r="L458">
        <v>424.05</v>
      </c>
      <c r="N458">
        <v>1.139</v>
      </c>
    </row>
    <row r="459" spans="1:14" x14ac:dyDescent="0.2">
      <c r="A459" s="1">
        <v>9008</v>
      </c>
      <c r="B459" s="7">
        <v>34065</v>
      </c>
      <c r="C459" s="21" t="str">
        <f t="shared" si="46"/>
        <v>V</v>
      </c>
      <c r="D459" s="5"/>
      <c r="E459" s="5"/>
      <c r="F459" s="5">
        <f t="shared" si="54"/>
        <v>4.85588</v>
      </c>
      <c r="G459">
        <v>1.48</v>
      </c>
      <c r="K459">
        <v>425.53800000000001</v>
      </c>
      <c r="L459">
        <v>424.06</v>
      </c>
      <c r="N459">
        <v>1.1279999999999999</v>
      </c>
    </row>
    <row r="460" spans="1:14" x14ac:dyDescent="0.2">
      <c r="A460" s="1">
        <v>9008</v>
      </c>
      <c r="B460" s="7">
        <v>34075</v>
      </c>
      <c r="C460" s="21" t="str">
        <f t="shared" si="46"/>
        <v>V</v>
      </c>
      <c r="D460" s="5"/>
      <c r="E460" s="5"/>
      <c r="F460" s="5">
        <f t="shared" si="54"/>
        <v>4.9936820000000006</v>
      </c>
      <c r="G460">
        <v>1.522</v>
      </c>
      <c r="K460">
        <v>425.53800000000001</v>
      </c>
      <c r="L460">
        <v>424.02</v>
      </c>
      <c r="N460">
        <v>1.17</v>
      </c>
    </row>
    <row r="461" spans="1:14" x14ac:dyDescent="0.2">
      <c r="A461" s="1">
        <v>9008</v>
      </c>
      <c r="B461" s="7">
        <v>34086</v>
      </c>
      <c r="C461" s="21" t="str">
        <f t="shared" si="46"/>
        <v>V</v>
      </c>
      <c r="D461" s="5"/>
      <c r="E461" s="5"/>
      <c r="F461" s="5">
        <f t="shared" si="54"/>
        <v>4.9805580000000003</v>
      </c>
      <c r="G461">
        <v>1.518</v>
      </c>
      <c r="K461">
        <v>425.53800000000001</v>
      </c>
      <c r="L461">
        <v>424.02</v>
      </c>
      <c r="N461">
        <v>1.1659999999999999</v>
      </c>
    </row>
    <row r="462" spans="1:14" x14ac:dyDescent="0.2">
      <c r="A462" s="1">
        <v>9008</v>
      </c>
      <c r="B462" s="7">
        <v>34100</v>
      </c>
      <c r="C462" s="21" t="str">
        <f t="shared" si="46"/>
        <v>V</v>
      </c>
      <c r="D462" s="5"/>
      <c r="E462" s="5"/>
      <c r="F462" s="5">
        <f t="shared" si="54"/>
        <v>5.0986740000000008</v>
      </c>
      <c r="G462">
        <v>1.554</v>
      </c>
      <c r="K462">
        <v>425.53800000000001</v>
      </c>
      <c r="L462">
        <v>423.98</v>
      </c>
      <c r="N462">
        <v>1.202</v>
      </c>
    </row>
    <row r="463" spans="1:14" x14ac:dyDescent="0.2">
      <c r="A463" s="1">
        <v>9008</v>
      </c>
      <c r="B463" s="7">
        <v>34110</v>
      </c>
      <c r="C463" s="21" t="str">
        <f t="shared" si="46"/>
        <v>V</v>
      </c>
      <c r="D463" s="5"/>
      <c r="E463" s="5"/>
      <c r="F463" s="5">
        <f t="shared" si="54"/>
        <v>5.2003849999999998</v>
      </c>
      <c r="G463">
        <v>1.585</v>
      </c>
      <c r="K463">
        <v>425.53800000000001</v>
      </c>
      <c r="L463">
        <v>423.95</v>
      </c>
      <c r="N463">
        <v>1.2330000000000001</v>
      </c>
    </row>
    <row r="464" spans="1:14" x14ac:dyDescent="0.2">
      <c r="A464" s="1">
        <v>9008</v>
      </c>
      <c r="B464" s="7">
        <v>34117</v>
      </c>
      <c r="C464" s="21" t="str">
        <f t="shared" si="46"/>
        <v>V</v>
      </c>
      <c r="D464" s="5"/>
      <c r="E464" s="5"/>
      <c r="F464" s="5">
        <f t="shared" si="54"/>
        <v>5.1872610000000003</v>
      </c>
      <c r="G464">
        <v>1.581</v>
      </c>
      <c r="K464">
        <v>425.53800000000001</v>
      </c>
      <c r="L464">
        <v>423.96</v>
      </c>
      <c r="N464">
        <v>1.2290000000000001</v>
      </c>
    </row>
    <row r="465" spans="1:14" x14ac:dyDescent="0.2">
      <c r="A465" s="1">
        <v>9008</v>
      </c>
      <c r="B465" s="7">
        <v>34129</v>
      </c>
      <c r="C465" s="21" t="str">
        <f t="shared" si="46"/>
        <v>V</v>
      </c>
      <c r="D465" s="5"/>
      <c r="E465" s="5"/>
      <c r="F465" s="5">
        <f t="shared" si="54"/>
        <v>5.18398</v>
      </c>
      <c r="G465">
        <v>1.58</v>
      </c>
      <c r="K465">
        <v>425.53800000000001</v>
      </c>
      <c r="L465">
        <f>K465-G465</f>
        <v>423.95800000000003</v>
      </c>
      <c r="N465">
        <v>1.228</v>
      </c>
    </row>
    <row r="466" spans="1:14" x14ac:dyDescent="0.2">
      <c r="A466" s="1">
        <v>9008</v>
      </c>
      <c r="B466" s="7">
        <v>36816</v>
      </c>
      <c r="C466" s="21" t="str">
        <f t="shared" si="46"/>
        <v>V</v>
      </c>
      <c r="D466" s="5"/>
      <c r="E466" s="5"/>
      <c r="F466" s="5">
        <f>G466*3.281</f>
        <v>4.8722850000000006</v>
      </c>
      <c r="G466">
        <v>1.4850000000000001</v>
      </c>
      <c r="K466">
        <v>425.53800000000001</v>
      </c>
      <c r="L466">
        <f>K466-G466</f>
        <v>424.053</v>
      </c>
    </row>
    <row r="467" spans="1:14" x14ac:dyDescent="0.2">
      <c r="C467" s="21"/>
      <c r="D467" s="5"/>
      <c r="E467" s="5"/>
    </row>
    <row r="468" spans="1:14" s="12" customFormat="1" x14ac:dyDescent="0.2">
      <c r="A468" s="10">
        <v>9009</v>
      </c>
      <c r="B468" s="11">
        <v>33156</v>
      </c>
      <c r="C468" s="21" t="str">
        <f t="shared" ref="C468:C530" si="55">IF(ISBLANK(D468),"V","S")</f>
        <v>V</v>
      </c>
      <c r="D468" s="14"/>
      <c r="E468" s="14"/>
      <c r="F468" s="14"/>
      <c r="H468" s="14"/>
      <c r="J468" s="12" t="s">
        <v>21</v>
      </c>
      <c r="K468" s="12">
        <v>424.596</v>
      </c>
    </row>
    <row r="469" spans="1:14" x14ac:dyDescent="0.2">
      <c r="A469" s="1">
        <v>9009</v>
      </c>
      <c r="B469" s="7">
        <v>33172</v>
      </c>
      <c r="C469" s="21" t="str">
        <f t="shared" si="55"/>
        <v>V</v>
      </c>
      <c r="D469" s="5"/>
      <c r="E469" s="5"/>
      <c r="J469" t="s">
        <v>21</v>
      </c>
      <c r="K469">
        <v>424.596</v>
      </c>
    </row>
    <row r="470" spans="1:14" x14ac:dyDescent="0.2">
      <c r="A470" s="1">
        <v>9009</v>
      </c>
      <c r="B470" s="7">
        <v>33400</v>
      </c>
      <c r="C470" s="21" t="str">
        <f t="shared" si="55"/>
        <v>S</v>
      </c>
      <c r="D470" s="5">
        <v>2.34</v>
      </c>
      <c r="E470" s="5">
        <v>0.4</v>
      </c>
      <c r="F470" s="5">
        <v>1.94</v>
      </c>
      <c r="G470">
        <v>0.59099999999999997</v>
      </c>
      <c r="K470">
        <v>424.596</v>
      </c>
      <c r="L470">
        <v>424.00400000000002</v>
      </c>
      <c r="N470">
        <v>0.45</v>
      </c>
    </row>
    <row r="471" spans="1:14" x14ac:dyDescent="0.2">
      <c r="A471" s="1">
        <v>9009</v>
      </c>
      <c r="B471" s="7">
        <v>33679</v>
      </c>
      <c r="C471" s="21" t="str">
        <f t="shared" si="55"/>
        <v>V</v>
      </c>
      <c r="D471" s="5"/>
      <c r="E471" s="5"/>
      <c r="J471" t="s">
        <v>26</v>
      </c>
      <c r="K471">
        <v>424.596</v>
      </c>
    </row>
    <row r="472" spans="1:14" x14ac:dyDescent="0.2">
      <c r="A472" s="1">
        <v>9009</v>
      </c>
      <c r="B472" s="7">
        <v>33771</v>
      </c>
      <c r="C472" s="21" t="str">
        <f t="shared" si="55"/>
        <v>V</v>
      </c>
      <c r="D472" s="5"/>
      <c r="E472" s="5"/>
      <c r="F472" s="5">
        <f>G472*3.281</f>
        <v>2.72323</v>
      </c>
      <c r="G472">
        <v>0.83</v>
      </c>
      <c r="K472">
        <v>424.596</v>
      </c>
      <c r="L472">
        <v>423.77</v>
      </c>
      <c r="N472">
        <v>0.69</v>
      </c>
    </row>
    <row r="473" spans="1:14" x14ac:dyDescent="0.2">
      <c r="A473" s="1">
        <v>9009</v>
      </c>
      <c r="B473" s="7">
        <v>34010</v>
      </c>
      <c r="C473" s="21" t="str">
        <f t="shared" si="55"/>
        <v>V</v>
      </c>
      <c r="D473" s="5"/>
      <c r="E473" s="5"/>
      <c r="J473" t="s">
        <v>19</v>
      </c>
      <c r="K473">
        <v>424.596</v>
      </c>
    </row>
    <row r="474" spans="1:14" x14ac:dyDescent="0.2">
      <c r="A474" s="1">
        <v>9009</v>
      </c>
      <c r="B474" s="7">
        <v>34033</v>
      </c>
      <c r="C474" s="21" t="str">
        <f t="shared" si="55"/>
        <v>V</v>
      </c>
      <c r="D474" s="5"/>
      <c r="E474" s="5"/>
      <c r="J474" t="s">
        <v>20</v>
      </c>
      <c r="K474">
        <v>424.596</v>
      </c>
    </row>
    <row r="475" spans="1:14" x14ac:dyDescent="0.2">
      <c r="A475" s="1">
        <v>9009</v>
      </c>
      <c r="B475" s="7">
        <v>34044</v>
      </c>
      <c r="C475" s="21" t="str">
        <f t="shared" si="55"/>
        <v>V</v>
      </c>
      <c r="D475" s="5"/>
      <c r="E475" s="5"/>
      <c r="J475" t="s">
        <v>19</v>
      </c>
      <c r="K475">
        <v>424.596</v>
      </c>
    </row>
    <row r="476" spans="1:14" x14ac:dyDescent="0.2">
      <c r="A476" s="1">
        <v>9009</v>
      </c>
      <c r="B476" s="7">
        <v>34058</v>
      </c>
      <c r="C476" s="21" t="str">
        <f t="shared" si="55"/>
        <v>V</v>
      </c>
      <c r="D476" s="5"/>
      <c r="E476" s="5"/>
      <c r="F476" s="5">
        <f>G476*3.281</f>
        <v>1.525665</v>
      </c>
      <c r="G476">
        <v>0.46500000000000002</v>
      </c>
      <c r="K476">
        <v>424.596</v>
      </c>
      <c r="L476">
        <v>424.13</v>
      </c>
      <c r="N476">
        <v>0.32400000000000001</v>
      </c>
    </row>
    <row r="477" spans="1:14" x14ac:dyDescent="0.2">
      <c r="A477" s="1">
        <v>9009</v>
      </c>
      <c r="B477" s="7">
        <v>34065</v>
      </c>
      <c r="C477" s="21" t="str">
        <f t="shared" si="55"/>
        <v>V</v>
      </c>
      <c r="D477" s="5"/>
      <c r="E477" s="5"/>
      <c r="J477" t="s">
        <v>27</v>
      </c>
      <c r="K477">
        <v>424.596</v>
      </c>
    </row>
    <row r="478" spans="1:14" x14ac:dyDescent="0.2">
      <c r="A478" s="1">
        <v>9009</v>
      </c>
      <c r="B478" s="7">
        <v>34075</v>
      </c>
      <c r="C478" s="21" t="str">
        <f t="shared" si="55"/>
        <v>V</v>
      </c>
      <c r="D478" s="5"/>
      <c r="E478" s="5"/>
      <c r="F478" s="5">
        <f t="shared" ref="F478:F493" si="56">G478*3.281</f>
        <v>2.6477670000000004</v>
      </c>
      <c r="G478">
        <v>0.80700000000000005</v>
      </c>
      <c r="K478">
        <v>424.596</v>
      </c>
      <c r="L478">
        <v>423.79</v>
      </c>
      <c r="N478">
        <v>0.66600000000000004</v>
      </c>
    </row>
    <row r="479" spans="1:14" x14ac:dyDescent="0.2">
      <c r="A479" s="1">
        <v>9009</v>
      </c>
      <c r="B479" s="7">
        <v>34086</v>
      </c>
      <c r="C479" s="21" t="str">
        <f t="shared" si="55"/>
        <v>V</v>
      </c>
      <c r="D479" s="5"/>
      <c r="E479" s="5"/>
      <c r="F479" s="5">
        <f t="shared" si="56"/>
        <v>1.1155400000000002</v>
      </c>
      <c r="G479">
        <v>0.34</v>
      </c>
      <c r="K479">
        <v>424.596</v>
      </c>
      <c r="L479">
        <v>424.26</v>
      </c>
      <c r="N479">
        <v>0.19900000000000001</v>
      </c>
    </row>
    <row r="480" spans="1:14" x14ac:dyDescent="0.2">
      <c r="A480" s="1">
        <v>9009</v>
      </c>
      <c r="B480" s="7">
        <v>34100</v>
      </c>
      <c r="C480" s="21" t="str">
        <f t="shared" si="55"/>
        <v>V</v>
      </c>
      <c r="D480" s="5"/>
      <c r="E480" s="5"/>
      <c r="F480" s="5">
        <f t="shared" si="56"/>
        <v>1.889856</v>
      </c>
      <c r="G480">
        <v>0.57599999999999996</v>
      </c>
      <c r="K480">
        <v>424.596</v>
      </c>
      <c r="L480">
        <v>424.02</v>
      </c>
      <c r="N480">
        <v>0.435</v>
      </c>
    </row>
    <row r="481" spans="1:15" x14ac:dyDescent="0.2">
      <c r="A481" s="1">
        <v>9009</v>
      </c>
      <c r="B481" s="7">
        <v>34110</v>
      </c>
      <c r="C481" s="21" t="str">
        <f t="shared" si="55"/>
        <v>V</v>
      </c>
      <c r="D481" s="5"/>
      <c r="E481" s="5"/>
      <c r="F481" s="5">
        <f t="shared" si="56"/>
        <v>1.8176740000000002</v>
      </c>
      <c r="G481">
        <v>0.55400000000000005</v>
      </c>
      <c r="K481">
        <v>424.596</v>
      </c>
      <c r="L481">
        <v>424.04</v>
      </c>
      <c r="N481">
        <v>0.41299999999999998</v>
      </c>
    </row>
    <row r="482" spans="1:15" x14ac:dyDescent="0.2">
      <c r="A482" s="1">
        <v>9009</v>
      </c>
      <c r="B482" s="7">
        <v>34117</v>
      </c>
      <c r="C482" s="21" t="str">
        <f t="shared" si="55"/>
        <v>V</v>
      </c>
      <c r="D482" s="5"/>
      <c r="E482" s="5"/>
      <c r="F482" s="5">
        <f t="shared" si="56"/>
        <v>1.8078310000000002</v>
      </c>
      <c r="G482">
        <v>0.55100000000000005</v>
      </c>
      <c r="K482">
        <v>424.596</v>
      </c>
      <c r="L482">
        <v>424.04</v>
      </c>
      <c r="N482">
        <v>0.41</v>
      </c>
    </row>
    <row r="483" spans="1:15" x14ac:dyDescent="0.2">
      <c r="A483" s="1">
        <v>9009</v>
      </c>
      <c r="B483" s="7">
        <v>34129</v>
      </c>
      <c r="C483" s="21" t="str">
        <f t="shared" si="55"/>
        <v>V</v>
      </c>
      <c r="D483" s="5"/>
      <c r="E483" s="5"/>
      <c r="F483" s="5">
        <f t="shared" si="56"/>
        <v>1.8045500000000003</v>
      </c>
      <c r="G483">
        <v>0.55000000000000004</v>
      </c>
      <c r="K483">
        <v>424.596</v>
      </c>
      <c r="L483">
        <v>424.05</v>
      </c>
      <c r="N483">
        <v>0.40899999999999997</v>
      </c>
    </row>
    <row r="484" spans="1:15" x14ac:dyDescent="0.2">
      <c r="A484" s="1">
        <v>9009</v>
      </c>
      <c r="B484" s="7">
        <v>34267</v>
      </c>
      <c r="C484" s="21" t="str">
        <f t="shared" si="55"/>
        <v>V</v>
      </c>
      <c r="D484" s="5"/>
      <c r="E484" s="5"/>
      <c r="F484" s="5">
        <f t="shared" si="56"/>
        <v>2.0473440000000003</v>
      </c>
      <c r="G484">
        <v>0.624</v>
      </c>
      <c r="K484">
        <v>424.596</v>
      </c>
      <c r="L484" s="3">
        <f>K484-G484</f>
        <v>423.97199999999998</v>
      </c>
      <c r="N484" s="3">
        <f>424.455-L484</f>
        <v>0.48300000000000409</v>
      </c>
    </row>
    <row r="485" spans="1:15" x14ac:dyDescent="0.2">
      <c r="A485" s="1">
        <v>9009</v>
      </c>
      <c r="B485" s="7">
        <v>34310</v>
      </c>
      <c r="C485" s="21" t="str">
        <f t="shared" si="55"/>
        <v>V</v>
      </c>
      <c r="D485" s="5"/>
      <c r="E485" s="5"/>
      <c r="F485" s="5">
        <f t="shared" si="56"/>
        <v>2.1064020000000001</v>
      </c>
      <c r="G485">
        <v>0.64200000000000002</v>
      </c>
      <c r="J485" t="s">
        <v>28</v>
      </c>
      <c r="K485">
        <v>424.596</v>
      </c>
      <c r="L485">
        <v>423.95400000000001</v>
      </c>
      <c r="N485">
        <v>0.501</v>
      </c>
    </row>
    <row r="486" spans="1:15" x14ac:dyDescent="0.2">
      <c r="A486" s="1">
        <v>9009</v>
      </c>
      <c r="B486" s="7">
        <v>34341</v>
      </c>
      <c r="C486" s="21" t="str">
        <f t="shared" si="55"/>
        <v>V</v>
      </c>
      <c r="D486" s="5"/>
      <c r="E486" s="5"/>
      <c r="F486" s="5">
        <f t="shared" si="56"/>
        <v>2.2245180000000002</v>
      </c>
      <c r="G486">
        <v>0.67800000000000005</v>
      </c>
      <c r="J486" t="s">
        <v>28</v>
      </c>
      <c r="K486">
        <v>424.596</v>
      </c>
      <c r="L486">
        <v>423.91800000000001</v>
      </c>
      <c r="N486">
        <v>0.53700000000000003</v>
      </c>
    </row>
    <row r="487" spans="1:15" x14ac:dyDescent="0.2">
      <c r="A487" s="1">
        <v>9009</v>
      </c>
      <c r="B487" s="7">
        <v>34366</v>
      </c>
      <c r="C487" s="21" t="str">
        <f t="shared" si="55"/>
        <v>V</v>
      </c>
      <c r="D487" s="5"/>
      <c r="E487" s="5"/>
      <c r="F487" s="5">
        <f t="shared" si="56"/>
        <v>2.4574690000000001</v>
      </c>
      <c r="G487">
        <v>0.749</v>
      </c>
      <c r="H487" s="5">
        <f>I487*3.281</f>
        <v>2.4476260000000001</v>
      </c>
      <c r="I487">
        <v>0.746</v>
      </c>
      <c r="K487">
        <v>424.596</v>
      </c>
      <c r="L487">
        <v>423.84699999999998</v>
      </c>
      <c r="M487">
        <v>423.85</v>
      </c>
      <c r="N487">
        <v>0.60799999999999998</v>
      </c>
      <c r="O487">
        <v>0.60499999999999998</v>
      </c>
    </row>
    <row r="488" spans="1:15" x14ac:dyDescent="0.2">
      <c r="A488" s="1">
        <v>9009</v>
      </c>
      <c r="B488" s="7">
        <v>34402</v>
      </c>
      <c r="C488" s="21" t="str">
        <f t="shared" si="55"/>
        <v>V</v>
      </c>
      <c r="D488" s="5"/>
      <c r="E488" s="5"/>
      <c r="F488" s="5">
        <f t="shared" si="56"/>
        <v>2.1785840000000003</v>
      </c>
      <c r="G488">
        <v>0.66400000000000003</v>
      </c>
      <c r="J488" t="s">
        <v>29</v>
      </c>
      <c r="K488">
        <v>424.596</v>
      </c>
      <c r="L488">
        <v>423.93200000000002</v>
      </c>
      <c r="N488">
        <v>0.52300000000000002</v>
      </c>
    </row>
    <row r="489" spans="1:15" x14ac:dyDescent="0.2">
      <c r="A489" s="1">
        <v>9009</v>
      </c>
      <c r="B489" s="7">
        <v>34438</v>
      </c>
      <c r="C489" s="21" t="str">
        <f t="shared" si="55"/>
        <v>V</v>
      </c>
      <c r="D489" s="5"/>
      <c r="E489" s="5"/>
      <c r="F489" s="5">
        <f t="shared" si="56"/>
        <v>1.6864340000000002</v>
      </c>
      <c r="G489">
        <v>0.51400000000000001</v>
      </c>
      <c r="K489">
        <v>424.596</v>
      </c>
      <c r="L489">
        <v>424.08199999999999</v>
      </c>
      <c r="N489">
        <v>0.373</v>
      </c>
    </row>
    <row r="490" spans="1:15" x14ac:dyDescent="0.2">
      <c r="A490" s="1">
        <v>9009</v>
      </c>
      <c r="B490" s="7">
        <v>34470</v>
      </c>
      <c r="C490" s="21" t="str">
        <f t="shared" si="55"/>
        <v>V</v>
      </c>
      <c r="D490" s="5"/>
      <c r="E490" s="5"/>
      <c r="F490" s="5">
        <f t="shared" si="56"/>
        <v>1.6109710000000002</v>
      </c>
      <c r="G490">
        <v>0.49099999999999999</v>
      </c>
      <c r="K490">
        <v>424.596</v>
      </c>
      <c r="L490" s="3">
        <f>K490-G490</f>
        <v>424.10500000000002</v>
      </c>
      <c r="N490" s="3">
        <f>424.455-L490</f>
        <v>0.34999999999996589</v>
      </c>
    </row>
    <row r="491" spans="1:15" x14ac:dyDescent="0.2">
      <c r="A491" s="1">
        <v>9009</v>
      </c>
      <c r="B491" s="7">
        <v>34488</v>
      </c>
      <c r="C491" s="21" t="str">
        <f t="shared" si="55"/>
        <v>V</v>
      </c>
      <c r="D491" s="5"/>
      <c r="E491" s="5"/>
      <c r="F491" s="5">
        <f t="shared" si="56"/>
        <v>2.044063</v>
      </c>
      <c r="G491">
        <v>0.623</v>
      </c>
      <c r="H491" s="5">
        <f>I491*3.281</f>
        <v>2.0407820000000001</v>
      </c>
      <c r="I491">
        <v>0.622</v>
      </c>
      <c r="K491">
        <v>424.596</v>
      </c>
      <c r="L491">
        <v>423.97300000000001</v>
      </c>
      <c r="M491">
        <v>423.97399999999999</v>
      </c>
      <c r="N491">
        <v>0.48199999999999998</v>
      </c>
      <c r="O491">
        <v>0.48099999999999998</v>
      </c>
    </row>
    <row r="492" spans="1:15" x14ac:dyDescent="0.2">
      <c r="A492" s="1">
        <v>9009</v>
      </c>
      <c r="B492" s="7">
        <v>34522</v>
      </c>
      <c r="C492" s="21" t="str">
        <f t="shared" si="55"/>
        <v>V</v>
      </c>
      <c r="D492" s="5"/>
      <c r="E492" s="5"/>
      <c r="F492" s="5">
        <f t="shared" si="56"/>
        <v>1.8275170000000003</v>
      </c>
      <c r="G492">
        <v>0.55700000000000005</v>
      </c>
      <c r="J492" t="s">
        <v>29</v>
      </c>
      <c r="K492">
        <v>424.596</v>
      </c>
      <c r="L492">
        <v>424.03899999999999</v>
      </c>
      <c r="N492">
        <v>0.41599999999999998</v>
      </c>
    </row>
    <row r="493" spans="1:15" x14ac:dyDescent="0.2">
      <c r="A493" s="1">
        <v>9009</v>
      </c>
      <c r="B493" s="7">
        <v>34561</v>
      </c>
      <c r="C493" s="21" t="str">
        <f t="shared" si="55"/>
        <v>V</v>
      </c>
      <c r="D493" s="5"/>
      <c r="E493" s="5"/>
      <c r="F493" s="5">
        <f t="shared" si="56"/>
        <v>1.8307980000000001</v>
      </c>
      <c r="G493">
        <v>0.55800000000000005</v>
      </c>
      <c r="J493" t="s">
        <v>29</v>
      </c>
      <c r="K493">
        <v>424.596</v>
      </c>
      <c r="L493">
        <v>424.03800000000001</v>
      </c>
      <c r="N493">
        <v>0.41699999999999998</v>
      </c>
    </row>
    <row r="494" spans="1:15" x14ac:dyDescent="0.2">
      <c r="A494" s="1">
        <v>9009</v>
      </c>
      <c r="B494" s="7">
        <v>34589</v>
      </c>
      <c r="C494" s="21" t="str">
        <f t="shared" si="55"/>
        <v>V</v>
      </c>
      <c r="D494" s="5"/>
      <c r="E494" s="5"/>
      <c r="F494" s="5">
        <f t="shared" ref="F494:F508" si="57">G494*3.281</f>
        <v>1.889856</v>
      </c>
      <c r="G494">
        <v>0.57599999999999996</v>
      </c>
      <c r="H494" s="5">
        <f>I494*3.281</f>
        <v>1.883294</v>
      </c>
      <c r="I494">
        <v>0.57399999999999995</v>
      </c>
      <c r="K494">
        <v>424.596</v>
      </c>
      <c r="L494" s="3">
        <f t="shared" ref="L494:L507" si="58">K494-G494</f>
        <v>424.02</v>
      </c>
      <c r="M494">
        <v>424.02199999999999</v>
      </c>
      <c r="N494">
        <v>0.435</v>
      </c>
      <c r="O494">
        <v>0.433</v>
      </c>
    </row>
    <row r="495" spans="1:15" x14ac:dyDescent="0.2">
      <c r="A495" s="1">
        <v>9009</v>
      </c>
      <c r="B495" s="7">
        <v>34611</v>
      </c>
      <c r="C495" s="21" t="str">
        <f t="shared" si="55"/>
        <v>V</v>
      </c>
      <c r="D495" s="5"/>
      <c r="E495" s="5"/>
      <c r="F495" s="5">
        <f t="shared" si="57"/>
        <v>1.620814</v>
      </c>
      <c r="G495">
        <v>0.49399999999999999</v>
      </c>
      <c r="H495" s="5">
        <f>I495*3.281</f>
        <v>1.6109710000000002</v>
      </c>
      <c r="I495">
        <v>0.49099999999999999</v>
      </c>
      <c r="K495">
        <v>424.596</v>
      </c>
      <c r="L495" s="3">
        <f t="shared" si="58"/>
        <v>424.10199999999998</v>
      </c>
      <c r="M495">
        <v>424.10500000000002</v>
      </c>
      <c r="N495">
        <v>0.35299999999999998</v>
      </c>
      <c r="O495">
        <v>0.35</v>
      </c>
    </row>
    <row r="496" spans="1:15" x14ac:dyDescent="0.2">
      <c r="A496" s="1">
        <v>9009</v>
      </c>
      <c r="B496" s="7">
        <v>34648</v>
      </c>
      <c r="C496" s="21" t="str">
        <f t="shared" si="55"/>
        <v>V</v>
      </c>
      <c r="D496" s="5"/>
      <c r="E496" s="5"/>
      <c r="F496" s="5">
        <f t="shared" si="57"/>
        <v>1.6175330000000001</v>
      </c>
      <c r="G496">
        <v>0.49299999999999999</v>
      </c>
      <c r="H496" s="5">
        <f>I496*3.281</f>
        <v>1.6109710000000002</v>
      </c>
      <c r="I496">
        <v>0.49099999999999999</v>
      </c>
      <c r="K496">
        <v>424.596</v>
      </c>
      <c r="L496" s="3">
        <f t="shared" si="58"/>
        <v>424.10300000000001</v>
      </c>
      <c r="M496">
        <v>424.10500000000002</v>
      </c>
      <c r="N496">
        <v>0.35199999999999998</v>
      </c>
      <c r="O496">
        <v>0.35</v>
      </c>
    </row>
    <row r="497" spans="1:15" x14ac:dyDescent="0.2">
      <c r="A497" s="1">
        <v>9009</v>
      </c>
      <c r="B497" s="7">
        <v>34676</v>
      </c>
      <c r="C497" s="21" t="str">
        <f t="shared" si="55"/>
        <v>V</v>
      </c>
      <c r="D497" s="5"/>
      <c r="E497" s="5"/>
      <c r="F497" s="5">
        <f t="shared" si="57"/>
        <v>1.5945659999999999</v>
      </c>
      <c r="G497">
        <v>0.48599999999999999</v>
      </c>
      <c r="J497" t="s">
        <v>24</v>
      </c>
      <c r="K497">
        <v>424.596</v>
      </c>
      <c r="L497" s="3">
        <f t="shared" si="58"/>
        <v>424.11</v>
      </c>
      <c r="N497">
        <v>0.34499999999999997</v>
      </c>
    </row>
    <row r="498" spans="1:15" x14ac:dyDescent="0.2">
      <c r="A498" s="1">
        <v>9009</v>
      </c>
      <c r="B498" s="7">
        <v>34702</v>
      </c>
      <c r="C498" s="21" t="str">
        <f t="shared" si="55"/>
        <v>V</v>
      </c>
      <c r="D498" s="5"/>
      <c r="E498" s="5"/>
      <c r="F498" s="5">
        <f t="shared" si="57"/>
        <v>1.8373600000000003</v>
      </c>
      <c r="G498">
        <v>0.56000000000000005</v>
      </c>
      <c r="J498" t="s">
        <v>24</v>
      </c>
      <c r="K498">
        <v>424.596</v>
      </c>
      <c r="L498" s="3">
        <f t="shared" si="58"/>
        <v>424.036</v>
      </c>
      <c r="N498">
        <v>0.42</v>
      </c>
    </row>
    <row r="499" spans="1:15" x14ac:dyDescent="0.2">
      <c r="A499" s="1">
        <v>9009</v>
      </c>
      <c r="B499" s="7">
        <v>34775</v>
      </c>
      <c r="C499" s="21" t="str">
        <f t="shared" si="55"/>
        <v>V</v>
      </c>
      <c r="D499" s="5"/>
      <c r="E499" s="5"/>
      <c r="F499" s="5">
        <f t="shared" si="57"/>
        <v>1.1680360000000001</v>
      </c>
      <c r="G499">
        <v>0.35599999999999998</v>
      </c>
      <c r="K499">
        <v>424.596</v>
      </c>
      <c r="L499" s="3">
        <f t="shared" si="58"/>
        <v>424.24</v>
      </c>
      <c r="N499">
        <v>0.215</v>
      </c>
    </row>
    <row r="500" spans="1:15" x14ac:dyDescent="0.2">
      <c r="A500" s="1">
        <v>9009</v>
      </c>
      <c r="B500" s="7">
        <v>34817</v>
      </c>
      <c r="C500" s="21" t="str">
        <f t="shared" si="55"/>
        <v>V</v>
      </c>
      <c r="D500" s="5"/>
      <c r="E500" s="5"/>
      <c r="F500" s="5">
        <f t="shared" si="57"/>
        <v>1.3813010000000001</v>
      </c>
      <c r="G500">
        <v>0.42099999999999999</v>
      </c>
      <c r="H500" s="5">
        <f>I500*3.281</f>
        <v>1.3977060000000001</v>
      </c>
      <c r="I500">
        <v>0.42599999999999999</v>
      </c>
      <c r="K500">
        <v>424.596</v>
      </c>
      <c r="L500" s="3">
        <f t="shared" si="58"/>
        <v>424.17500000000001</v>
      </c>
      <c r="M500">
        <v>424.17</v>
      </c>
      <c r="N500">
        <v>0.28000000000000003</v>
      </c>
      <c r="O500">
        <v>0.28499999999999998</v>
      </c>
    </row>
    <row r="501" spans="1:15" x14ac:dyDescent="0.2">
      <c r="A501" s="1">
        <v>9009</v>
      </c>
      <c r="B501" s="7">
        <v>34859</v>
      </c>
      <c r="C501" s="21" t="str">
        <f t="shared" si="55"/>
        <v>V</v>
      </c>
      <c r="D501" s="5"/>
      <c r="E501" s="5"/>
      <c r="F501" s="5">
        <f t="shared" si="57"/>
        <v>1.712682</v>
      </c>
      <c r="G501">
        <v>0.52200000000000002</v>
      </c>
      <c r="H501" s="5">
        <f>I501*3.281</f>
        <v>1.7028390000000002</v>
      </c>
      <c r="I501">
        <v>0.51900000000000002</v>
      </c>
      <c r="K501">
        <v>424.596</v>
      </c>
      <c r="L501" s="3">
        <f t="shared" si="58"/>
        <v>424.07400000000001</v>
      </c>
      <c r="M501">
        <f>K501-I501</f>
        <v>424.077</v>
      </c>
      <c r="N501" s="3">
        <f>424.455-L501</f>
        <v>0.38099999999997181</v>
      </c>
      <c r="O501" s="3">
        <f>424.455-M501</f>
        <v>0.3779999999999859</v>
      </c>
    </row>
    <row r="502" spans="1:15" x14ac:dyDescent="0.2">
      <c r="A502" s="1">
        <v>9009</v>
      </c>
      <c r="B502" s="7">
        <v>35025</v>
      </c>
      <c r="C502" s="21" t="str">
        <f t="shared" si="55"/>
        <v>V</v>
      </c>
      <c r="D502" s="5"/>
      <c r="E502" s="5"/>
      <c r="F502" s="5">
        <f t="shared" si="57"/>
        <v>1.8078310000000002</v>
      </c>
      <c r="G502">
        <v>0.55100000000000005</v>
      </c>
      <c r="H502" s="5">
        <f>I502*3.281</f>
        <v>1.8242360000000002</v>
      </c>
      <c r="I502">
        <v>0.55600000000000005</v>
      </c>
      <c r="K502">
        <v>424.596</v>
      </c>
      <c r="L502" s="3">
        <f t="shared" si="58"/>
        <v>424.04500000000002</v>
      </c>
      <c r="N502" s="3">
        <f t="shared" ref="N502:N508" si="59">424.455-L502</f>
        <v>0.40999999999996817</v>
      </c>
    </row>
    <row r="503" spans="1:15" x14ac:dyDescent="0.2">
      <c r="A503" s="1">
        <v>9009</v>
      </c>
      <c r="B503" s="7">
        <v>35184</v>
      </c>
      <c r="C503" s="21" t="str">
        <f t="shared" si="55"/>
        <v>V</v>
      </c>
      <c r="D503" s="5"/>
      <c r="E503" s="5"/>
      <c r="F503" s="5">
        <f t="shared" si="57"/>
        <v>1.0663250000000002</v>
      </c>
      <c r="G503">
        <v>0.32500000000000001</v>
      </c>
      <c r="K503">
        <v>424.596</v>
      </c>
      <c r="L503" s="3">
        <f t="shared" si="58"/>
        <v>424.27100000000002</v>
      </c>
      <c r="N503" s="3">
        <f t="shared" si="59"/>
        <v>0.18399999999996908</v>
      </c>
    </row>
    <row r="504" spans="1:15" x14ac:dyDescent="0.2">
      <c r="A504" s="1">
        <v>9009</v>
      </c>
      <c r="B504" s="7">
        <v>35213</v>
      </c>
      <c r="C504" s="21" t="str">
        <f t="shared" si="55"/>
        <v>V</v>
      </c>
      <c r="D504" s="5"/>
      <c r="E504" s="5"/>
      <c r="F504" s="5">
        <f t="shared" si="57"/>
        <v>1.2828710000000001</v>
      </c>
      <c r="G504">
        <v>0.39100000000000001</v>
      </c>
      <c r="K504">
        <v>424.596</v>
      </c>
      <c r="L504" s="3">
        <f t="shared" si="58"/>
        <v>424.20499999999998</v>
      </c>
      <c r="N504" s="3">
        <f t="shared" si="59"/>
        <v>0.25</v>
      </c>
    </row>
    <row r="505" spans="1:15" x14ac:dyDescent="0.2">
      <c r="A505" s="1">
        <v>9009</v>
      </c>
      <c r="B505" s="7">
        <v>35240</v>
      </c>
      <c r="C505" s="21" t="str">
        <f t="shared" si="55"/>
        <v>V</v>
      </c>
      <c r="D505" s="5"/>
      <c r="E505" s="5"/>
      <c r="F505" s="5">
        <f t="shared" si="57"/>
        <v>1.565037</v>
      </c>
      <c r="G505">
        <v>0.47699999999999998</v>
      </c>
      <c r="H505" s="5">
        <f>I505*3.281</f>
        <v>1.555194</v>
      </c>
      <c r="I505">
        <v>0.47399999999999998</v>
      </c>
      <c r="K505">
        <v>424.596</v>
      </c>
      <c r="L505" s="3">
        <f t="shared" si="58"/>
        <v>424.11900000000003</v>
      </c>
      <c r="M505">
        <f>K505-I505</f>
        <v>424.12200000000001</v>
      </c>
      <c r="N505" s="3">
        <f t="shared" si="59"/>
        <v>0.33599999999995589</v>
      </c>
      <c r="O505" s="3">
        <f>424.455-M505</f>
        <v>0.33299999999996999</v>
      </c>
    </row>
    <row r="506" spans="1:15" x14ac:dyDescent="0.2">
      <c r="A506" s="1">
        <v>9009</v>
      </c>
      <c r="B506" s="7">
        <v>35286</v>
      </c>
      <c r="C506" s="21" t="str">
        <f t="shared" si="55"/>
        <v>V</v>
      </c>
      <c r="D506" s="5"/>
      <c r="E506" s="5"/>
      <c r="F506" s="5">
        <f t="shared" si="57"/>
        <v>1.5059790000000002</v>
      </c>
      <c r="G506">
        <v>0.45900000000000002</v>
      </c>
      <c r="J506" t="s">
        <v>29</v>
      </c>
      <c r="K506">
        <v>424.596</v>
      </c>
      <c r="L506" s="3">
        <f t="shared" si="58"/>
        <v>424.137</v>
      </c>
      <c r="N506" s="3">
        <f t="shared" si="59"/>
        <v>0.31799999999998363</v>
      </c>
    </row>
    <row r="507" spans="1:15" x14ac:dyDescent="0.2">
      <c r="A507" s="1">
        <v>9009</v>
      </c>
      <c r="B507" s="7">
        <v>35311</v>
      </c>
      <c r="C507" s="21" t="str">
        <f t="shared" si="55"/>
        <v>V</v>
      </c>
      <c r="D507" s="5"/>
      <c r="E507" s="5"/>
      <c r="F507" s="5">
        <f t="shared" si="57"/>
        <v>2.6379240000000004</v>
      </c>
      <c r="G507" s="3">
        <v>0.80400000000000005</v>
      </c>
      <c r="K507">
        <v>424.596</v>
      </c>
      <c r="L507" s="3">
        <f t="shared" si="58"/>
        <v>423.79200000000003</v>
      </c>
      <c r="N507" s="3">
        <f t="shared" si="59"/>
        <v>0.66299999999995407</v>
      </c>
    </row>
    <row r="508" spans="1:15" x14ac:dyDescent="0.2">
      <c r="A508" s="1">
        <v>9009</v>
      </c>
      <c r="B508" s="7">
        <v>35325</v>
      </c>
      <c r="C508" s="21" t="str">
        <f t="shared" si="55"/>
        <v>V</v>
      </c>
      <c r="D508" s="5"/>
      <c r="E508" s="5"/>
      <c r="F508" s="5">
        <f t="shared" si="57"/>
        <v>2.73</v>
      </c>
      <c r="G508" s="3">
        <v>0.83206339530630902</v>
      </c>
      <c r="K508">
        <v>424.596</v>
      </c>
      <c r="L508" s="3">
        <f>K508-G508</f>
        <v>423.7639366046937</v>
      </c>
      <c r="N508" s="3">
        <f t="shared" si="59"/>
        <v>0.69106339530628702</v>
      </c>
    </row>
    <row r="509" spans="1:15" x14ac:dyDescent="0.2">
      <c r="C509" s="21"/>
      <c r="D509" s="5"/>
      <c r="E509" s="5"/>
      <c r="G509" s="3"/>
      <c r="L509" s="3"/>
      <c r="N509" s="3"/>
    </row>
    <row r="510" spans="1:15" s="12" customFormat="1" x14ac:dyDescent="0.2">
      <c r="A510" s="10">
        <v>9010</v>
      </c>
      <c r="B510" s="11">
        <v>33156</v>
      </c>
      <c r="C510" s="21" t="str">
        <f t="shared" si="55"/>
        <v>V</v>
      </c>
      <c r="D510" s="14"/>
      <c r="E510" s="14"/>
      <c r="F510" s="14"/>
      <c r="H510" s="14"/>
      <c r="J510" s="12" t="s">
        <v>21</v>
      </c>
    </row>
    <row r="511" spans="1:15" x14ac:dyDescent="0.2">
      <c r="A511" s="1">
        <v>9010</v>
      </c>
      <c r="B511" s="7">
        <v>33172</v>
      </c>
      <c r="C511" s="21" t="str">
        <f t="shared" si="55"/>
        <v>V</v>
      </c>
      <c r="D511" s="5"/>
      <c r="E511" s="5"/>
      <c r="J511" t="s">
        <v>21</v>
      </c>
    </row>
    <row r="512" spans="1:15" x14ac:dyDescent="0.2">
      <c r="A512" s="1">
        <v>9010</v>
      </c>
      <c r="B512" s="7">
        <v>33306</v>
      </c>
      <c r="C512" s="21" t="str">
        <f t="shared" si="55"/>
        <v>V</v>
      </c>
      <c r="D512" s="5"/>
      <c r="E512" s="5"/>
      <c r="J512" t="s">
        <v>21</v>
      </c>
    </row>
    <row r="513" spans="1:14" x14ac:dyDescent="0.2">
      <c r="A513" s="1">
        <v>9010</v>
      </c>
      <c r="B513" s="7">
        <v>33327</v>
      </c>
      <c r="C513" s="21" t="str">
        <f t="shared" si="55"/>
        <v>V</v>
      </c>
      <c r="D513" s="5"/>
      <c r="E513" s="5"/>
      <c r="J513" t="s">
        <v>30</v>
      </c>
    </row>
    <row r="514" spans="1:14" x14ac:dyDescent="0.2">
      <c r="A514" s="1">
        <v>9010</v>
      </c>
      <c r="B514" s="7">
        <v>33400</v>
      </c>
      <c r="C514" s="21" t="str">
        <f t="shared" si="55"/>
        <v>S</v>
      </c>
      <c r="D514" s="5">
        <v>4.8499999999999996</v>
      </c>
      <c r="E514" s="5">
        <v>-0.25</v>
      </c>
      <c r="F514" s="5">
        <v>5.0999999999999996</v>
      </c>
      <c r="G514">
        <v>1.554</v>
      </c>
      <c r="J514" t="s">
        <v>276</v>
      </c>
      <c r="L514">
        <v>423.9</v>
      </c>
      <c r="N514">
        <v>0.6</v>
      </c>
    </row>
    <row r="515" spans="1:14" x14ac:dyDescent="0.2">
      <c r="A515" s="1">
        <v>9010</v>
      </c>
      <c r="B515" s="7">
        <v>33679</v>
      </c>
      <c r="C515" s="21" t="str">
        <f t="shared" si="55"/>
        <v>V</v>
      </c>
      <c r="D515" s="5"/>
      <c r="E515" s="5"/>
      <c r="J515" t="s">
        <v>25</v>
      </c>
    </row>
    <row r="516" spans="1:14" x14ac:dyDescent="0.2">
      <c r="A516" s="1">
        <v>9010</v>
      </c>
      <c r="B516" s="7">
        <v>33771</v>
      </c>
      <c r="C516" s="21" t="str">
        <f t="shared" si="55"/>
        <v>V</v>
      </c>
      <c r="D516" s="5"/>
      <c r="E516" s="5"/>
      <c r="J516" t="s">
        <v>20</v>
      </c>
    </row>
    <row r="517" spans="1:14" x14ac:dyDescent="0.2">
      <c r="C517" s="21"/>
      <c r="D517" s="5"/>
      <c r="E517" s="5"/>
    </row>
    <row r="518" spans="1:14" s="12" customFormat="1" x14ac:dyDescent="0.2">
      <c r="A518" s="10">
        <v>9011</v>
      </c>
      <c r="B518" s="11">
        <v>33156</v>
      </c>
      <c r="C518" s="21" t="str">
        <f t="shared" si="55"/>
        <v>V</v>
      </c>
      <c r="D518" s="14"/>
      <c r="E518" s="14"/>
      <c r="F518" s="14"/>
      <c r="H518" s="14"/>
      <c r="J518" s="12" t="s">
        <v>21</v>
      </c>
    </row>
    <row r="519" spans="1:14" x14ac:dyDescent="0.2">
      <c r="A519" s="1">
        <v>9011</v>
      </c>
      <c r="B519" s="7">
        <v>33172</v>
      </c>
      <c r="C519" s="21" t="str">
        <f t="shared" si="55"/>
        <v>V</v>
      </c>
      <c r="D519" s="5"/>
      <c r="E519" s="5"/>
      <c r="F519" s="5">
        <f>G519*3.281</f>
        <v>3.1891319999999999</v>
      </c>
      <c r="G519">
        <v>0.97199999999999998</v>
      </c>
      <c r="L519">
        <v>423.75200000000001</v>
      </c>
      <c r="N519">
        <v>0.17699999999999999</v>
      </c>
    </row>
    <row r="520" spans="1:14" x14ac:dyDescent="0.2">
      <c r="A520" s="1">
        <v>9011</v>
      </c>
      <c r="B520" s="7">
        <v>33771</v>
      </c>
      <c r="C520" s="21" t="str">
        <f t="shared" si="55"/>
        <v>V</v>
      </c>
      <c r="D520" s="5"/>
      <c r="E520" s="5"/>
      <c r="F520" s="5">
        <f>G520*3.281</f>
        <v>2.6083950000000002</v>
      </c>
      <c r="G520">
        <v>0.79500000000000004</v>
      </c>
      <c r="L520">
        <v>423.93</v>
      </c>
      <c r="N520">
        <v>0</v>
      </c>
    </row>
    <row r="521" spans="1:14" x14ac:dyDescent="0.2">
      <c r="A521" s="1">
        <v>9011</v>
      </c>
      <c r="B521" s="7">
        <v>34086</v>
      </c>
      <c r="C521" s="21" t="str">
        <f t="shared" si="55"/>
        <v>V</v>
      </c>
      <c r="D521" s="5"/>
      <c r="E521" s="5"/>
      <c r="F521" s="5">
        <f>G521*3.281</f>
        <v>1.9521949999999999</v>
      </c>
      <c r="G521">
        <v>0.59499999999999997</v>
      </c>
      <c r="L521">
        <v>424.13</v>
      </c>
      <c r="N521">
        <v>-0.2</v>
      </c>
    </row>
    <row r="522" spans="1:14" x14ac:dyDescent="0.2">
      <c r="A522" s="1">
        <v>9011</v>
      </c>
      <c r="B522" s="7">
        <v>34648</v>
      </c>
      <c r="C522" s="21" t="str">
        <f t="shared" si="55"/>
        <v>V</v>
      </c>
      <c r="D522" s="5"/>
      <c r="E522" s="5"/>
      <c r="F522" s="5">
        <f>G522*3.281</f>
        <v>30.838118999999999</v>
      </c>
      <c r="G522">
        <v>9.3989999999999991</v>
      </c>
      <c r="J522" t="s">
        <v>277</v>
      </c>
      <c r="L522">
        <v>415.32499999999999</v>
      </c>
      <c r="N522">
        <v>8.6039999999999992</v>
      </c>
    </row>
    <row r="523" spans="1:14" x14ac:dyDescent="0.2">
      <c r="C523" s="21"/>
      <c r="D523" s="5"/>
      <c r="E523" s="5"/>
    </row>
    <row r="524" spans="1:14" s="12" customFormat="1" x14ac:dyDescent="0.2">
      <c r="A524" s="10">
        <v>9012</v>
      </c>
      <c r="B524" s="11">
        <v>33156</v>
      </c>
      <c r="C524" s="21" t="str">
        <f t="shared" si="55"/>
        <v>V</v>
      </c>
      <c r="D524" s="14"/>
      <c r="E524" s="14"/>
      <c r="F524" s="14"/>
      <c r="H524" s="14"/>
      <c r="J524" s="12" t="s">
        <v>21</v>
      </c>
      <c r="K524" s="12">
        <v>425.33300000000003</v>
      </c>
    </row>
    <row r="525" spans="1:14" x14ac:dyDescent="0.2">
      <c r="A525" s="1">
        <v>9012</v>
      </c>
      <c r="B525" s="7">
        <v>33172</v>
      </c>
      <c r="C525" s="21" t="str">
        <f t="shared" si="55"/>
        <v>V</v>
      </c>
      <c r="D525" s="5"/>
      <c r="E525" s="5"/>
      <c r="J525" t="s">
        <v>21</v>
      </c>
      <c r="K525">
        <v>425.33300000000003</v>
      </c>
    </row>
    <row r="526" spans="1:14" x14ac:dyDescent="0.2">
      <c r="A526" s="1">
        <v>9012</v>
      </c>
      <c r="B526" s="7">
        <v>33306</v>
      </c>
      <c r="C526" s="21" t="str">
        <f t="shared" si="55"/>
        <v>V</v>
      </c>
      <c r="D526" s="5"/>
      <c r="E526" s="5"/>
      <c r="J526" t="s">
        <v>21</v>
      </c>
      <c r="K526">
        <v>425.33300000000003</v>
      </c>
    </row>
    <row r="527" spans="1:14" x14ac:dyDescent="0.2">
      <c r="A527" s="1">
        <v>9012</v>
      </c>
      <c r="B527" s="7">
        <v>33679</v>
      </c>
      <c r="C527" s="21" t="str">
        <f t="shared" si="55"/>
        <v>V</v>
      </c>
      <c r="D527" s="5"/>
      <c r="E527" s="5"/>
      <c r="F527" s="5">
        <f>G527*3.281</f>
        <v>4.6458959999999996</v>
      </c>
      <c r="G527">
        <v>1.4159999999999999</v>
      </c>
      <c r="K527">
        <v>425.33300000000003</v>
      </c>
      <c r="L527">
        <v>423.92</v>
      </c>
      <c r="N527">
        <v>1.1299999999999999</v>
      </c>
    </row>
    <row r="528" spans="1:14" x14ac:dyDescent="0.2">
      <c r="A528" s="1">
        <v>9012</v>
      </c>
      <c r="B528" s="7">
        <v>33771</v>
      </c>
      <c r="C528" s="21" t="str">
        <f t="shared" si="55"/>
        <v>V</v>
      </c>
      <c r="D528" s="5"/>
      <c r="E528" s="5"/>
      <c r="F528" s="5">
        <f>G528*3.281</f>
        <v>4.5113750000000001</v>
      </c>
      <c r="G528">
        <v>1.375</v>
      </c>
      <c r="K528">
        <v>425.33300000000003</v>
      </c>
      <c r="L528">
        <v>423.96</v>
      </c>
      <c r="N528">
        <v>1.0900000000000001</v>
      </c>
    </row>
    <row r="529" spans="1:14" x14ac:dyDescent="0.2">
      <c r="A529" s="1">
        <v>9012</v>
      </c>
      <c r="B529" s="7">
        <v>34033</v>
      </c>
      <c r="C529" s="21" t="str">
        <f t="shared" si="55"/>
        <v>V</v>
      </c>
      <c r="D529" s="5"/>
      <c r="E529" s="5"/>
      <c r="F529" s="5">
        <f>G529*3.281</f>
        <v>4.5901190000000005</v>
      </c>
      <c r="G529">
        <v>1.399</v>
      </c>
      <c r="K529">
        <v>425.33300000000003</v>
      </c>
      <c r="L529">
        <v>423.93</v>
      </c>
      <c r="N529">
        <v>1.111</v>
      </c>
    </row>
    <row r="530" spans="1:14" x14ac:dyDescent="0.2">
      <c r="A530" s="1">
        <v>9012</v>
      </c>
      <c r="B530" s="7">
        <v>34044</v>
      </c>
      <c r="C530" s="21" t="str">
        <f t="shared" si="55"/>
        <v>V</v>
      </c>
      <c r="D530" s="5"/>
      <c r="E530" s="5"/>
      <c r="J530" t="s">
        <v>19</v>
      </c>
      <c r="K530">
        <v>425.33300000000003</v>
      </c>
    </row>
    <row r="531" spans="1:14" x14ac:dyDescent="0.2">
      <c r="A531" s="1">
        <v>9012</v>
      </c>
      <c r="B531" s="7">
        <v>34058</v>
      </c>
      <c r="C531" s="21" t="str">
        <f t="shared" ref="C531:C595" si="60">IF(ISBLANK(D531),"V","S")</f>
        <v>V</v>
      </c>
      <c r="D531" s="5"/>
      <c r="E531" s="5"/>
      <c r="F531" s="5">
        <f t="shared" ref="F531:F546" si="61">G531*3.281</f>
        <v>4.0356300000000003</v>
      </c>
      <c r="G531">
        <v>1.23</v>
      </c>
      <c r="K531">
        <v>425.33300000000003</v>
      </c>
      <c r="L531">
        <v>424.1</v>
      </c>
      <c r="N531">
        <v>0.94199999999999995</v>
      </c>
    </row>
    <row r="532" spans="1:14" x14ac:dyDescent="0.2">
      <c r="A532" s="1">
        <v>9012</v>
      </c>
      <c r="B532" s="7">
        <v>34065</v>
      </c>
      <c r="C532" s="21" t="str">
        <f t="shared" si="60"/>
        <v>V</v>
      </c>
      <c r="D532" s="5"/>
      <c r="E532" s="5"/>
      <c r="F532" s="5">
        <f t="shared" si="61"/>
        <v>3.9864150000000005</v>
      </c>
      <c r="G532">
        <v>1.2150000000000001</v>
      </c>
      <c r="K532">
        <v>425.33300000000003</v>
      </c>
      <c r="L532">
        <v>424.12</v>
      </c>
      <c r="N532">
        <v>0.92700000000000005</v>
      </c>
    </row>
    <row r="533" spans="1:14" x14ac:dyDescent="0.2">
      <c r="A533" s="1">
        <v>9012</v>
      </c>
      <c r="B533" s="7">
        <v>34075</v>
      </c>
      <c r="C533" s="21" t="str">
        <f t="shared" si="60"/>
        <v>V</v>
      </c>
      <c r="D533" s="5"/>
      <c r="E533" s="5"/>
      <c r="F533" s="5">
        <f t="shared" si="61"/>
        <v>3.9700100000000003</v>
      </c>
      <c r="G533">
        <v>1.21</v>
      </c>
      <c r="K533">
        <v>425.33300000000003</v>
      </c>
      <c r="L533">
        <v>424.12</v>
      </c>
      <c r="N533">
        <v>0.92200000000000004</v>
      </c>
    </row>
    <row r="534" spans="1:14" x14ac:dyDescent="0.2">
      <c r="A534" s="1">
        <v>9012</v>
      </c>
      <c r="B534" s="7">
        <v>34086</v>
      </c>
      <c r="C534" s="21" t="str">
        <f t="shared" si="60"/>
        <v>V</v>
      </c>
      <c r="D534" s="5"/>
      <c r="E534" s="5"/>
      <c r="F534" s="5">
        <f t="shared" si="61"/>
        <v>3.8059599999999998</v>
      </c>
      <c r="G534">
        <v>1.1599999999999999</v>
      </c>
      <c r="K534">
        <v>425.33300000000003</v>
      </c>
      <c r="L534">
        <v>424.17</v>
      </c>
      <c r="N534">
        <v>0.872</v>
      </c>
    </row>
    <row r="535" spans="1:14" x14ac:dyDescent="0.2">
      <c r="A535" s="1">
        <v>9012</v>
      </c>
      <c r="B535" s="7">
        <v>34100</v>
      </c>
      <c r="C535" s="21" t="str">
        <f t="shared" si="60"/>
        <v>V</v>
      </c>
      <c r="D535" s="5"/>
      <c r="E535" s="5"/>
      <c r="F535" s="5">
        <f t="shared" si="61"/>
        <v>3.9043899999999998</v>
      </c>
      <c r="G535">
        <v>1.19</v>
      </c>
      <c r="K535">
        <v>425.33300000000003</v>
      </c>
      <c r="L535">
        <v>424.14</v>
      </c>
      <c r="N535">
        <v>0.90200000000000002</v>
      </c>
    </row>
    <row r="536" spans="1:14" x14ac:dyDescent="0.2">
      <c r="A536" s="1">
        <v>9012</v>
      </c>
      <c r="B536" s="7">
        <v>34110</v>
      </c>
      <c r="C536" s="21" t="str">
        <f t="shared" si="60"/>
        <v>V</v>
      </c>
      <c r="D536" s="5"/>
      <c r="E536" s="5"/>
      <c r="F536" s="5">
        <f t="shared" si="61"/>
        <v>4.0782830000000008</v>
      </c>
      <c r="G536">
        <v>1.2430000000000001</v>
      </c>
      <c r="K536">
        <v>425.33300000000003</v>
      </c>
      <c r="L536">
        <v>424.09</v>
      </c>
      <c r="N536">
        <v>0.95499999999999996</v>
      </c>
    </row>
    <row r="537" spans="1:14" x14ac:dyDescent="0.2">
      <c r="A537" s="1">
        <v>9012</v>
      </c>
      <c r="B537" s="7">
        <v>34117</v>
      </c>
      <c r="C537" s="21" t="str">
        <f t="shared" si="60"/>
        <v>V</v>
      </c>
      <c r="D537" s="5"/>
      <c r="E537" s="5"/>
      <c r="F537" s="5">
        <f t="shared" si="61"/>
        <v>4.0618780000000001</v>
      </c>
      <c r="G537">
        <v>1.238</v>
      </c>
      <c r="K537">
        <v>425.33300000000003</v>
      </c>
      <c r="L537">
        <v>424.1</v>
      </c>
      <c r="N537">
        <v>0.95</v>
      </c>
    </row>
    <row r="538" spans="1:14" x14ac:dyDescent="0.2">
      <c r="A538" s="1">
        <v>9012</v>
      </c>
      <c r="B538" s="7">
        <v>34129</v>
      </c>
      <c r="C538" s="21" t="str">
        <f t="shared" si="60"/>
        <v>V</v>
      </c>
      <c r="D538" s="5"/>
      <c r="E538" s="5"/>
      <c r="F538" s="5">
        <f t="shared" si="61"/>
        <v>4.0553160000000004</v>
      </c>
      <c r="G538">
        <v>1.236</v>
      </c>
      <c r="K538">
        <v>425.33300000000003</v>
      </c>
      <c r="L538">
        <v>424.1</v>
      </c>
      <c r="N538">
        <v>0.94799999999999995</v>
      </c>
    </row>
    <row r="539" spans="1:14" x14ac:dyDescent="0.2">
      <c r="A539" s="1">
        <v>9012</v>
      </c>
      <c r="B539" s="7">
        <v>34267</v>
      </c>
      <c r="C539" s="21" t="str">
        <f t="shared" si="60"/>
        <v>V</v>
      </c>
      <c r="D539" s="5"/>
      <c r="E539" s="5"/>
      <c r="F539" s="5">
        <f t="shared" si="61"/>
        <v>4.3702920000000001</v>
      </c>
      <c r="G539">
        <v>1.3320000000000001</v>
      </c>
      <c r="K539">
        <v>425.33300000000003</v>
      </c>
    </row>
    <row r="540" spans="1:14" x14ac:dyDescent="0.2">
      <c r="A540" s="1">
        <v>9012</v>
      </c>
      <c r="B540" s="7">
        <v>34310</v>
      </c>
      <c r="C540" s="21" t="str">
        <f t="shared" si="60"/>
        <v>V</v>
      </c>
      <c r="D540" s="5"/>
      <c r="E540" s="5"/>
      <c r="F540" s="5">
        <f t="shared" si="61"/>
        <v>4.472003</v>
      </c>
      <c r="G540">
        <v>1.363</v>
      </c>
      <c r="K540">
        <v>425.33300000000003</v>
      </c>
      <c r="L540">
        <v>423.97</v>
      </c>
      <c r="N540">
        <v>1.075</v>
      </c>
    </row>
    <row r="541" spans="1:14" x14ac:dyDescent="0.2">
      <c r="A541" s="1">
        <v>9012</v>
      </c>
      <c r="B541" s="7">
        <v>34341</v>
      </c>
      <c r="C541" s="21" t="str">
        <f t="shared" si="60"/>
        <v>V</v>
      </c>
      <c r="D541" s="5"/>
      <c r="E541" s="5"/>
      <c r="F541" s="5">
        <f t="shared" si="61"/>
        <v>4.6163670000000003</v>
      </c>
      <c r="G541">
        <v>1.407</v>
      </c>
      <c r="K541">
        <v>425.33300000000003</v>
      </c>
      <c r="L541">
        <v>423.92599999999999</v>
      </c>
      <c r="N541">
        <v>1.119</v>
      </c>
    </row>
    <row r="542" spans="1:14" x14ac:dyDescent="0.2">
      <c r="A542" s="1">
        <v>9012</v>
      </c>
      <c r="B542" s="7">
        <v>34366</v>
      </c>
      <c r="C542" s="21" t="str">
        <f t="shared" si="60"/>
        <v>V</v>
      </c>
      <c r="D542" s="5"/>
      <c r="E542" s="5"/>
      <c r="F542" s="5">
        <f t="shared" si="61"/>
        <v>4.6885490000000001</v>
      </c>
      <c r="G542">
        <v>1.429</v>
      </c>
      <c r="K542">
        <v>425.33300000000003</v>
      </c>
      <c r="L542">
        <v>423.904</v>
      </c>
      <c r="N542">
        <v>1.141</v>
      </c>
    </row>
    <row r="543" spans="1:14" x14ac:dyDescent="0.2">
      <c r="A543" s="1">
        <v>9012</v>
      </c>
      <c r="B543" s="7">
        <v>34402</v>
      </c>
      <c r="C543" s="21" t="str">
        <f t="shared" si="60"/>
        <v>V</v>
      </c>
      <c r="D543" s="5"/>
      <c r="E543" s="5"/>
      <c r="F543" s="5">
        <f t="shared" si="61"/>
        <v>4.3866969999999998</v>
      </c>
      <c r="G543">
        <v>1.337</v>
      </c>
      <c r="K543">
        <v>425.33300000000003</v>
      </c>
      <c r="L543">
        <v>423.99599999999998</v>
      </c>
      <c r="N543">
        <v>1.0489999999999999</v>
      </c>
    </row>
    <row r="544" spans="1:14" x14ac:dyDescent="0.2">
      <c r="A544" s="1">
        <v>9012</v>
      </c>
      <c r="B544" s="7">
        <v>34438</v>
      </c>
      <c r="C544" s="21" t="str">
        <f t="shared" si="60"/>
        <v>V</v>
      </c>
      <c r="D544" s="5"/>
      <c r="E544" s="5"/>
      <c r="F544" s="5">
        <f t="shared" si="61"/>
        <v>4.0192250000000005</v>
      </c>
      <c r="G544">
        <v>1.2250000000000001</v>
      </c>
      <c r="K544">
        <v>425.33300000000003</v>
      </c>
      <c r="L544">
        <v>424.108</v>
      </c>
      <c r="N544">
        <v>0.93700000000000006</v>
      </c>
    </row>
    <row r="545" spans="1:14" x14ac:dyDescent="0.2">
      <c r="A545" s="1">
        <v>9012</v>
      </c>
      <c r="B545" s="7">
        <v>34470</v>
      </c>
      <c r="C545" s="21" t="str">
        <f t="shared" si="60"/>
        <v>V</v>
      </c>
      <c r="D545" s="5"/>
      <c r="E545" s="5"/>
      <c r="F545" s="5">
        <f t="shared" si="61"/>
        <v>3.7764310000000001</v>
      </c>
      <c r="G545">
        <v>1.151</v>
      </c>
      <c r="K545">
        <v>425.33300000000003</v>
      </c>
    </row>
    <row r="546" spans="1:14" x14ac:dyDescent="0.2">
      <c r="A546" s="1">
        <v>9012</v>
      </c>
      <c r="B546" s="7">
        <v>34488</v>
      </c>
      <c r="C546" s="21" t="str">
        <f t="shared" si="60"/>
        <v>V</v>
      </c>
      <c r="D546" s="5"/>
      <c r="E546" s="5"/>
      <c r="F546" s="5">
        <f t="shared" si="61"/>
        <v>4.1209360000000004</v>
      </c>
      <c r="G546">
        <v>1.256</v>
      </c>
      <c r="K546">
        <v>425.33300000000003</v>
      </c>
      <c r="L546">
        <v>424.077</v>
      </c>
      <c r="N546">
        <v>0.96799999999999997</v>
      </c>
    </row>
    <row r="547" spans="1:14" x14ac:dyDescent="0.2">
      <c r="A547" s="1">
        <v>9012</v>
      </c>
      <c r="B547" s="7">
        <v>34522</v>
      </c>
      <c r="C547" s="21" t="str">
        <f t="shared" si="60"/>
        <v>V</v>
      </c>
      <c r="D547" s="5"/>
      <c r="E547" s="5"/>
      <c r="F547" s="5">
        <f t="shared" ref="F547:F563" si="62">G547*3.281</f>
        <v>4.0946880000000005</v>
      </c>
      <c r="G547">
        <v>1.248</v>
      </c>
      <c r="K547">
        <v>425.33300000000003</v>
      </c>
      <c r="L547">
        <v>424.08499999999998</v>
      </c>
      <c r="N547">
        <v>0.96</v>
      </c>
    </row>
    <row r="548" spans="1:14" x14ac:dyDescent="0.2">
      <c r="A548" s="1">
        <v>9012</v>
      </c>
      <c r="B548" s="7">
        <v>34561</v>
      </c>
      <c r="C548" s="21" t="str">
        <f t="shared" si="60"/>
        <v>V</v>
      </c>
      <c r="D548" s="5"/>
      <c r="E548" s="5"/>
      <c r="F548" s="5">
        <f t="shared" si="62"/>
        <v>4.1307789999999995</v>
      </c>
      <c r="G548">
        <v>1.2589999999999999</v>
      </c>
      <c r="K548">
        <v>425.33300000000003</v>
      </c>
      <c r="L548">
        <v>424.07400000000001</v>
      </c>
      <c r="N548">
        <v>0.97099999999999997</v>
      </c>
    </row>
    <row r="549" spans="1:14" x14ac:dyDescent="0.2">
      <c r="A549" s="1">
        <v>9012</v>
      </c>
      <c r="B549" s="7">
        <v>34589</v>
      </c>
      <c r="C549" s="21" t="str">
        <f t="shared" si="60"/>
        <v>V</v>
      </c>
      <c r="D549" s="5"/>
      <c r="E549" s="5"/>
      <c r="F549" s="5">
        <f t="shared" si="62"/>
        <v>4.0356300000000003</v>
      </c>
      <c r="G549">
        <v>1.23</v>
      </c>
      <c r="K549">
        <v>425.33300000000003</v>
      </c>
      <c r="L549">
        <v>424.10300000000001</v>
      </c>
      <c r="N549">
        <v>0.94199999999999995</v>
      </c>
    </row>
    <row r="550" spans="1:14" x14ac:dyDescent="0.2">
      <c r="A550" s="1">
        <v>9012</v>
      </c>
      <c r="B550" s="7">
        <v>34611</v>
      </c>
      <c r="C550" s="21" t="str">
        <f t="shared" si="60"/>
        <v>V</v>
      </c>
      <c r="D550" s="5"/>
      <c r="E550" s="5"/>
      <c r="F550" s="5">
        <f t="shared" si="62"/>
        <v>3.8912659999999999</v>
      </c>
      <c r="G550">
        <v>1.1859999999999999</v>
      </c>
      <c r="K550">
        <v>425.33300000000003</v>
      </c>
      <c r="L550">
        <v>424.14699999999999</v>
      </c>
      <c r="N550">
        <v>0.89800000000000002</v>
      </c>
    </row>
    <row r="551" spans="1:14" x14ac:dyDescent="0.2">
      <c r="A551" s="1">
        <v>9012</v>
      </c>
      <c r="B551" s="7">
        <v>34648</v>
      </c>
      <c r="C551" s="21" t="str">
        <f t="shared" si="60"/>
        <v>V</v>
      </c>
      <c r="D551" s="5"/>
      <c r="E551" s="5"/>
      <c r="F551" s="5">
        <f t="shared" si="62"/>
        <v>3.8420510000000001</v>
      </c>
      <c r="G551">
        <v>1.171</v>
      </c>
      <c r="K551">
        <v>425.33300000000003</v>
      </c>
      <c r="L551">
        <v>424.16199999999998</v>
      </c>
      <c r="N551">
        <v>0.88300000000000001</v>
      </c>
    </row>
    <row r="552" spans="1:14" x14ac:dyDescent="0.2">
      <c r="A552" s="1">
        <v>9012</v>
      </c>
      <c r="B552" s="7">
        <v>34676</v>
      </c>
      <c r="C552" s="21" t="str">
        <f t="shared" si="60"/>
        <v>V</v>
      </c>
      <c r="D552" s="5"/>
      <c r="E552" s="5"/>
      <c r="F552" s="5">
        <f t="shared" si="62"/>
        <v>3.8256459999999999</v>
      </c>
      <c r="G552">
        <v>1.1659999999999999</v>
      </c>
      <c r="K552">
        <v>425.33300000000003</v>
      </c>
      <c r="L552">
        <v>424.16699999999997</v>
      </c>
      <c r="N552">
        <v>0.878</v>
      </c>
    </row>
    <row r="553" spans="1:14" x14ac:dyDescent="0.2">
      <c r="A553" s="1">
        <v>9012</v>
      </c>
      <c r="B553" s="7">
        <v>34702</v>
      </c>
      <c r="C553" s="21" t="str">
        <f t="shared" si="60"/>
        <v>V</v>
      </c>
      <c r="D553" s="5"/>
      <c r="E553" s="5"/>
      <c r="F553" s="5">
        <f t="shared" si="62"/>
        <v>4.1012500000000003</v>
      </c>
      <c r="G553">
        <v>1.25</v>
      </c>
      <c r="K553">
        <v>425.33300000000003</v>
      </c>
      <c r="L553">
        <v>424.09</v>
      </c>
      <c r="N553">
        <v>0.96</v>
      </c>
    </row>
    <row r="554" spans="1:14" x14ac:dyDescent="0.2">
      <c r="A554" s="1">
        <v>9012</v>
      </c>
      <c r="B554" s="7">
        <v>34775</v>
      </c>
      <c r="C554" s="21" t="str">
        <f t="shared" si="60"/>
        <v>V</v>
      </c>
      <c r="D554" s="5"/>
      <c r="E554" s="5"/>
      <c r="F554" s="5">
        <f t="shared" si="62"/>
        <v>3.6451910000000001</v>
      </c>
      <c r="G554">
        <v>1.111</v>
      </c>
      <c r="K554">
        <v>425.33300000000003</v>
      </c>
      <c r="L554">
        <v>424.22199999999998</v>
      </c>
      <c r="N554">
        <v>0.82299999999999995</v>
      </c>
    </row>
    <row r="555" spans="1:14" x14ac:dyDescent="0.2">
      <c r="A555" s="1">
        <v>9012</v>
      </c>
      <c r="B555" s="7">
        <v>34817</v>
      </c>
      <c r="C555" s="21" t="str">
        <f t="shared" si="60"/>
        <v>V</v>
      </c>
      <c r="D555" s="5"/>
      <c r="E555" s="5"/>
      <c r="F555" s="5">
        <f t="shared" si="62"/>
        <v>3.5894140000000005</v>
      </c>
      <c r="G555">
        <v>1.0940000000000001</v>
      </c>
      <c r="K555">
        <v>425.33300000000003</v>
      </c>
      <c r="L555">
        <v>424.23899999999998</v>
      </c>
      <c r="N555">
        <v>0.80600000000000005</v>
      </c>
    </row>
    <row r="556" spans="1:14" x14ac:dyDescent="0.2">
      <c r="A556" s="1">
        <v>9012</v>
      </c>
      <c r="B556" s="7">
        <v>34859</v>
      </c>
      <c r="C556" s="21" t="str">
        <f t="shared" si="60"/>
        <v>V</v>
      </c>
      <c r="D556" s="5"/>
      <c r="E556" s="5"/>
      <c r="F556" s="5">
        <f t="shared" si="62"/>
        <v>3.8879850000000005</v>
      </c>
      <c r="G556">
        <v>1.1850000000000001</v>
      </c>
      <c r="K556">
        <v>425.33300000000003</v>
      </c>
      <c r="L556">
        <f>K556-G556</f>
        <v>424.14800000000002</v>
      </c>
      <c r="N556">
        <f t="shared" ref="N556:N562" si="63">425.045-L556</f>
        <v>0.89699999999999136</v>
      </c>
    </row>
    <row r="557" spans="1:14" x14ac:dyDescent="0.2">
      <c r="A557" s="1">
        <v>9012</v>
      </c>
      <c r="B557" s="7">
        <v>35025</v>
      </c>
      <c r="C557" s="21" t="str">
        <f t="shared" si="60"/>
        <v>V</v>
      </c>
      <c r="D557" s="5"/>
      <c r="E557" s="5"/>
      <c r="F557" s="5">
        <f t="shared" si="62"/>
        <v>5.8500230000000002</v>
      </c>
      <c r="G557">
        <v>1.7829999999999999</v>
      </c>
      <c r="J557" t="s">
        <v>276</v>
      </c>
      <c r="K557">
        <v>425.33300000000003</v>
      </c>
      <c r="L557">
        <f>K557-G557</f>
        <v>423.55</v>
      </c>
      <c r="N557">
        <f t="shared" si="63"/>
        <v>1.4950000000000045</v>
      </c>
    </row>
    <row r="558" spans="1:14" x14ac:dyDescent="0.2">
      <c r="A558" s="1">
        <v>9012</v>
      </c>
      <c r="B558" s="7">
        <v>35184</v>
      </c>
      <c r="C558" s="21" t="str">
        <f t="shared" si="60"/>
        <v>V</v>
      </c>
      <c r="D558" s="5"/>
      <c r="E558" s="5"/>
      <c r="F558" s="5">
        <f t="shared" si="62"/>
        <v>4.163589</v>
      </c>
      <c r="G558">
        <v>1.2689999999999999</v>
      </c>
      <c r="K558">
        <v>425.33300000000003</v>
      </c>
      <c r="L558">
        <f t="shared" ref="L558:L563" si="64">K558-G558</f>
        <v>424.06400000000002</v>
      </c>
      <c r="N558">
        <f t="shared" si="63"/>
        <v>0.98099999999999454</v>
      </c>
    </row>
    <row r="559" spans="1:14" x14ac:dyDescent="0.2">
      <c r="A559" s="1">
        <v>9012</v>
      </c>
      <c r="B559" s="7">
        <v>35213</v>
      </c>
      <c r="C559" s="21" t="str">
        <f t="shared" si="60"/>
        <v>V</v>
      </c>
      <c r="D559" s="5"/>
      <c r="E559" s="5"/>
      <c r="F559" s="5">
        <f t="shared" si="62"/>
        <v>3.4844220000000004</v>
      </c>
      <c r="G559">
        <v>1.0620000000000001</v>
      </c>
      <c r="K559">
        <v>425.33300000000003</v>
      </c>
      <c r="L559">
        <f t="shared" si="64"/>
        <v>424.27100000000002</v>
      </c>
      <c r="N559">
        <f t="shared" si="63"/>
        <v>0.77400000000000091</v>
      </c>
    </row>
    <row r="560" spans="1:14" x14ac:dyDescent="0.2">
      <c r="A560" s="1">
        <v>9012</v>
      </c>
      <c r="B560" s="7">
        <v>35240</v>
      </c>
      <c r="C560" s="21" t="str">
        <f t="shared" si="60"/>
        <v>V</v>
      </c>
      <c r="D560" s="5"/>
      <c r="E560" s="5"/>
      <c r="F560" s="5">
        <f t="shared" si="62"/>
        <v>4.6294910000000007</v>
      </c>
      <c r="G560">
        <v>1.411</v>
      </c>
      <c r="K560">
        <v>425.33300000000003</v>
      </c>
      <c r="L560">
        <f t="shared" si="64"/>
        <v>423.92200000000003</v>
      </c>
      <c r="N560">
        <f t="shared" si="63"/>
        <v>1.1229999999999905</v>
      </c>
    </row>
    <row r="561" spans="1:16" x14ac:dyDescent="0.2">
      <c r="A561" s="1">
        <v>9012</v>
      </c>
      <c r="B561" s="7">
        <v>35286</v>
      </c>
      <c r="C561" s="21" t="str">
        <f t="shared" si="60"/>
        <v>V</v>
      </c>
      <c r="D561" s="5"/>
      <c r="E561" s="5"/>
      <c r="F561" s="5">
        <f t="shared" si="62"/>
        <v>5.2758480000000008</v>
      </c>
      <c r="G561">
        <v>1.6080000000000001</v>
      </c>
      <c r="J561" t="s">
        <v>276</v>
      </c>
      <c r="K561">
        <v>425.33300000000003</v>
      </c>
      <c r="L561">
        <f t="shared" si="64"/>
        <v>423.72500000000002</v>
      </c>
      <c r="N561">
        <f t="shared" si="63"/>
        <v>1.3199999999999932</v>
      </c>
    </row>
    <row r="562" spans="1:16" x14ac:dyDescent="0.2">
      <c r="A562" s="1">
        <v>9012</v>
      </c>
      <c r="B562" s="7">
        <v>35311</v>
      </c>
      <c r="C562" s="21" t="str">
        <f t="shared" si="60"/>
        <v>V</v>
      </c>
      <c r="D562" s="5"/>
      <c r="E562" s="5"/>
      <c r="F562" s="5">
        <f t="shared" si="62"/>
        <v>4.8263510000000007</v>
      </c>
      <c r="G562" s="3">
        <v>1.4710000000000001</v>
      </c>
      <c r="K562">
        <v>425.33300000000003</v>
      </c>
      <c r="L562">
        <f t="shared" si="64"/>
        <v>423.86200000000002</v>
      </c>
      <c r="N562">
        <f t="shared" si="63"/>
        <v>1.1829999999999927</v>
      </c>
    </row>
    <row r="563" spans="1:16" x14ac:dyDescent="0.2">
      <c r="A563" s="1">
        <v>9012</v>
      </c>
      <c r="B563" s="7">
        <v>35325</v>
      </c>
      <c r="C563" s="21" t="str">
        <f t="shared" si="60"/>
        <v>V</v>
      </c>
      <c r="D563" s="5"/>
      <c r="E563" s="5"/>
      <c r="F563" s="5">
        <f t="shared" si="62"/>
        <v>4.80023424</v>
      </c>
      <c r="G563" s="3">
        <v>1.4630399999999999</v>
      </c>
      <c r="K563">
        <v>425.33300000000003</v>
      </c>
      <c r="L563">
        <f t="shared" si="64"/>
        <v>423.86996000000005</v>
      </c>
      <c r="N563">
        <f>425.045-L563</f>
        <v>1.1750399999999672</v>
      </c>
    </row>
    <row r="564" spans="1:16" x14ac:dyDescent="0.2">
      <c r="C564" s="21"/>
      <c r="D564" s="5"/>
      <c r="E564" s="5"/>
      <c r="G564" s="3"/>
    </row>
    <row r="565" spans="1:16" s="12" customFormat="1" x14ac:dyDescent="0.2">
      <c r="A565" s="10">
        <v>9014</v>
      </c>
      <c r="B565" s="11">
        <v>33172</v>
      </c>
      <c r="C565" s="21" t="str">
        <f t="shared" si="60"/>
        <v>V</v>
      </c>
      <c r="D565" s="14"/>
      <c r="E565" s="14"/>
      <c r="F565" s="14">
        <v>29.4</v>
      </c>
      <c r="G565" s="12">
        <v>8.9610000000000003</v>
      </c>
      <c r="H565" s="14"/>
      <c r="L565" s="12">
        <v>423.31299999999999</v>
      </c>
      <c r="N565" s="12">
        <v>8.4930000000000003</v>
      </c>
    </row>
    <row r="566" spans="1:16" x14ac:dyDescent="0.2">
      <c r="A566" s="1">
        <v>9014</v>
      </c>
      <c r="B566" s="7">
        <v>33257</v>
      </c>
      <c r="C566" s="21" t="str">
        <f t="shared" si="60"/>
        <v>V</v>
      </c>
      <c r="D566" s="5"/>
      <c r="E566" s="5"/>
      <c r="F566" s="5">
        <v>29.53</v>
      </c>
      <c r="G566">
        <v>9.0009999999999994</v>
      </c>
      <c r="H566" s="5">
        <v>29.5</v>
      </c>
      <c r="I566">
        <v>8.9920000000000009</v>
      </c>
      <c r="L566">
        <v>423.27300000000002</v>
      </c>
      <c r="M566">
        <v>423.28199999999998</v>
      </c>
      <c r="N566">
        <v>8.5329999999999995</v>
      </c>
      <c r="O566">
        <v>8.5239999999999991</v>
      </c>
    </row>
    <row r="567" spans="1:16" x14ac:dyDescent="0.2">
      <c r="A567" s="1">
        <v>9014</v>
      </c>
      <c r="B567" s="7">
        <v>33306</v>
      </c>
      <c r="C567" s="21" t="str">
        <f t="shared" si="60"/>
        <v>V</v>
      </c>
      <c r="D567" s="5"/>
      <c r="E567" s="5"/>
      <c r="F567" s="5">
        <v>29.61</v>
      </c>
      <c r="G567">
        <v>9.0250000000000004</v>
      </c>
      <c r="L567">
        <v>423.24900000000002</v>
      </c>
      <c r="N567">
        <v>8.5570000000000004</v>
      </c>
    </row>
    <row r="568" spans="1:16" x14ac:dyDescent="0.2">
      <c r="A568" s="1">
        <v>9014</v>
      </c>
      <c r="B568" s="7">
        <v>33342</v>
      </c>
      <c r="C568" s="21" t="str">
        <f t="shared" si="60"/>
        <v>V</v>
      </c>
      <c r="D568" s="5"/>
      <c r="E568" s="5"/>
      <c r="F568" s="5">
        <f>G568*3.281</f>
        <v>29.515876000000002</v>
      </c>
      <c r="G568">
        <v>8.9960000000000004</v>
      </c>
      <c r="I568">
        <v>8.9949999999999992</v>
      </c>
      <c r="L568">
        <v>423.27800000000002</v>
      </c>
      <c r="M568">
        <v>423.279</v>
      </c>
      <c r="N568">
        <v>8.5280000000000005</v>
      </c>
      <c r="O568">
        <v>8.5269999999999992</v>
      </c>
    </row>
    <row r="569" spans="1:16" x14ac:dyDescent="0.2">
      <c r="A569" s="1">
        <v>9014</v>
      </c>
      <c r="B569" s="7">
        <v>33679</v>
      </c>
      <c r="C569" s="21" t="str">
        <f t="shared" si="60"/>
        <v>V</v>
      </c>
      <c r="D569" s="5"/>
      <c r="E569" s="5"/>
      <c r="F569" s="5">
        <f>G569*3.281</f>
        <v>29.296049000000004</v>
      </c>
      <c r="G569">
        <v>8.9290000000000003</v>
      </c>
      <c r="I569">
        <v>8.9269999999999996</v>
      </c>
      <c r="L569">
        <v>423.35</v>
      </c>
      <c r="M569">
        <v>423.35</v>
      </c>
      <c r="N569">
        <v>8.4600000000000009</v>
      </c>
      <c r="O569">
        <v>8.4600000000000009</v>
      </c>
    </row>
    <row r="570" spans="1:16" x14ac:dyDescent="0.2">
      <c r="A570" s="1">
        <v>9014</v>
      </c>
      <c r="B570" s="7">
        <v>38496</v>
      </c>
      <c r="C570" s="21" t="str">
        <f t="shared" si="60"/>
        <v>V</v>
      </c>
      <c r="D570" s="5"/>
      <c r="E570" s="5"/>
      <c r="F570" s="5">
        <v>28.635000000000002</v>
      </c>
      <c r="G570">
        <v>8.7279999999999998</v>
      </c>
      <c r="J570" t="s">
        <v>51</v>
      </c>
    </row>
    <row r="571" spans="1:16" x14ac:dyDescent="0.2">
      <c r="A571" s="1">
        <v>9014</v>
      </c>
      <c r="B571" s="7">
        <v>38558</v>
      </c>
      <c r="C571" s="21" t="str">
        <f t="shared" si="60"/>
        <v>V</v>
      </c>
      <c r="D571" s="5"/>
      <c r="E571" s="5"/>
      <c r="F571" s="5">
        <v>27.93</v>
      </c>
      <c r="G571">
        <v>8.5129999999999999</v>
      </c>
      <c r="J571" t="s">
        <v>51</v>
      </c>
    </row>
    <row r="572" spans="1:16" x14ac:dyDescent="0.2">
      <c r="A572" s="1">
        <v>9014</v>
      </c>
      <c r="B572" s="7">
        <v>40714</v>
      </c>
      <c r="C572" s="21" t="s">
        <v>273</v>
      </c>
      <c r="D572" s="5"/>
      <c r="E572" s="5"/>
      <c r="F572" s="5">
        <f>G572*3.2808</f>
        <v>27.184708799999999</v>
      </c>
      <c r="G572">
        <v>8.2859999999999996</v>
      </c>
      <c r="J572" t="s">
        <v>274</v>
      </c>
    </row>
    <row r="573" spans="1:16" x14ac:dyDescent="0.2">
      <c r="C573" s="21"/>
      <c r="D573" s="5"/>
      <c r="E573" s="5"/>
    </row>
    <row r="574" spans="1:16" s="12" customFormat="1" x14ac:dyDescent="0.2">
      <c r="A574" s="10">
        <v>9015</v>
      </c>
      <c r="B574" s="11">
        <v>36160</v>
      </c>
      <c r="C574" s="21" t="str">
        <f t="shared" si="60"/>
        <v>V</v>
      </c>
      <c r="D574" s="14"/>
      <c r="E574" s="14"/>
      <c r="F574" s="14">
        <f>G574*3.281</f>
        <v>24.200656000000002</v>
      </c>
      <c r="G574" s="12">
        <v>7.3760000000000003</v>
      </c>
      <c r="H574" s="14"/>
      <c r="K574" s="12">
        <v>430.95</v>
      </c>
      <c r="L574" s="12">
        <v>423.35</v>
      </c>
      <c r="M574" s="12">
        <v>423.35</v>
      </c>
      <c r="N574" s="12">
        <v>8.4600000000000009</v>
      </c>
      <c r="O574" s="12">
        <v>8.4600000000000009</v>
      </c>
    </row>
    <row r="575" spans="1:16" x14ac:dyDescent="0.2">
      <c r="A575" s="1">
        <v>9015</v>
      </c>
      <c r="B575" s="7">
        <v>36299</v>
      </c>
      <c r="C575" s="21" t="str">
        <f t="shared" si="60"/>
        <v>V</v>
      </c>
      <c r="D575" s="5"/>
      <c r="E575" s="5"/>
      <c r="F575" s="5">
        <v>23.89</v>
      </c>
      <c r="G575">
        <v>7.282</v>
      </c>
      <c r="K575">
        <v>430.95</v>
      </c>
      <c r="L575">
        <v>423.66800000000001</v>
      </c>
      <c r="N575">
        <v>6.3419999999999996</v>
      </c>
      <c r="P575" t="s">
        <v>31</v>
      </c>
    </row>
    <row r="576" spans="1:16" x14ac:dyDescent="0.2">
      <c r="A576" s="1">
        <v>9015</v>
      </c>
      <c r="B576" s="7">
        <v>36328</v>
      </c>
      <c r="C576" s="21" t="str">
        <f t="shared" si="60"/>
        <v>V</v>
      </c>
      <c r="D576" s="5"/>
      <c r="E576" s="5"/>
      <c r="F576" s="5">
        <v>23.37</v>
      </c>
      <c r="G576">
        <v>7.1230000000000002</v>
      </c>
      <c r="K576">
        <v>430.95</v>
      </c>
      <c r="L576">
        <v>423.827</v>
      </c>
      <c r="N576">
        <v>6.1829999999999998</v>
      </c>
    </row>
    <row r="577" spans="1:14" x14ac:dyDescent="0.2">
      <c r="A577" s="1">
        <v>9015</v>
      </c>
      <c r="B577" s="7">
        <v>36371</v>
      </c>
      <c r="C577" s="21" t="str">
        <f t="shared" si="60"/>
        <v>V</v>
      </c>
      <c r="D577" s="5"/>
      <c r="E577" s="5"/>
      <c r="F577" s="5">
        <v>23.01</v>
      </c>
      <c r="G577">
        <v>7.0129999999999999</v>
      </c>
      <c r="K577">
        <v>430.95</v>
      </c>
      <c r="L577">
        <v>423.93700000000001</v>
      </c>
      <c r="N577">
        <v>6.0730000000000004</v>
      </c>
    </row>
    <row r="578" spans="1:14" x14ac:dyDescent="0.2">
      <c r="A578" s="1">
        <v>9015</v>
      </c>
      <c r="B578" s="7">
        <v>36395</v>
      </c>
      <c r="C578" s="21" t="str">
        <f t="shared" si="60"/>
        <v>V</v>
      </c>
      <c r="D578" s="5"/>
      <c r="E578" s="5"/>
      <c r="F578" s="5">
        <v>22.97</v>
      </c>
      <c r="G578">
        <v>7.0010000000000003</v>
      </c>
      <c r="K578">
        <v>430.95</v>
      </c>
      <c r="L578">
        <v>423.94900000000001</v>
      </c>
      <c r="N578">
        <v>6.0609999999999999</v>
      </c>
    </row>
    <row r="579" spans="1:14" x14ac:dyDescent="0.2">
      <c r="A579" s="1">
        <v>9015</v>
      </c>
      <c r="B579" s="7">
        <v>36427</v>
      </c>
      <c r="C579" s="21" t="str">
        <f t="shared" si="60"/>
        <v>V</v>
      </c>
      <c r="D579" s="5"/>
      <c r="E579" s="5"/>
      <c r="F579" s="5">
        <v>22.8</v>
      </c>
      <c r="G579">
        <v>6.9489999999999998</v>
      </c>
      <c r="K579">
        <v>430.95</v>
      </c>
      <c r="L579">
        <v>424.00099999999998</v>
      </c>
      <c r="N579">
        <v>6.0090000000000003</v>
      </c>
    </row>
    <row r="580" spans="1:14" x14ac:dyDescent="0.2">
      <c r="A580" s="1">
        <v>9015</v>
      </c>
      <c r="B580" s="7">
        <v>36458</v>
      </c>
      <c r="C580" s="21" t="str">
        <f t="shared" si="60"/>
        <v>V</v>
      </c>
      <c r="D580" s="5"/>
      <c r="E580" s="5"/>
      <c r="F580" s="5">
        <v>22.92</v>
      </c>
      <c r="G580" s="3">
        <f t="shared" ref="G580:G715" si="65">F580/3.281</f>
        <v>6.9856750990551664</v>
      </c>
      <c r="K580">
        <v>430.95</v>
      </c>
      <c r="L580" s="3">
        <f t="shared" ref="L580:L646" si="66">K580-G580</f>
        <v>423.9643249009448</v>
      </c>
      <c r="N580" s="3">
        <f t="shared" ref="N580:N646" si="67">G580-(G579-N579)</f>
        <v>6.0456750990551669</v>
      </c>
    </row>
    <row r="581" spans="1:14" x14ac:dyDescent="0.2">
      <c r="A581" s="1">
        <v>9015</v>
      </c>
      <c r="B581" s="7">
        <v>36486</v>
      </c>
      <c r="C581" s="21" t="str">
        <f t="shared" si="60"/>
        <v>V</v>
      </c>
      <c r="D581" s="5"/>
      <c r="E581" s="5"/>
      <c r="F581" s="5">
        <v>23.09</v>
      </c>
      <c r="G581" s="3">
        <f t="shared" si="65"/>
        <v>7.0374885705577563</v>
      </c>
      <c r="K581">
        <v>430.95</v>
      </c>
      <c r="L581" s="3">
        <f t="shared" si="66"/>
        <v>423.91251142944225</v>
      </c>
      <c r="N581" s="3">
        <f t="shared" si="67"/>
        <v>6.0974885705577568</v>
      </c>
    </row>
    <row r="582" spans="1:14" x14ac:dyDescent="0.2">
      <c r="A582" s="1">
        <v>9015</v>
      </c>
      <c r="B582" s="7">
        <v>36521</v>
      </c>
      <c r="C582" s="21" t="str">
        <f t="shared" si="60"/>
        <v>V</v>
      </c>
      <c r="D582" s="5"/>
      <c r="E582" s="5"/>
      <c r="F582" s="5">
        <v>23.3</v>
      </c>
      <c r="G582" s="3">
        <f t="shared" si="65"/>
        <v>7.1014934471197808</v>
      </c>
      <c r="K582">
        <v>430.95</v>
      </c>
      <c r="L582" s="3">
        <f t="shared" si="66"/>
        <v>423.84850655288022</v>
      </c>
      <c r="N582" s="3">
        <f t="shared" si="67"/>
        <v>6.1614934471197813</v>
      </c>
    </row>
    <row r="583" spans="1:14" x14ac:dyDescent="0.2">
      <c r="A583" s="1">
        <v>9015</v>
      </c>
      <c r="B583" s="7">
        <v>36553</v>
      </c>
      <c r="C583" s="21" t="str">
        <f t="shared" si="60"/>
        <v>V</v>
      </c>
      <c r="D583" s="5"/>
      <c r="E583" s="5"/>
      <c r="F583" s="5">
        <v>23.47</v>
      </c>
      <c r="G583" s="3">
        <f t="shared" si="65"/>
        <v>7.1533069186223708</v>
      </c>
      <c r="K583">
        <v>430.95</v>
      </c>
      <c r="L583" s="3">
        <f t="shared" si="66"/>
        <v>423.79669308137761</v>
      </c>
      <c r="N583" s="3">
        <f t="shared" si="67"/>
        <v>6.2133069186223713</v>
      </c>
    </row>
    <row r="584" spans="1:14" x14ac:dyDescent="0.2">
      <c r="A584" s="1">
        <v>9015</v>
      </c>
      <c r="B584" s="7">
        <v>36587</v>
      </c>
      <c r="C584" s="21" t="str">
        <f t="shared" si="60"/>
        <v>V</v>
      </c>
      <c r="D584" s="5"/>
      <c r="E584" s="5"/>
      <c r="F584" s="5">
        <v>23.65</v>
      </c>
      <c r="G584" s="3">
        <f t="shared" si="65"/>
        <v>7.2081682413898198</v>
      </c>
      <c r="K584">
        <v>430.95</v>
      </c>
      <c r="L584" s="3">
        <f t="shared" si="66"/>
        <v>423.74183175861015</v>
      </c>
      <c r="N584" s="3">
        <f t="shared" si="67"/>
        <v>6.2681682413898203</v>
      </c>
    </row>
    <row r="585" spans="1:14" x14ac:dyDescent="0.2">
      <c r="A585" s="1">
        <v>9015</v>
      </c>
      <c r="B585" s="7">
        <v>36612</v>
      </c>
      <c r="C585" s="21" t="str">
        <f t="shared" si="60"/>
        <v>V</v>
      </c>
      <c r="D585" s="5"/>
      <c r="E585" s="5"/>
      <c r="F585" s="5">
        <v>23.73</v>
      </c>
      <c r="G585" s="3">
        <f t="shared" si="65"/>
        <v>7.2325510515086862</v>
      </c>
      <c r="K585">
        <v>430.95</v>
      </c>
      <c r="L585" s="3">
        <f t="shared" si="66"/>
        <v>423.71744894849132</v>
      </c>
      <c r="N585" s="3">
        <f t="shared" si="67"/>
        <v>6.2925510515086867</v>
      </c>
    </row>
    <row r="586" spans="1:14" x14ac:dyDescent="0.2">
      <c r="A586" s="1">
        <v>9015</v>
      </c>
      <c r="B586" s="7">
        <v>36640</v>
      </c>
      <c r="C586" s="21" t="str">
        <f t="shared" si="60"/>
        <v>V</v>
      </c>
      <c r="D586" s="5"/>
      <c r="E586" s="5"/>
      <c r="F586" s="5">
        <v>23.72</v>
      </c>
      <c r="G586" s="3">
        <f t="shared" si="65"/>
        <v>7.2295032002438271</v>
      </c>
      <c r="K586">
        <v>430.95</v>
      </c>
      <c r="L586" s="3">
        <f t="shared" si="66"/>
        <v>423.72049679975618</v>
      </c>
      <c r="N586" s="3">
        <f t="shared" si="67"/>
        <v>6.2895032002438276</v>
      </c>
    </row>
    <row r="587" spans="1:14" x14ac:dyDescent="0.2">
      <c r="A587" s="1">
        <v>9015</v>
      </c>
      <c r="B587" s="7">
        <v>36669</v>
      </c>
      <c r="C587" s="21" t="str">
        <f t="shared" si="60"/>
        <v>V</v>
      </c>
      <c r="D587" s="5"/>
      <c r="E587" s="5"/>
      <c r="F587" s="5">
        <v>23.76</v>
      </c>
      <c r="G587" s="3">
        <f t="shared" si="65"/>
        <v>7.2416946053032616</v>
      </c>
      <c r="K587">
        <v>430.95</v>
      </c>
      <c r="L587" s="3">
        <f t="shared" si="66"/>
        <v>423.70830539469671</v>
      </c>
      <c r="N587" s="3">
        <f t="shared" si="67"/>
        <v>6.3016946053032621</v>
      </c>
    </row>
    <row r="588" spans="1:14" x14ac:dyDescent="0.2">
      <c r="A588" s="1">
        <v>9015</v>
      </c>
      <c r="B588" s="7">
        <v>36706</v>
      </c>
      <c r="C588" s="21" t="str">
        <f t="shared" si="60"/>
        <v>V</v>
      </c>
      <c r="D588" s="5"/>
      <c r="E588" s="5"/>
      <c r="F588" s="5">
        <v>23.71</v>
      </c>
      <c r="G588" s="3">
        <f t="shared" si="65"/>
        <v>7.2264553489789698</v>
      </c>
      <c r="K588">
        <v>430.95</v>
      </c>
      <c r="L588" s="3">
        <f t="shared" si="66"/>
        <v>423.72354465102103</v>
      </c>
      <c r="N588" s="3">
        <f t="shared" si="67"/>
        <v>6.2864553489789703</v>
      </c>
    </row>
    <row r="589" spans="1:14" x14ac:dyDescent="0.2">
      <c r="A589" s="1">
        <v>9015</v>
      </c>
      <c r="B589" s="7">
        <v>36732</v>
      </c>
      <c r="C589" s="21" t="str">
        <f t="shared" si="60"/>
        <v>V</v>
      </c>
      <c r="D589" s="5"/>
      <c r="E589" s="5"/>
      <c r="F589" s="5">
        <v>24.09</v>
      </c>
      <c r="G589" s="3">
        <f t="shared" si="65"/>
        <v>7.3422736970435842</v>
      </c>
      <c r="K589">
        <v>430.95</v>
      </c>
      <c r="L589" s="3">
        <f t="shared" si="66"/>
        <v>423.60772630295639</v>
      </c>
      <c r="N589" s="3">
        <f t="shared" si="67"/>
        <v>6.4022736970435847</v>
      </c>
    </row>
    <row r="590" spans="1:14" x14ac:dyDescent="0.2">
      <c r="A590" s="1">
        <v>9015</v>
      </c>
      <c r="B590" s="7">
        <v>36760</v>
      </c>
      <c r="C590" s="21" t="str">
        <f t="shared" si="60"/>
        <v>V</v>
      </c>
      <c r="D590" s="5"/>
      <c r="E590" s="5"/>
      <c r="F590" s="5">
        <v>24.21</v>
      </c>
      <c r="G590" s="3">
        <f t="shared" si="65"/>
        <v>7.3788479122218833</v>
      </c>
      <c r="K590">
        <v>430.95</v>
      </c>
      <c r="L590" s="3">
        <f t="shared" si="66"/>
        <v>423.5711520877781</v>
      </c>
      <c r="N590" s="3">
        <f t="shared" si="67"/>
        <v>6.4388479122218838</v>
      </c>
    </row>
    <row r="591" spans="1:14" x14ac:dyDescent="0.2">
      <c r="A591" s="1">
        <v>9015</v>
      </c>
      <c r="B591" s="7">
        <v>36787</v>
      </c>
      <c r="C591" s="21" t="str">
        <f t="shared" si="60"/>
        <v>V</v>
      </c>
      <c r="D591" s="5"/>
      <c r="E591" s="5"/>
      <c r="F591" s="5">
        <v>24.11</v>
      </c>
      <c r="G591" s="3">
        <f t="shared" si="65"/>
        <v>7.3483693995733006</v>
      </c>
      <c r="J591">
        <f>AVERAGE(L575:L591)</f>
        <v>423.78212779461069</v>
      </c>
      <c r="K591">
        <v>430.95</v>
      </c>
      <c r="L591" s="3">
        <f t="shared" si="66"/>
        <v>423.60163060042669</v>
      </c>
      <c r="N591" s="3">
        <f t="shared" si="67"/>
        <v>6.4083693995733011</v>
      </c>
    </row>
    <row r="592" spans="1:14" x14ac:dyDescent="0.2">
      <c r="A592" s="1">
        <v>9015</v>
      </c>
      <c r="B592" s="7">
        <v>36822</v>
      </c>
      <c r="C592" s="21" t="str">
        <f t="shared" si="60"/>
        <v>V</v>
      </c>
      <c r="D592" s="5"/>
      <c r="E592" s="5"/>
      <c r="F592" s="5">
        <v>24.19</v>
      </c>
      <c r="G592" s="3">
        <f t="shared" si="65"/>
        <v>7.3727522096921669</v>
      </c>
      <c r="K592">
        <v>430.95</v>
      </c>
      <c r="L592" s="3">
        <f t="shared" si="66"/>
        <v>423.57724779030781</v>
      </c>
      <c r="N592" s="3">
        <f t="shared" si="67"/>
        <v>6.4327522096921674</v>
      </c>
    </row>
    <row r="593" spans="1:14" x14ac:dyDescent="0.2">
      <c r="A593" s="1">
        <v>9015</v>
      </c>
      <c r="B593" s="7">
        <v>36859</v>
      </c>
      <c r="C593" s="21" t="str">
        <f t="shared" si="60"/>
        <v>V</v>
      </c>
      <c r="D593" s="5"/>
      <c r="E593" s="5"/>
      <c r="F593" s="5">
        <v>23.62</v>
      </c>
      <c r="G593" s="3">
        <f t="shared" si="65"/>
        <v>7.1990246875952453</v>
      </c>
      <c r="K593">
        <v>430.95</v>
      </c>
      <c r="L593" s="3">
        <f t="shared" si="66"/>
        <v>423.75097531240476</v>
      </c>
      <c r="N593" s="3">
        <f t="shared" si="67"/>
        <v>6.2590246875952458</v>
      </c>
    </row>
    <row r="594" spans="1:14" x14ac:dyDescent="0.2">
      <c r="A594" s="1">
        <v>9015</v>
      </c>
      <c r="B594" s="7">
        <v>36888</v>
      </c>
      <c r="C594" s="21" t="str">
        <f t="shared" si="60"/>
        <v>V</v>
      </c>
      <c r="D594" s="5"/>
      <c r="E594" s="5"/>
      <c r="F594" s="5">
        <v>23.28</v>
      </c>
      <c r="G594" s="3">
        <f t="shared" si="65"/>
        <v>7.0953977445900644</v>
      </c>
      <c r="K594">
        <v>430.95</v>
      </c>
      <c r="L594" s="3">
        <f t="shared" si="66"/>
        <v>423.85460225540993</v>
      </c>
      <c r="N594" s="3">
        <f t="shared" si="67"/>
        <v>6.1553977445900649</v>
      </c>
    </row>
    <row r="595" spans="1:14" x14ac:dyDescent="0.2">
      <c r="A595" s="1">
        <v>9015</v>
      </c>
      <c r="B595" s="7">
        <v>36914</v>
      </c>
      <c r="C595" s="21" t="str">
        <f t="shared" si="60"/>
        <v>V</v>
      </c>
      <c r="D595" s="5"/>
      <c r="E595" s="5"/>
      <c r="F595" s="5">
        <v>23.42</v>
      </c>
      <c r="G595" s="3">
        <f t="shared" si="65"/>
        <v>7.1380676622980799</v>
      </c>
      <c r="K595">
        <v>430.95</v>
      </c>
      <c r="L595" s="3">
        <f t="shared" si="66"/>
        <v>423.81193233770193</v>
      </c>
      <c r="N595" s="3">
        <f t="shared" si="67"/>
        <v>6.1980676622980804</v>
      </c>
    </row>
    <row r="596" spans="1:14" x14ac:dyDescent="0.2">
      <c r="A596" s="1">
        <v>9015</v>
      </c>
      <c r="B596" s="7">
        <v>36941</v>
      </c>
      <c r="C596" s="21" t="str">
        <f t="shared" ref="C596:C659" si="68">IF(ISBLANK(D596),"V","S")</f>
        <v>V</v>
      </c>
      <c r="D596" s="5"/>
      <c r="E596" s="5"/>
      <c r="F596" s="5">
        <v>23.57</v>
      </c>
      <c r="G596" s="3">
        <f t="shared" si="65"/>
        <v>7.1837854312709535</v>
      </c>
      <c r="K596">
        <v>430.95</v>
      </c>
      <c r="L596" s="3">
        <f t="shared" si="66"/>
        <v>423.76621456872903</v>
      </c>
      <c r="N596" s="3">
        <f t="shared" si="67"/>
        <v>6.243785431270954</v>
      </c>
    </row>
    <row r="597" spans="1:14" x14ac:dyDescent="0.2">
      <c r="A597" s="1">
        <v>9015</v>
      </c>
      <c r="B597" s="7">
        <v>36965</v>
      </c>
      <c r="C597" s="21" t="str">
        <f t="shared" si="68"/>
        <v>V</v>
      </c>
      <c r="D597" s="5"/>
      <c r="E597" s="5"/>
      <c r="F597" s="5">
        <v>23.68</v>
      </c>
      <c r="G597" s="3">
        <f t="shared" si="65"/>
        <v>7.2173117951843944</v>
      </c>
      <c r="K597">
        <v>430.95</v>
      </c>
      <c r="L597" s="3">
        <f t="shared" si="66"/>
        <v>423.73268820481559</v>
      </c>
      <c r="N597" s="3">
        <f t="shared" si="67"/>
        <v>6.2773117951843949</v>
      </c>
    </row>
    <row r="598" spans="1:14" x14ac:dyDescent="0.2">
      <c r="A598" s="1">
        <v>9015</v>
      </c>
      <c r="B598" s="7">
        <v>37011</v>
      </c>
      <c r="C598" s="21" t="str">
        <f t="shared" si="68"/>
        <v>V</v>
      </c>
      <c r="D598" s="5"/>
      <c r="E598" s="5"/>
      <c r="F598" s="5">
        <v>23.56</v>
      </c>
      <c r="G598" s="3">
        <f t="shared" si="65"/>
        <v>7.1807375800060953</v>
      </c>
      <c r="K598">
        <v>430.95</v>
      </c>
      <c r="L598" s="3">
        <f t="shared" si="66"/>
        <v>423.76926241999388</v>
      </c>
      <c r="N598" s="3">
        <f t="shared" si="67"/>
        <v>6.2407375800060958</v>
      </c>
    </row>
    <row r="599" spans="1:14" x14ac:dyDescent="0.2">
      <c r="A599" s="1">
        <v>9015</v>
      </c>
      <c r="B599" s="7">
        <v>37041</v>
      </c>
      <c r="C599" s="21" t="str">
        <f t="shared" si="68"/>
        <v>V</v>
      </c>
      <c r="D599" s="5"/>
      <c r="E599" s="5"/>
      <c r="F599" s="5">
        <v>22.86</v>
      </c>
      <c r="G599" s="3">
        <f t="shared" si="65"/>
        <v>6.9673879914660164</v>
      </c>
      <c r="K599">
        <v>430.95</v>
      </c>
      <c r="L599" s="3">
        <f t="shared" si="66"/>
        <v>423.98261200853398</v>
      </c>
      <c r="N599" s="3">
        <f t="shared" si="67"/>
        <v>6.0273879914660169</v>
      </c>
    </row>
    <row r="600" spans="1:14" x14ac:dyDescent="0.2">
      <c r="A600" s="1">
        <v>9015</v>
      </c>
      <c r="B600" s="7">
        <v>37063</v>
      </c>
      <c r="C600" s="21" t="str">
        <f t="shared" si="68"/>
        <v>V</v>
      </c>
      <c r="D600" s="5"/>
      <c r="E600" s="5"/>
      <c r="F600" s="5">
        <v>22.47</v>
      </c>
      <c r="G600" s="3">
        <f t="shared" si="65"/>
        <v>6.8485217921365429</v>
      </c>
      <c r="K600">
        <v>430.95</v>
      </c>
      <c r="L600" s="3">
        <f t="shared" si="66"/>
        <v>424.10147820786347</v>
      </c>
      <c r="N600" s="3">
        <f t="shared" si="67"/>
        <v>5.9085217921365434</v>
      </c>
    </row>
    <row r="601" spans="1:14" x14ac:dyDescent="0.2">
      <c r="A601" s="1">
        <v>9015</v>
      </c>
      <c r="B601" s="7">
        <v>37098</v>
      </c>
      <c r="C601" s="21" t="str">
        <f t="shared" si="68"/>
        <v>V</v>
      </c>
      <c r="D601" s="5"/>
      <c r="E601" s="5"/>
      <c r="F601" s="5">
        <v>22.89</v>
      </c>
      <c r="G601" s="3">
        <f t="shared" si="65"/>
        <v>6.9765315452605909</v>
      </c>
      <c r="K601">
        <v>430.95</v>
      </c>
      <c r="L601" s="3">
        <f t="shared" si="66"/>
        <v>423.97346845473942</v>
      </c>
      <c r="N601" s="3">
        <f t="shared" si="67"/>
        <v>6.0365315452605914</v>
      </c>
    </row>
    <row r="602" spans="1:14" x14ac:dyDescent="0.2">
      <c r="A602" s="1">
        <v>9015</v>
      </c>
      <c r="B602" s="7">
        <v>37130</v>
      </c>
      <c r="C602" s="21" t="str">
        <f t="shared" si="68"/>
        <v>V</v>
      </c>
      <c r="D602" s="5"/>
      <c r="E602" s="5"/>
      <c r="F602" s="5">
        <v>23.05</v>
      </c>
      <c r="G602" s="3">
        <f t="shared" si="65"/>
        <v>7.0252971654983236</v>
      </c>
      <c r="K602">
        <v>430.95</v>
      </c>
      <c r="L602" s="3">
        <f t="shared" si="66"/>
        <v>423.92470283450166</v>
      </c>
      <c r="N602" s="3">
        <f t="shared" si="67"/>
        <v>6.0852971654983241</v>
      </c>
    </row>
    <row r="603" spans="1:14" x14ac:dyDescent="0.2">
      <c r="A603" s="1">
        <v>9015</v>
      </c>
      <c r="B603" s="7">
        <v>37159</v>
      </c>
      <c r="C603" s="21" t="str">
        <f t="shared" si="68"/>
        <v>V</v>
      </c>
      <c r="D603" s="5"/>
      <c r="E603" s="5"/>
      <c r="F603" s="5">
        <v>23.37</v>
      </c>
      <c r="G603" s="3">
        <f t="shared" si="65"/>
        <v>7.1228284059737881</v>
      </c>
      <c r="K603">
        <v>430.95</v>
      </c>
      <c r="L603" s="3">
        <f t="shared" si="66"/>
        <v>423.8271715940262</v>
      </c>
      <c r="N603" s="3">
        <f t="shared" si="67"/>
        <v>6.1828284059737886</v>
      </c>
    </row>
    <row r="604" spans="1:14" x14ac:dyDescent="0.2">
      <c r="A604" s="1">
        <v>9015</v>
      </c>
      <c r="B604" s="7">
        <v>37193</v>
      </c>
      <c r="C604" s="21" t="str">
        <f t="shared" si="68"/>
        <v>V</v>
      </c>
      <c r="D604" s="5"/>
      <c r="E604" s="5"/>
      <c r="F604" s="5">
        <v>23.47</v>
      </c>
      <c r="G604" s="3">
        <f t="shared" si="65"/>
        <v>7.1533069186223708</v>
      </c>
      <c r="K604">
        <v>430.95</v>
      </c>
      <c r="L604" s="3">
        <f t="shared" si="66"/>
        <v>423.79669308137761</v>
      </c>
      <c r="N604" s="3">
        <f t="shared" si="67"/>
        <v>6.2133069186223713</v>
      </c>
    </row>
    <row r="605" spans="1:14" x14ac:dyDescent="0.2">
      <c r="A605" s="1">
        <v>9015</v>
      </c>
      <c r="B605" s="7">
        <v>37223</v>
      </c>
      <c r="C605" s="21" t="str">
        <f t="shared" si="68"/>
        <v>V</v>
      </c>
      <c r="D605" s="5"/>
      <c r="E605" s="5"/>
      <c r="F605" s="5">
        <v>23.6</v>
      </c>
      <c r="G605" s="3">
        <f t="shared" si="65"/>
        <v>7.1929289850655289</v>
      </c>
      <c r="K605">
        <v>430.95</v>
      </c>
      <c r="L605" s="3">
        <f t="shared" si="66"/>
        <v>423.75707101493447</v>
      </c>
      <c r="N605" s="3">
        <f t="shared" si="67"/>
        <v>6.2529289850655294</v>
      </c>
    </row>
    <row r="606" spans="1:14" x14ac:dyDescent="0.2">
      <c r="A606" s="1">
        <v>9015</v>
      </c>
      <c r="B606" s="7">
        <v>37244</v>
      </c>
      <c r="C606" s="21" t="str">
        <f t="shared" si="68"/>
        <v>V</v>
      </c>
      <c r="D606" s="5"/>
      <c r="E606" s="5"/>
      <c r="F606" s="5">
        <v>23.64</v>
      </c>
      <c r="G606" s="3">
        <f t="shared" si="65"/>
        <v>7.2051203901249616</v>
      </c>
      <c r="K606">
        <v>430.95</v>
      </c>
      <c r="L606" s="3">
        <f t="shared" si="66"/>
        <v>423.744879609875</v>
      </c>
      <c r="N606" s="3">
        <f t="shared" si="67"/>
        <v>6.2651203901249621</v>
      </c>
    </row>
    <row r="607" spans="1:14" x14ac:dyDescent="0.2">
      <c r="A607" s="1">
        <v>9015</v>
      </c>
      <c r="B607" s="7">
        <v>37281</v>
      </c>
      <c r="C607" s="21" t="str">
        <f t="shared" si="68"/>
        <v>V</v>
      </c>
      <c r="D607" s="5"/>
      <c r="E607" s="5"/>
      <c r="F607" s="5">
        <v>23.5</v>
      </c>
      <c r="G607" s="3">
        <f t="shared" si="65"/>
        <v>7.1624504724169453</v>
      </c>
      <c r="K607">
        <v>430.95</v>
      </c>
      <c r="L607" s="3">
        <f t="shared" si="66"/>
        <v>423.78754952758305</v>
      </c>
      <c r="N607" s="3">
        <f t="shared" si="67"/>
        <v>6.2224504724169458</v>
      </c>
    </row>
    <row r="608" spans="1:14" x14ac:dyDescent="0.2">
      <c r="A608" s="1">
        <v>9015</v>
      </c>
      <c r="B608" s="7">
        <v>37314</v>
      </c>
      <c r="C608" s="21" t="str">
        <f t="shared" si="68"/>
        <v>V</v>
      </c>
      <c r="D608" s="5"/>
      <c r="E608" s="5"/>
      <c r="F608" s="5">
        <v>23.7</v>
      </c>
      <c r="G608" s="3">
        <f t="shared" si="65"/>
        <v>7.2234074977141107</v>
      </c>
      <c r="K608">
        <v>430.95</v>
      </c>
      <c r="L608" s="3">
        <f t="shared" si="66"/>
        <v>423.72659250228588</v>
      </c>
      <c r="N608" s="3">
        <f t="shared" si="67"/>
        <v>6.2834074977141112</v>
      </c>
    </row>
    <row r="609" spans="1:14" x14ac:dyDescent="0.2">
      <c r="A609" s="1">
        <v>9015</v>
      </c>
      <c r="B609" s="7">
        <v>37337</v>
      </c>
      <c r="C609" s="21" t="str">
        <f t="shared" si="68"/>
        <v>V</v>
      </c>
      <c r="D609" s="5"/>
      <c r="E609" s="5"/>
      <c r="F609" s="5">
        <v>23.77</v>
      </c>
      <c r="G609" s="3">
        <f t="shared" si="65"/>
        <v>7.2447424565681189</v>
      </c>
      <c r="K609">
        <v>430.95</v>
      </c>
      <c r="L609" s="3">
        <f t="shared" si="66"/>
        <v>423.70525754343186</v>
      </c>
      <c r="N609" s="3">
        <f t="shared" si="67"/>
        <v>6.3047424565681194</v>
      </c>
    </row>
    <row r="610" spans="1:14" x14ac:dyDescent="0.2">
      <c r="A610" s="1">
        <v>9015</v>
      </c>
      <c r="B610" s="7">
        <v>37375</v>
      </c>
      <c r="C610" s="21" t="str">
        <f t="shared" si="68"/>
        <v>V</v>
      </c>
      <c r="D610" s="5"/>
      <c r="E610" s="5"/>
      <c r="F610" s="5">
        <v>23.98</v>
      </c>
      <c r="G610" s="3">
        <f t="shared" si="65"/>
        <v>7.3087473331301434</v>
      </c>
      <c r="K610">
        <v>430.95</v>
      </c>
      <c r="L610" s="3">
        <f t="shared" si="66"/>
        <v>423.64125266686983</v>
      </c>
      <c r="N610" s="3">
        <f t="shared" si="67"/>
        <v>6.3687473331301439</v>
      </c>
    </row>
    <row r="611" spans="1:14" x14ac:dyDescent="0.2">
      <c r="A611" s="1">
        <v>9015</v>
      </c>
      <c r="B611" s="7">
        <v>37398</v>
      </c>
      <c r="C611" s="21" t="str">
        <f t="shared" si="68"/>
        <v>V</v>
      </c>
      <c r="D611" s="5"/>
      <c r="E611" s="5"/>
      <c r="F611" s="5">
        <v>23.92</v>
      </c>
      <c r="G611" s="3">
        <f t="shared" si="65"/>
        <v>7.2904602255409934</v>
      </c>
      <c r="K611">
        <v>430.95</v>
      </c>
      <c r="L611" s="3">
        <f t="shared" si="66"/>
        <v>423.65953977445901</v>
      </c>
      <c r="N611" s="3">
        <f t="shared" si="67"/>
        <v>6.3504602255409939</v>
      </c>
    </row>
    <row r="612" spans="1:14" x14ac:dyDescent="0.2">
      <c r="A612" s="1">
        <v>9015</v>
      </c>
      <c r="B612" s="7">
        <v>37433</v>
      </c>
      <c r="C612" s="21" t="str">
        <f t="shared" si="68"/>
        <v>V</v>
      </c>
      <c r="D612" s="5"/>
      <c r="E612" s="5"/>
      <c r="F612" s="5">
        <v>23.71</v>
      </c>
      <c r="G612" s="3">
        <f t="shared" si="65"/>
        <v>7.2264553489789698</v>
      </c>
      <c r="K612">
        <v>430.95</v>
      </c>
      <c r="L612" s="3">
        <f t="shared" si="66"/>
        <v>423.72354465102103</v>
      </c>
      <c r="N612" s="3">
        <f t="shared" si="67"/>
        <v>6.2864553489789703</v>
      </c>
    </row>
    <row r="613" spans="1:14" x14ac:dyDescent="0.2">
      <c r="A613" s="1">
        <v>9015</v>
      </c>
      <c r="B613" s="7">
        <v>37459</v>
      </c>
      <c r="C613" s="21" t="str">
        <f t="shared" si="68"/>
        <v>V</v>
      </c>
      <c r="D613" s="5"/>
      <c r="E613" s="5"/>
      <c r="F613" s="5">
        <v>23.61</v>
      </c>
      <c r="G613" s="3">
        <f t="shared" si="65"/>
        <v>7.1959768363303862</v>
      </c>
      <c r="K613">
        <v>430.95</v>
      </c>
      <c r="L613" s="3">
        <f t="shared" si="66"/>
        <v>423.75402316366961</v>
      </c>
      <c r="N613" s="3">
        <f t="shared" si="67"/>
        <v>6.2559768363303867</v>
      </c>
    </row>
    <row r="614" spans="1:14" x14ac:dyDescent="0.2">
      <c r="A614" s="1">
        <v>9015</v>
      </c>
      <c r="B614" s="7">
        <v>37494</v>
      </c>
      <c r="C614" s="21" t="str">
        <f t="shared" si="68"/>
        <v>V</v>
      </c>
      <c r="D614" s="5"/>
      <c r="E614" s="5"/>
      <c r="F614" s="5">
        <v>23.41</v>
      </c>
      <c r="G614" s="3">
        <f t="shared" si="65"/>
        <v>7.1350198110332217</v>
      </c>
      <c r="K614">
        <v>430.95</v>
      </c>
      <c r="L614" s="3">
        <f t="shared" si="66"/>
        <v>423.81498018896679</v>
      </c>
      <c r="N614" s="3">
        <f t="shared" si="67"/>
        <v>6.1950198110332222</v>
      </c>
    </row>
    <row r="615" spans="1:14" x14ac:dyDescent="0.2">
      <c r="A615" s="1">
        <v>9015</v>
      </c>
      <c r="B615" s="7">
        <v>37524</v>
      </c>
      <c r="C615" s="21" t="str">
        <f t="shared" si="68"/>
        <v>V</v>
      </c>
      <c r="D615" s="5"/>
      <c r="E615" s="5"/>
      <c r="F615" s="5">
        <v>23.62</v>
      </c>
      <c r="G615" s="3">
        <f t="shared" si="65"/>
        <v>7.1990246875952453</v>
      </c>
      <c r="K615">
        <v>430.95</v>
      </c>
      <c r="L615" s="3">
        <f t="shared" si="66"/>
        <v>423.75097531240476</v>
      </c>
      <c r="N615" s="3">
        <f t="shared" si="67"/>
        <v>6.2590246875952458</v>
      </c>
    </row>
    <row r="616" spans="1:14" x14ac:dyDescent="0.2">
      <c r="A616" s="1">
        <v>9015</v>
      </c>
      <c r="B616" s="7">
        <v>37546</v>
      </c>
      <c r="C616" s="21" t="str">
        <f t="shared" si="68"/>
        <v>V</v>
      </c>
      <c r="D616" s="5"/>
      <c r="E616" s="5"/>
      <c r="F616" s="5">
        <v>23.94</v>
      </c>
      <c r="G616" s="3">
        <f t="shared" si="65"/>
        <v>7.2965559280707106</v>
      </c>
      <c r="K616">
        <v>430.95</v>
      </c>
      <c r="L616" s="3">
        <f t="shared" si="66"/>
        <v>423.6534440719293</v>
      </c>
      <c r="N616" s="3">
        <f t="shared" si="67"/>
        <v>6.3565559280707111</v>
      </c>
    </row>
    <row r="617" spans="1:14" x14ac:dyDescent="0.2">
      <c r="A617" s="1">
        <v>9015</v>
      </c>
      <c r="B617" s="7">
        <v>37581</v>
      </c>
      <c r="C617" s="21" t="str">
        <f t="shared" si="68"/>
        <v>V</v>
      </c>
      <c r="D617" s="5"/>
      <c r="E617" s="5"/>
      <c r="F617" s="5">
        <v>24.02</v>
      </c>
      <c r="G617" s="3">
        <f t="shared" si="65"/>
        <v>7.3209387381895761</v>
      </c>
      <c r="K617">
        <v>430.95</v>
      </c>
      <c r="L617" s="3">
        <f t="shared" si="66"/>
        <v>423.62906126181042</v>
      </c>
      <c r="N617" s="3">
        <f t="shared" si="67"/>
        <v>6.3809387381895766</v>
      </c>
    </row>
    <row r="618" spans="1:14" x14ac:dyDescent="0.2">
      <c r="A618" s="1">
        <v>9015</v>
      </c>
      <c r="B618" s="7">
        <v>37610</v>
      </c>
      <c r="C618" s="21" t="str">
        <f t="shared" si="68"/>
        <v>V</v>
      </c>
      <c r="D618" s="5"/>
      <c r="E618" s="5"/>
      <c r="F618" s="5">
        <v>24.09</v>
      </c>
      <c r="G618" s="3">
        <f t="shared" si="65"/>
        <v>7.3422736970435842</v>
      </c>
      <c r="K618">
        <v>430.95</v>
      </c>
      <c r="L618" s="3">
        <f t="shared" si="66"/>
        <v>423.60772630295639</v>
      </c>
      <c r="N618" s="3">
        <f t="shared" si="67"/>
        <v>6.4022736970435847</v>
      </c>
    </row>
    <row r="619" spans="1:14" x14ac:dyDescent="0.2">
      <c r="A619" s="1">
        <v>9015</v>
      </c>
      <c r="B619" s="7">
        <v>37651</v>
      </c>
      <c r="C619" s="21" t="str">
        <f t="shared" si="68"/>
        <v>V</v>
      </c>
      <c r="D619" s="5"/>
      <c r="E619" s="5"/>
      <c r="F619" s="5">
        <v>24.15</v>
      </c>
      <c r="G619" s="3">
        <f t="shared" si="65"/>
        <v>7.3605608046327333</v>
      </c>
      <c r="K619">
        <v>430.95</v>
      </c>
      <c r="L619" s="3">
        <f t="shared" si="66"/>
        <v>423.58943919536728</v>
      </c>
      <c r="N619" s="3">
        <f t="shared" si="67"/>
        <v>6.4205608046327338</v>
      </c>
    </row>
    <row r="620" spans="1:14" x14ac:dyDescent="0.2">
      <c r="A620" s="1">
        <v>9015</v>
      </c>
      <c r="B620" s="7">
        <v>37679</v>
      </c>
      <c r="C620" s="21" t="str">
        <f t="shared" si="68"/>
        <v>V</v>
      </c>
      <c r="D620" s="5"/>
      <c r="E620" s="5"/>
      <c r="F620" s="5">
        <v>24.26</v>
      </c>
      <c r="G620" s="3">
        <f t="shared" si="65"/>
        <v>7.3940871685461751</v>
      </c>
      <c r="K620">
        <v>430.95</v>
      </c>
      <c r="L620" s="3">
        <f t="shared" si="66"/>
        <v>423.55591283145384</v>
      </c>
      <c r="N620" s="3">
        <f t="shared" si="67"/>
        <v>6.4540871685461756</v>
      </c>
    </row>
    <row r="621" spans="1:14" x14ac:dyDescent="0.2">
      <c r="A621" s="1">
        <v>9015</v>
      </c>
      <c r="B621" s="7">
        <v>37705</v>
      </c>
      <c r="C621" s="21" t="str">
        <f t="shared" si="68"/>
        <v>V</v>
      </c>
      <c r="D621" s="5"/>
      <c r="E621" s="5"/>
      <c r="F621" s="5">
        <v>24.38</v>
      </c>
      <c r="G621" s="3">
        <f t="shared" si="65"/>
        <v>7.4306613837244733</v>
      </c>
      <c r="K621">
        <v>430.95</v>
      </c>
      <c r="L621" s="3">
        <f t="shared" si="66"/>
        <v>423.51933861627549</v>
      </c>
      <c r="N621" s="3">
        <f t="shared" si="67"/>
        <v>6.4906613837244738</v>
      </c>
    </row>
    <row r="622" spans="1:14" x14ac:dyDescent="0.2">
      <c r="A622" s="1">
        <v>9015</v>
      </c>
      <c r="B622" s="7">
        <v>37739</v>
      </c>
      <c r="C622" s="21" t="str">
        <f t="shared" si="68"/>
        <v>V</v>
      </c>
      <c r="D622" s="5"/>
      <c r="E622" s="5"/>
      <c r="F622" s="5">
        <v>24.4</v>
      </c>
      <c r="G622" s="3">
        <f t="shared" si="65"/>
        <v>7.4367570862541896</v>
      </c>
      <c r="K622">
        <v>430.95</v>
      </c>
      <c r="L622" s="3">
        <f t="shared" si="66"/>
        <v>423.51324291374578</v>
      </c>
      <c r="N622" s="3">
        <f t="shared" si="67"/>
        <v>6.4967570862541901</v>
      </c>
    </row>
    <row r="623" spans="1:14" x14ac:dyDescent="0.2">
      <c r="A623" s="1">
        <v>9015</v>
      </c>
      <c r="B623" s="7">
        <v>37761</v>
      </c>
      <c r="C623" s="21" t="str">
        <f t="shared" si="68"/>
        <v>V</v>
      </c>
      <c r="D623" s="5"/>
      <c r="E623" s="5"/>
      <c r="F623" s="5">
        <v>24.36</v>
      </c>
      <c r="G623" s="3">
        <f t="shared" si="65"/>
        <v>7.4245656811947569</v>
      </c>
      <c r="K623">
        <v>430.95</v>
      </c>
      <c r="L623" s="3">
        <f t="shared" si="66"/>
        <v>423.52543431880525</v>
      </c>
      <c r="N623" s="3">
        <f t="shared" si="67"/>
        <v>6.4845656811947574</v>
      </c>
    </row>
    <row r="624" spans="1:14" x14ac:dyDescent="0.2">
      <c r="A624" s="1">
        <v>9015</v>
      </c>
      <c r="B624" s="7">
        <v>37802</v>
      </c>
      <c r="C624" s="21" t="str">
        <f t="shared" si="68"/>
        <v>V</v>
      </c>
      <c r="D624" s="5"/>
      <c r="E624" s="5"/>
      <c r="F624" s="5">
        <v>24.28</v>
      </c>
      <c r="G624" s="3">
        <f t="shared" si="65"/>
        <v>7.4001828710758915</v>
      </c>
      <c r="K624">
        <v>430.95</v>
      </c>
      <c r="L624" s="3">
        <f t="shared" si="66"/>
        <v>423.54981712892408</v>
      </c>
      <c r="N624" s="3">
        <f t="shared" si="67"/>
        <v>6.460182871075892</v>
      </c>
    </row>
    <row r="625" spans="1:14" x14ac:dyDescent="0.2">
      <c r="A625" s="1">
        <v>9015</v>
      </c>
      <c r="B625" s="7">
        <v>37805</v>
      </c>
      <c r="C625" s="21" t="str">
        <f t="shared" si="68"/>
        <v>V</v>
      </c>
      <c r="D625" s="5"/>
      <c r="E625" s="5"/>
      <c r="F625" s="5">
        <v>24.24</v>
      </c>
      <c r="G625" s="3">
        <f t="shared" si="65"/>
        <v>7.3879914660164578</v>
      </c>
      <c r="K625">
        <v>430.95</v>
      </c>
      <c r="L625" s="3">
        <f t="shared" si="66"/>
        <v>423.56200853398354</v>
      </c>
      <c r="N625" s="3">
        <f t="shared" si="67"/>
        <v>6.4479914660164583</v>
      </c>
    </row>
    <row r="626" spans="1:14" x14ac:dyDescent="0.2">
      <c r="A626" s="1">
        <v>9015</v>
      </c>
      <c r="B626" s="7">
        <v>37832</v>
      </c>
      <c r="C626" s="21" t="str">
        <f t="shared" si="68"/>
        <v>V</v>
      </c>
      <c r="D626" s="5"/>
      <c r="E626" s="5"/>
      <c r="F626" s="5">
        <v>24.3</v>
      </c>
      <c r="G626" s="3">
        <f t="shared" si="65"/>
        <v>7.4062785736056078</v>
      </c>
      <c r="K626">
        <v>430.95</v>
      </c>
      <c r="L626" s="3">
        <f t="shared" si="66"/>
        <v>423.54372142639437</v>
      </c>
      <c r="N626" s="3">
        <f t="shared" si="67"/>
        <v>6.4662785736056083</v>
      </c>
    </row>
    <row r="627" spans="1:14" x14ac:dyDescent="0.2">
      <c r="A627" s="1">
        <v>9015</v>
      </c>
      <c r="B627" s="7">
        <v>37846</v>
      </c>
      <c r="C627" s="21" t="str">
        <f t="shared" si="68"/>
        <v>V</v>
      </c>
      <c r="D627" s="5"/>
      <c r="E627" s="5"/>
      <c r="F627" s="5">
        <v>24.36</v>
      </c>
      <c r="G627" s="3">
        <f t="shared" si="65"/>
        <v>7.4245656811947569</v>
      </c>
      <c r="K627">
        <v>430.95</v>
      </c>
      <c r="L627" s="3">
        <f t="shared" si="66"/>
        <v>423.52543431880525</v>
      </c>
      <c r="N627" s="3">
        <f t="shared" si="67"/>
        <v>6.4845656811947574</v>
      </c>
    </row>
    <row r="628" spans="1:14" x14ac:dyDescent="0.2">
      <c r="A628" s="1">
        <v>9015</v>
      </c>
      <c r="B628" s="7">
        <v>37851</v>
      </c>
      <c r="C628" s="21" t="str">
        <f t="shared" si="68"/>
        <v>V</v>
      </c>
      <c r="D628" s="5"/>
      <c r="E628" s="5"/>
      <c r="F628" s="5">
        <v>24.38</v>
      </c>
      <c r="G628" s="3">
        <f t="shared" si="65"/>
        <v>7.4306613837244733</v>
      </c>
      <c r="K628">
        <v>430.95</v>
      </c>
      <c r="L628" s="3">
        <f t="shared" si="66"/>
        <v>423.51933861627549</v>
      </c>
      <c r="N628" s="3">
        <f t="shared" si="67"/>
        <v>6.4906613837244738</v>
      </c>
    </row>
    <row r="629" spans="1:14" x14ac:dyDescent="0.2">
      <c r="A629" s="1">
        <v>9015</v>
      </c>
      <c r="B629" s="7">
        <v>37859</v>
      </c>
      <c r="C629" s="21" t="str">
        <f t="shared" si="68"/>
        <v>V</v>
      </c>
      <c r="D629" s="5"/>
      <c r="E629" s="5"/>
      <c r="F629" s="5">
        <v>24.37</v>
      </c>
      <c r="G629" s="3">
        <f t="shared" si="65"/>
        <v>7.427613532459616</v>
      </c>
      <c r="K629">
        <v>430.95</v>
      </c>
      <c r="L629" s="3">
        <f t="shared" si="66"/>
        <v>423.5223864675404</v>
      </c>
      <c r="N629" s="3">
        <f t="shared" si="67"/>
        <v>6.4876135324596165</v>
      </c>
    </row>
    <row r="630" spans="1:14" x14ac:dyDescent="0.2">
      <c r="A630" s="1">
        <v>9015</v>
      </c>
      <c r="B630" s="7">
        <v>37860</v>
      </c>
      <c r="C630" s="21" t="str">
        <f t="shared" si="68"/>
        <v>V</v>
      </c>
      <c r="D630" s="5"/>
      <c r="E630" s="5"/>
      <c r="F630" s="5">
        <v>24.42</v>
      </c>
      <c r="G630" s="3">
        <f t="shared" si="65"/>
        <v>7.4428527887839078</v>
      </c>
      <c r="K630">
        <v>430.95</v>
      </c>
      <c r="L630" s="3">
        <f t="shared" si="66"/>
        <v>423.50714721121608</v>
      </c>
      <c r="N630" s="3">
        <f t="shared" si="67"/>
        <v>6.5028527887839083</v>
      </c>
    </row>
    <row r="631" spans="1:14" x14ac:dyDescent="0.2">
      <c r="A631" s="1">
        <v>9015</v>
      </c>
      <c r="B631" s="7">
        <v>37888</v>
      </c>
      <c r="C631" s="21" t="str">
        <f t="shared" si="68"/>
        <v>V</v>
      </c>
      <c r="D631" s="5"/>
      <c r="E631" s="5"/>
      <c r="F631" s="5">
        <v>24.64</v>
      </c>
      <c r="G631" s="3">
        <f t="shared" si="65"/>
        <v>7.5099055166107895</v>
      </c>
      <c r="K631">
        <v>430.95</v>
      </c>
      <c r="L631" s="3">
        <f t="shared" si="66"/>
        <v>423.4400944833892</v>
      </c>
      <c r="N631" s="3">
        <f t="shared" si="67"/>
        <v>6.56990551661079</v>
      </c>
    </row>
    <row r="632" spans="1:14" x14ac:dyDescent="0.2">
      <c r="A632" s="1">
        <v>9015</v>
      </c>
      <c r="B632" s="7">
        <v>37889</v>
      </c>
      <c r="C632" s="21" t="str">
        <f t="shared" si="68"/>
        <v>V</v>
      </c>
      <c r="D632" s="5"/>
      <c r="E632" s="5"/>
      <c r="F632" s="5">
        <v>24.64</v>
      </c>
      <c r="G632" s="3">
        <f t="shared" si="65"/>
        <v>7.5099055166107895</v>
      </c>
      <c r="K632">
        <v>430.95</v>
      </c>
      <c r="L632" s="3">
        <f t="shared" si="66"/>
        <v>423.4400944833892</v>
      </c>
      <c r="N632" s="3">
        <f t="shared" si="67"/>
        <v>6.56990551661079</v>
      </c>
    </row>
    <row r="633" spans="1:14" x14ac:dyDescent="0.2">
      <c r="A633" s="1">
        <v>9015</v>
      </c>
      <c r="B633" s="7">
        <v>37904</v>
      </c>
      <c r="C633" s="21" t="str">
        <f t="shared" si="68"/>
        <v>V</v>
      </c>
      <c r="D633" s="5"/>
      <c r="E633" s="5"/>
      <c r="F633" s="5">
        <v>24.65</v>
      </c>
      <c r="G633" s="3">
        <f t="shared" si="65"/>
        <v>7.5129533678756468</v>
      </c>
      <c r="K633">
        <v>430.95</v>
      </c>
      <c r="L633" s="3">
        <f t="shared" si="66"/>
        <v>423.43704663212435</v>
      </c>
      <c r="N633" s="3">
        <f t="shared" si="67"/>
        <v>6.5729533678756473</v>
      </c>
    </row>
    <row r="634" spans="1:14" x14ac:dyDescent="0.2">
      <c r="A634" s="1">
        <v>9015</v>
      </c>
      <c r="B634" s="7">
        <v>37924</v>
      </c>
      <c r="C634" s="21" t="str">
        <f t="shared" si="68"/>
        <v>V</v>
      </c>
      <c r="D634" s="5"/>
      <c r="E634" s="5"/>
      <c r="F634" s="5">
        <v>24.66</v>
      </c>
      <c r="G634" s="3">
        <f t="shared" si="65"/>
        <v>7.5160012191405059</v>
      </c>
      <c r="K634">
        <v>430.95</v>
      </c>
      <c r="L634" s="3">
        <f t="shared" si="66"/>
        <v>423.4339987808595</v>
      </c>
      <c r="N634" s="3">
        <f t="shared" si="67"/>
        <v>6.5760012191405064</v>
      </c>
    </row>
    <row r="635" spans="1:14" x14ac:dyDescent="0.2">
      <c r="A635" s="1">
        <v>9015</v>
      </c>
      <c r="B635" s="7">
        <v>37930</v>
      </c>
      <c r="C635" s="21" t="str">
        <f t="shared" si="68"/>
        <v>V</v>
      </c>
      <c r="D635" s="5"/>
      <c r="E635" s="5"/>
      <c r="F635" s="5">
        <v>24.63</v>
      </c>
      <c r="G635" s="3">
        <f t="shared" si="65"/>
        <v>7.5068576653459305</v>
      </c>
      <c r="K635">
        <v>430.95</v>
      </c>
      <c r="L635" s="3">
        <f t="shared" si="66"/>
        <v>423.44314233465406</v>
      </c>
      <c r="N635" s="3">
        <f t="shared" si="67"/>
        <v>6.566857665345931</v>
      </c>
    </row>
    <row r="636" spans="1:14" x14ac:dyDescent="0.2">
      <c r="A636" s="1">
        <v>9015</v>
      </c>
      <c r="B636" s="7">
        <v>37951</v>
      </c>
      <c r="C636" s="21" t="str">
        <f t="shared" si="68"/>
        <v>V</v>
      </c>
      <c r="D636" s="5"/>
      <c r="E636" s="5"/>
      <c r="F636" s="5">
        <v>24.65</v>
      </c>
      <c r="G636" s="3">
        <f t="shared" si="65"/>
        <v>7.5129533678756468</v>
      </c>
      <c r="K636">
        <v>430.95</v>
      </c>
      <c r="L636" s="3">
        <f t="shared" si="66"/>
        <v>423.43704663212435</v>
      </c>
      <c r="N636" s="3">
        <f t="shared" si="67"/>
        <v>6.5729533678756473</v>
      </c>
    </row>
    <row r="637" spans="1:14" x14ac:dyDescent="0.2">
      <c r="A637" s="1">
        <v>9015</v>
      </c>
      <c r="B637" s="7">
        <v>37978</v>
      </c>
      <c r="C637" s="21" t="str">
        <f t="shared" si="68"/>
        <v>V</v>
      </c>
      <c r="D637" s="5"/>
      <c r="E637" s="5"/>
      <c r="F637" s="5">
        <v>24.28</v>
      </c>
      <c r="G637" s="3">
        <f t="shared" si="65"/>
        <v>7.4001828710758915</v>
      </c>
      <c r="K637">
        <v>430.95</v>
      </c>
      <c r="L637" s="3">
        <f t="shared" si="66"/>
        <v>423.54981712892408</v>
      </c>
      <c r="N637" s="3">
        <f t="shared" si="67"/>
        <v>6.460182871075892</v>
      </c>
    </row>
    <row r="638" spans="1:14" x14ac:dyDescent="0.2">
      <c r="A638" s="1">
        <v>9015</v>
      </c>
      <c r="B638" s="7">
        <v>37998</v>
      </c>
      <c r="C638" s="21" t="str">
        <f t="shared" si="68"/>
        <v>V</v>
      </c>
      <c r="D638" s="5"/>
      <c r="E638" s="5"/>
      <c r="F638" s="5">
        <v>24.32</v>
      </c>
      <c r="G638" s="3">
        <f t="shared" si="65"/>
        <v>7.4123742761353242</v>
      </c>
      <c r="K638">
        <v>430.95</v>
      </c>
      <c r="L638" s="3">
        <f t="shared" si="66"/>
        <v>423.53762572386466</v>
      </c>
      <c r="N638" s="3">
        <f t="shared" si="67"/>
        <v>6.4723742761353247</v>
      </c>
    </row>
    <row r="639" spans="1:14" x14ac:dyDescent="0.2">
      <c r="A639" s="1">
        <v>9015</v>
      </c>
      <c r="B639" s="7">
        <v>38008</v>
      </c>
      <c r="C639" s="21" t="str">
        <f t="shared" si="68"/>
        <v>V</v>
      </c>
      <c r="D639" s="5"/>
      <c r="E639" s="5"/>
      <c r="F639" s="5">
        <v>24.34</v>
      </c>
      <c r="G639" s="3">
        <f t="shared" si="65"/>
        <v>7.4184699786650405</v>
      </c>
      <c r="K639">
        <v>430.95</v>
      </c>
      <c r="L639" s="3">
        <f t="shared" si="66"/>
        <v>423.53153002133496</v>
      </c>
      <c r="N639" s="3">
        <f t="shared" si="67"/>
        <v>6.478469978665041</v>
      </c>
    </row>
    <row r="640" spans="1:14" x14ac:dyDescent="0.2">
      <c r="A640" s="1">
        <v>9015</v>
      </c>
      <c r="B640" s="7">
        <v>38047</v>
      </c>
      <c r="C640" s="21" t="str">
        <f t="shared" si="68"/>
        <v>V</v>
      </c>
      <c r="D640" s="5"/>
      <c r="E640" s="5"/>
      <c r="F640" s="5">
        <v>24.41</v>
      </c>
      <c r="G640" s="3">
        <f t="shared" si="65"/>
        <v>7.4398049375190487</v>
      </c>
      <c r="K640">
        <v>430.95</v>
      </c>
      <c r="L640" s="3">
        <f t="shared" si="66"/>
        <v>423.51019506248093</v>
      </c>
      <c r="N640" s="3">
        <f t="shared" si="67"/>
        <v>6.4998049375190492</v>
      </c>
    </row>
    <row r="641" spans="1:14" x14ac:dyDescent="0.2">
      <c r="A641" s="1">
        <v>9015</v>
      </c>
      <c r="B641" s="7">
        <v>38078</v>
      </c>
      <c r="C641" s="21" t="str">
        <f t="shared" si="68"/>
        <v>V</v>
      </c>
      <c r="D641" s="5"/>
      <c r="E641" s="5"/>
      <c r="F641" s="5">
        <v>24.3</v>
      </c>
      <c r="G641" s="3">
        <f t="shared" si="65"/>
        <v>7.4062785736056078</v>
      </c>
      <c r="K641">
        <v>430.95</v>
      </c>
      <c r="L641" s="3">
        <f t="shared" si="66"/>
        <v>423.54372142639437</v>
      </c>
      <c r="N641" s="3">
        <f t="shared" si="67"/>
        <v>6.4662785736056083</v>
      </c>
    </row>
    <row r="642" spans="1:14" x14ac:dyDescent="0.2">
      <c r="A642" s="1">
        <v>9015</v>
      </c>
      <c r="B642" s="7">
        <v>38105</v>
      </c>
      <c r="C642" s="21" t="str">
        <f t="shared" si="68"/>
        <v>V</v>
      </c>
      <c r="D642" s="5"/>
      <c r="E642" s="5"/>
      <c r="F642" s="5">
        <v>24.35</v>
      </c>
      <c r="G642" s="3">
        <f t="shared" si="65"/>
        <v>7.4215178299298996</v>
      </c>
      <c r="K642">
        <v>430.95</v>
      </c>
      <c r="L642" s="3">
        <f t="shared" si="66"/>
        <v>423.52848217007011</v>
      </c>
      <c r="N642" s="3">
        <f t="shared" si="67"/>
        <v>6.4815178299299001</v>
      </c>
    </row>
    <row r="643" spans="1:14" x14ac:dyDescent="0.2">
      <c r="A643" s="1">
        <v>9015</v>
      </c>
      <c r="B643" s="7">
        <v>38131</v>
      </c>
      <c r="C643" s="21" t="str">
        <f t="shared" si="68"/>
        <v>V</v>
      </c>
      <c r="D643" s="5"/>
      <c r="E643" s="5"/>
      <c r="F643" s="5">
        <v>24.4</v>
      </c>
      <c r="G643" s="3">
        <f t="shared" si="65"/>
        <v>7.4367570862541896</v>
      </c>
      <c r="K643">
        <v>430.95</v>
      </c>
      <c r="L643" s="3">
        <f t="shared" si="66"/>
        <v>423.51324291374578</v>
      </c>
      <c r="N643" s="3">
        <f t="shared" si="67"/>
        <v>6.4967570862541901</v>
      </c>
    </row>
    <row r="644" spans="1:14" x14ac:dyDescent="0.2">
      <c r="A644" s="1">
        <v>9015</v>
      </c>
      <c r="B644" s="7">
        <v>38162</v>
      </c>
      <c r="C644" s="21" t="str">
        <f t="shared" si="68"/>
        <v>V</v>
      </c>
      <c r="D644" s="5"/>
      <c r="E644" s="5"/>
      <c r="F644" s="5">
        <v>24.64</v>
      </c>
      <c r="G644" s="3">
        <f t="shared" si="65"/>
        <v>7.5099055166107895</v>
      </c>
      <c r="K644">
        <v>430.95</v>
      </c>
      <c r="L644" s="3">
        <f t="shared" si="66"/>
        <v>423.4400944833892</v>
      </c>
      <c r="N644" s="3">
        <f t="shared" si="67"/>
        <v>6.56990551661079</v>
      </c>
    </row>
    <row r="645" spans="1:14" x14ac:dyDescent="0.2">
      <c r="A645" s="1">
        <v>9015</v>
      </c>
      <c r="B645" s="7">
        <v>38191</v>
      </c>
      <c r="C645" s="21" t="str">
        <f t="shared" si="68"/>
        <v>V</v>
      </c>
      <c r="D645" s="5"/>
      <c r="E645" s="5"/>
      <c r="F645" s="5">
        <v>24.52</v>
      </c>
      <c r="G645" s="3">
        <f t="shared" si="65"/>
        <v>7.4733313014324896</v>
      </c>
      <c r="K645">
        <v>430.95</v>
      </c>
      <c r="L645" s="3">
        <f t="shared" si="66"/>
        <v>423.47666869856749</v>
      </c>
      <c r="N645" s="3">
        <f t="shared" si="67"/>
        <v>6.5333313014324901</v>
      </c>
    </row>
    <row r="646" spans="1:14" x14ac:dyDescent="0.2">
      <c r="A646" s="1">
        <v>9015</v>
      </c>
      <c r="B646" s="7">
        <v>38225</v>
      </c>
      <c r="C646" s="21" t="str">
        <f t="shared" si="68"/>
        <v>V</v>
      </c>
      <c r="D646" s="5"/>
      <c r="E646" s="5"/>
      <c r="F646" s="5">
        <v>24.51</v>
      </c>
      <c r="G646" s="3">
        <f t="shared" si="65"/>
        <v>7.4702834501676323</v>
      </c>
      <c r="K646">
        <v>430.95</v>
      </c>
      <c r="L646" s="3">
        <f t="shared" si="66"/>
        <v>423.47971654983235</v>
      </c>
      <c r="N646" s="3">
        <f t="shared" si="67"/>
        <v>6.5302834501676328</v>
      </c>
    </row>
    <row r="647" spans="1:14" x14ac:dyDescent="0.2">
      <c r="A647" s="1">
        <v>9015</v>
      </c>
      <c r="B647" s="7">
        <v>38250</v>
      </c>
      <c r="C647" s="21" t="str">
        <f t="shared" si="68"/>
        <v>V</v>
      </c>
      <c r="D647" s="5"/>
      <c r="E647" s="5"/>
      <c r="F647" s="5">
        <v>24.67</v>
      </c>
      <c r="G647" s="3">
        <f t="shared" si="65"/>
        <v>7.5190490704053641</v>
      </c>
      <c r="K647">
        <v>430.95</v>
      </c>
      <c r="L647" s="3">
        <f t="shared" ref="L647:L697" si="69">K647-G647</f>
        <v>423.43095092959464</v>
      </c>
      <c r="N647" s="3">
        <f t="shared" ref="N647:N697" si="70">G647-(G646-N646)</f>
        <v>6.5790490704053646</v>
      </c>
    </row>
    <row r="648" spans="1:14" x14ac:dyDescent="0.2">
      <c r="A648" s="1">
        <v>9015</v>
      </c>
      <c r="B648" s="7">
        <v>38292</v>
      </c>
      <c r="C648" s="21" t="str">
        <f t="shared" si="68"/>
        <v>V</v>
      </c>
      <c r="D648" s="5"/>
      <c r="E648" s="5"/>
      <c r="F648" s="5">
        <v>24.42</v>
      </c>
      <c r="G648" s="3">
        <f t="shared" si="65"/>
        <v>7.4428527887839078</v>
      </c>
      <c r="K648">
        <v>430.95</v>
      </c>
      <c r="L648" s="3">
        <f t="shared" si="69"/>
        <v>423.50714721121608</v>
      </c>
      <c r="N648" s="3">
        <f t="shared" si="70"/>
        <v>6.5028527887839083</v>
      </c>
    </row>
    <row r="649" spans="1:14" x14ac:dyDescent="0.2">
      <c r="A649" s="1">
        <v>9015</v>
      </c>
      <c r="B649" s="7">
        <v>38320</v>
      </c>
      <c r="C649" s="21" t="str">
        <f t="shared" si="68"/>
        <v>V</v>
      </c>
      <c r="D649" s="5"/>
      <c r="E649" s="5"/>
      <c r="F649" s="5">
        <v>23.96</v>
      </c>
      <c r="G649" s="3">
        <f t="shared" si="65"/>
        <v>7.302651630600427</v>
      </c>
      <c r="K649">
        <v>430.95</v>
      </c>
      <c r="L649" s="3">
        <f t="shared" si="69"/>
        <v>423.64734836939954</v>
      </c>
      <c r="N649" s="3">
        <f t="shared" si="70"/>
        <v>6.3626516306004275</v>
      </c>
    </row>
    <row r="650" spans="1:14" x14ac:dyDescent="0.2">
      <c r="A650" s="1">
        <v>9015</v>
      </c>
      <c r="B650" s="7">
        <v>38341</v>
      </c>
      <c r="C650" s="21" t="str">
        <f t="shared" si="68"/>
        <v>V</v>
      </c>
      <c r="D650" s="5"/>
      <c r="E650" s="5"/>
      <c r="F650" s="5">
        <v>24</v>
      </c>
      <c r="G650" s="3">
        <f t="shared" si="65"/>
        <v>7.3148430356598597</v>
      </c>
      <c r="K650">
        <v>430.95</v>
      </c>
      <c r="L650" s="3">
        <f t="shared" si="69"/>
        <v>423.63515696434013</v>
      </c>
      <c r="N650" s="3">
        <f t="shared" si="70"/>
        <v>6.3748430356598602</v>
      </c>
    </row>
    <row r="651" spans="1:14" x14ac:dyDescent="0.2">
      <c r="A651" s="1">
        <v>9015</v>
      </c>
      <c r="B651" s="7">
        <v>38377</v>
      </c>
      <c r="C651" s="21" t="str">
        <f t="shared" si="68"/>
        <v>V</v>
      </c>
      <c r="D651" s="5"/>
      <c r="E651" s="5"/>
      <c r="F651" s="5">
        <v>24.17</v>
      </c>
      <c r="G651" s="3">
        <f t="shared" si="65"/>
        <v>7.3666565071624506</v>
      </c>
      <c r="J651" t="s">
        <v>42</v>
      </c>
      <c r="K651">
        <v>430.95</v>
      </c>
      <c r="L651" s="3">
        <f t="shared" si="69"/>
        <v>423.58334349283751</v>
      </c>
      <c r="N651" s="3">
        <f t="shared" si="70"/>
        <v>6.4266565071624511</v>
      </c>
    </row>
    <row r="652" spans="1:14" x14ac:dyDescent="0.2">
      <c r="A652" s="1">
        <v>9015</v>
      </c>
      <c r="B652" s="7">
        <v>38413</v>
      </c>
      <c r="C652" s="21" t="str">
        <f t="shared" si="68"/>
        <v>V</v>
      </c>
      <c r="D652" s="5"/>
      <c r="E652" s="5"/>
      <c r="F652" s="5">
        <v>24.3</v>
      </c>
      <c r="G652" s="3">
        <f t="shared" si="65"/>
        <v>7.4062785736056078</v>
      </c>
      <c r="J652" t="s">
        <v>43</v>
      </c>
      <c r="K652">
        <v>430.95</v>
      </c>
      <c r="L652" s="3">
        <f t="shared" si="69"/>
        <v>423.54372142639437</v>
      </c>
      <c r="N652" s="3">
        <f t="shared" si="70"/>
        <v>6.4662785736056083</v>
      </c>
    </row>
    <row r="653" spans="1:14" x14ac:dyDescent="0.2">
      <c r="A653" s="1">
        <v>9015</v>
      </c>
      <c r="B653" s="7">
        <v>38440</v>
      </c>
      <c r="C653" s="21" t="str">
        <f t="shared" si="68"/>
        <v>V</v>
      </c>
      <c r="D653" s="5"/>
      <c r="E653" s="5"/>
      <c r="F653" s="5">
        <v>24.4</v>
      </c>
      <c r="G653" s="3">
        <f t="shared" si="65"/>
        <v>7.4367570862541896</v>
      </c>
      <c r="J653" t="s">
        <v>48</v>
      </c>
      <c r="K653">
        <v>430.95</v>
      </c>
      <c r="L653" s="3">
        <f t="shared" si="69"/>
        <v>423.51324291374578</v>
      </c>
      <c r="N653" s="3">
        <f t="shared" si="70"/>
        <v>6.4967570862541901</v>
      </c>
    </row>
    <row r="654" spans="1:14" x14ac:dyDescent="0.2">
      <c r="A654" s="1">
        <v>9015</v>
      </c>
      <c r="B654" s="7">
        <v>38467</v>
      </c>
      <c r="C654" s="21" t="str">
        <f t="shared" si="68"/>
        <v>V</v>
      </c>
      <c r="D654" s="5"/>
      <c r="E654" s="5"/>
      <c r="F654" s="5">
        <v>24.17</v>
      </c>
      <c r="G654" s="3">
        <f t="shared" si="65"/>
        <v>7.3666565071624506</v>
      </c>
      <c r="J654" t="s">
        <v>52</v>
      </c>
      <c r="K654">
        <v>430.95</v>
      </c>
      <c r="L654" s="3">
        <f t="shared" si="69"/>
        <v>423.58334349283751</v>
      </c>
      <c r="N654" s="3">
        <f t="shared" si="70"/>
        <v>6.4266565071624511</v>
      </c>
    </row>
    <row r="655" spans="1:14" x14ac:dyDescent="0.2">
      <c r="A655" s="1">
        <v>9015</v>
      </c>
      <c r="B655" s="7">
        <v>38496</v>
      </c>
      <c r="C655" s="21" t="str">
        <f t="shared" si="68"/>
        <v>V</v>
      </c>
      <c r="D655" s="5"/>
      <c r="E655" s="5"/>
      <c r="F655" s="5">
        <v>24.09</v>
      </c>
      <c r="G655" s="3">
        <f t="shared" si="65"/>
        <v>7.3422736970435842</v>
      </c>
      <c r="J655" t="s">
        <v>53</v>
      </c>
      <c r="K655">
        <v>430.95</v>
      </c>
      <c r="L655" s="3">
        <f t="shared" si="69"/>
        <v>423.60772630295639</v>
      </c>
      <c r="N655" s="3">
        <f t="shared" si="70"/>
        <v>6.4022736970435847</v>
      </c>
    </row>
    <row r="656" spans="1:14" x14ac:dyDescent="0.2">
      <c r="A656" s="1">
        <v>9015</v>
      </c>
      <c r="B656" s="7">
        <v>38526</v>
      </c>
      <c r="C656" s="21" t="str">
        <f t="shared" si="68"/>
        <v>V</v>
      </c>
      <c r="D656" s="5"/>
      <c r="E656" s="5"/>
      <c r="F656" s="5">
        <v>23.32</v>
      </c>
      <c r="G656" s="3">
        <f t="shared" si="65"/>
        <v>7.1075891496494972</v>
      </c>
      <c r="J656" t="s">
        <v>59</v>
      </c>
      <c r="K656">
        <v>430.95</v>
      </c>
      <c r="L656" s="3">
        <f t="shared" si="69"/>
        <v>423.84241085035052</v>
      </c>
      <c r="N656" s="3">
        <f t="shared" si="70"/>
        <v>6.1675891496494977</v>
      </c>
    </row>
    <row r="657" spans="1:16" x14ac:dyDescent="0.2">
      <c r="A657" s="1">
        <v>9015</v>
      </c>
      <c r="B657" s="7">
        <v>38549</v>
      </c>
      <c r="C657" s="21" t="str">
        <f t="shared" si="68"/>
        <v>V</v>
      </c>
      <c r="D657" s="5"/>
      <c r="E657" s="5"/>
      <c r="F657" s="5">
        <v>23.25</v>
      </c>
      <c r="G657" s="3">
        <f t="shared" si="65"/>
        <v>7.086254190795489</v>
      </c>
      <c r="J657" t="s">
        <v>60</v>
      </c>
      <c r="K657">
        <v>430.95</v>
      </c>
      <c r="L657" s="3">
        <f t="shared" si="69"/>
        <v>423.86374580920449</v>
      </c>
      <c r="N657" s="3">
        <f t="shared" si="70"/>
        <v>6.1462541907954895</v>
      </c>
    </row>
    <row r="658" spans="1:16" x14ac:dyDescent="0.2">
      <c r="A658" s="1">
        <v>9015</v>
      </c>
      <c r="B658" s="7">
        <v>38558</v>
      </c>
      <c r="C658" s="21" t="str">
        <f t="shared" si="68"/>
        <v>S</v>
      </c>
      <c r="D658" s="5">
        <v>25</v>
      </c>
      <c r="E658" s="5">
        <v>1.67</v>
      </c>
      <c r="F658" s="5">
        <v>23.32</v>
      </c>
      <c r="G658" s="3">
        <f t="shared" si="65"/>
        <v>7.1075891496494972</v>
      </c>
      <c r="J658" t="s">
        <v>61</v>
      </c>
      <c r="K658">
        <v>430.95</v>
      </c>
      <c r="L658" s="3">
        <f t="shared" si="69"/>
        <v>423.84241085035052</v>
      </c>
      <c r="N658" s="3">
        <f t="shared" si="70"/>
        <v>6.1675891496494977</v>
      </c>
    </row>
    <row r="659" spans="1:16" x14ac:dyDescent="0.2">
      <c r="A659" s="1">
        <v>9015</v>
      </c>
      <c r="B659" s="7">
        <v>38586</v>
      </c>
      <c r="C659" s="21" t="str">
        <f t="shared" si="68"/>
        <v>S</v>
      </c>
      <c r="D659" s="5">
        <v>25</v>
      </c>
      <c r="E659" s="5">
        <v>1.39</v>
      </c>
      <c r="F659" s="5">
        <v>23.61</v>
      </c>
      <c r="G659" s="3">
        <f t="shared" si="65"/>
        <v>7.1959768363303862</v>
      </c>
      <c r="J659" t="s">
        <v>68</v>
      </c>
      <c r="K659">
        <v>430.95</v>
      </c>
      <c r="L659" s="3">
        <f t="shared" si="69"/>
        <v>423.75402316366961</v>
      </c>
      <c r="N659" s="3">
        <f t="shared" si="70"/>
        <v>6.2559768363303867</v>
      </c>
    </row>
    <row r="660" spans="1:16" x14ac:dyDescent="0.2">
      <c r="A660" s="1">
        <v>9015</v>
      </c>
      <c r="B660" s="7">
        <v>38617</v>
      </c>
      <c r="C660" s="21" t="str">
        <f t="shared" ref="C660:C729" si="71">IF(ISBLANK(D660),"V","S")</f>
        <v>S</v>
      </c>
      <c r="D660" s="5">
        <v>25</v>
      </c>
      <c r="E660" s="5">
        <v>1.17</v>
      </c>
      <c r="F660" s="5">
        <v>23.83</v>
      </c>
      <c r="G660" s="3">
        <f t="shared" si="65"/>
        <v>7.263029564157268</v>
      </c>
      <c r="J660" t="s">
        <v>69</v>
      </c>
      <c r="K660">
        <v>430.95</v>
      </c>
      <c r="L660" s="3">
        <f t="shared" si="69"/>
        <v>423.68697043584274</v>
      </c>
      <c r="N660" s="3">
        <f t="shared" si="70"/>
        <v>6.3230295641572685</v>
      </c>
      <c r="P660" t="s">
        <v>70</v>
      </c>
    </row>
    <row r="661" spans="1:16" x14ac:dyDescent="0.2">
      <c r="A661" s="1">
        <v>9015</v>
      </c>
      <c r="B661" s="7">
        <v>38649</v>
      </c>
      <c r="C661" s="21" t="str">
        <f t="shared" si="71"/>
        <v>S</v>
      </c>
      <c r="D661" s="5">
        <v>25</v>
      </c>
      <c r="E661" s="5">
        <v>1.06</v>
      </c>
      <c r="F661" s="5">
        <v>23.94</v>
      </c>
      <c r="G661" s="3">
        <f t="shared" si="65"/>
        <v>7.2965559280707106</v>
      </c>
      <c r="J661" t="s">
        <v>79</v>
      </c>
      <c r="K661">
        <v>430.95</v>
      </c>
      <c r="L661" s="3">
        <f t="shared" si="69"/>
        <v>423.6534440719293</v>
      </c>
      <c r="N661" s="3">
        <f t="shared" si="70"/>
        <v>6.3565559280707111</v>
      </c>
    </row>
    <row r="662" spans="1:16" x14ac:dyDescent="0.2">
      <c r="A662" s="1">
        <v>9015</v>
      </c>
      <c r="B662" s="7">
        <v>38677</v>
      </c>
      <c r="C662" s="21" t="str">
        <f t="shared" si="71"/>
        <v>S</v>
      </c>
      <c r="D662" s="5">
        <v>25</v>
      </c>
      <c r="E662" s="5">
        <v>0.97</v>
      </c>
      <c r="F662" s="5">
        <v>24.03</v>
      </c>
      <c r="G662" s="3">
        <f t="shared" si="65"/>
        <v>7.3239865894544343</v>
      </c>
      <c r="J662" t="s">
        <v>80</v>
      </c>
      <c r="K662">
        <v>430.95</v>
      </c>
      <c r="L662" s="3">
        <f t="shared" si="69"/>
        <v>423.62601341054557</v>
      </c>
      <c r="N662" s="3">
        <f t="shared" si="70"/>
        <v>6.3839865894544348</v>
      </c>
    </row>
    <row r="663" spans="1:16" x14ac:dyDescent="0.2">
      <c r="A663" s="1">
        <v>9015</v>
      </c>
      <c r="B663" s="7">
        <v>38707</v>
      </c>
      <c r="C663" s="21" t="str">
        <f t="shared" si="71"/>
        <v>S</v>
      </c>
      <c r="D663" s="5">
        <v>25.5</v>
      </c>
      <c r="E663" s="5">
        <v>1.45</v>
      </c>
      <c r="F663" s="5">
        <v>24.06</v>
      </c>
      <c r="G663" s="3">
        <f t="shared" si="65"/>
        <v>7.3331301432490088</v>
      </c>
      <c r="J663" t="s">
        <v>86</v>
      </c>
      <c r="K663">
        <v>430.95</v>
      </c>
      <c r="L663" s="3">
        <f t="shared" si="69"/>
        <v>423.61686985675095</v>
      </c>
      <c r="N663" s="3">
        <f t="shared" si="70"/>
        <v>6.3931301432490093</v>
      </c>
    </row>
    <row r="664" spans="1:16" x14ac:dyDescent="0.2">
      <c r="A664" s="1">
        <v>9015</v>
      </c>
      <c r="B664" s="7">
        <v>38743</v>
      </c>
      <c r="C664" s="21" t="str">
        <f t="shared" si="71"/>
        <v>S</v>
      </c>
      <c r="D664" s="5">
        <v>25.5</v>
      </c>
      <c r="E664" s="5">
        <v>1.33</v>
      </c>
      <c r="F664" s="5">
        <v>24.17</v>
      </c>
      <c r="G664" s="3">
        <f t="shared" si="65"/>
        <v>7.3666565071624506</v>
      </c>
      <c r="J664" t="s">
        <v>89</v>
      </c>
      <c r="K664">
        <v>430.95</v>
      </c>
      <c r="L664" s="3">
        <f t="shared" si="69"/>
        <v>423.58334349283751</v>
      </c>
      <c r="N664" s="3">
        <f t="shared" si="70"/>
        <v>6.4266565071624511</v>
      </c>
    </row>
    <row r="665" spans="1:16" x14ac:dyDescent="0.2">
      <c r="A665" s="1">
        <v>9015</v>
      </c>
      <c r="B665" s="7">
        <v>38776</v>
      </c>
      <c r="C665" s="21" t="str">
        <f t="shared" si="71"/>
        <v>S</v>
      </c>
      <c r="D665" s="5">
        <v>25.5</v>
      </c>
      <c r="E665" s="5">
        <v>1.22</v>
      </c>
      <c r="F665" s="5">
        <v>24.28</v>
      </c>
      <c r="G665" s="3">
        <f t="shared" si="65"/>
        <v>7.4001828710758915</v>
      </c>
      <c r="J665" t="s">
        <v>90</v>
      </c>
      <c r="K665">
        <v>430.95</v>
      </c>
      <c r="L665" s="3">
        <f t="shared" si="69"/>
        <v>423.54981712892408</v>
      </c>
      <c r="N665" s="3">
        <f t="shared" si="70"/>
        <v>6.460182871075892</v>
      </c>
    </row>
    <row r="666" spans="1:16" x14ac:dyDescent="0.2">
      <c r="A666" s="1">
        <v>9015</v>
      </c>
      <c r="B666" s="7">
        <v>38803</v>
      </c>
      <c r="C666" s="21" t="str">
        <f t="shared" si="71"/>
        <v>S</v>
      </c>
      <c r="D666" s="5">
        <v>25.5</v>
      </c>
      <c r="E666" s="5">
        <v>1.17</v>
      </c>
      <c r="F666" s="5">
        <v>24.33</v>
      </c>
      <c r="G666" s="3">
        <f t="shared" si="65"/>
        <v>7.4154221274001824</v>
      </c>
      <c r="J666" t="s">
        <v>95</v>
      </c>
      <c r="K666">
        <v>430.95</v>
      </c>
      <c r="L666" s="3">
        <f t="shared" si="69"/>
        <v>423.53457787259981</v>
      </c>
      <c r="N666" s="3">
        <f t="shared" si="70"/>
        <v>6.4754221274001829</v>
      </c>
    </row>
    <row r="667" spans="1:16" x14ac:dyDescent="0.2">
      <c r="A667" s="1">
        <v>9015</v>
      </c>
      <c r="B667" s="7">
        <v>38835</v>
      </c>
      <c r="C667" s="21" t="str">
        <f t="shared" si="71"/>
        <v>S</v>
      </c>
      <c r="D667" s="5">
        <v>25</v>
      </c>
      <c r="E667" s="5">
        <v>1.22</v>
      </c>
      <c r="F667" s="5">
        <v>23.78</v>
      </c>
      <c r="G667" s="3">
        <f t="shared" si="65"/>
        <v>7.247790307832978</v>
      </c>
      <c r="J667" t="s">
        <v>96</v>
      </c>
      <c r="K667">
        <v>430.95</v>
      </c>
      <c r="L667" s="3">
        <f t="shared" si="69"/>
        <v>423.702209692167</v>
      </c>
      <c r="N667" s="3">
        <f t="shared" si="70"/>
        <v>6.3077903078329784</v>
      </c>
    </row>
    <row r="668" spans="1:16" x14ac:dyDescent="0.2">
      <c r="A668" s="1">
        <v>9015</v>
      </c>
      <c r="B668" s="7">
        <v>38856</v>
      </c>
      <c r="C668" s="21" t="str">
        <f t="shared" si="71"/>
        <v>S</v>
      </c>
      <c r="D668" s="5">
        <v>25</v>
      </c>
      <c r="E668" s="5">
        <v>1.31</v>
      </c>
      <c r="F668" s="5">
        <v>23.69</v>
      </c>
      <c r="G668" s="3">
        <f t="shared" si="65"/>
        <v>7.2203596464492534</v>
      </c>
      <c r="J668" t="s">
        <v>101</v>
      </c>
      <c r="K668">
        <v>430.95</v>
      </c>
      <c r="L668" s="3">
        <f t="shared" si="69"/>
        <v>423.72964035355074</v>
      </c>
      <c r="N668" s="3">
        <f t="shared" si="70"/>
        <v>6.2803596464492539</v>
      </c>
    </row>
    <row r="669" spans="1:16" x14ac:dyDescent="0.2">
      <c r="A669" s="1">
        <v>9015</v>
      </c>
      <c r="B669" s="7">
        <v>38894</v>
      </c>
      <c r="C669" s="21" t="str">
        <f t="shared" si="71"/>
        <v>S</v>
      </c>
      <c r="D669" s="5">
        <v>25</v>
      </c>
      <c r="E669" s="5">
        <v>1.25</v>
      </c>
      <c r="F669" s="5">
        <v>23.75</v>
      </c>
      <c r="G669" s="3">
        <f t="shared" si="65"/>
        <v>7.2386467540384025</v>
      </c>
      <c r="J669" t="s">
        <v>102</v>
      </c>
      <c r="K669">
        <v>430.95</v>
      </c>
      <c r="L669" s="3">
        <f t="shared" si="69"/>
        <v>423.71135324596156</v>
      </c>
      <c r="N669" s="3">
        <f t="shared" si="70"/>
        <v>6.298646754038403</v>
      </c>
    </row>
    <row r="670" spans="1:16" x14ac:dyDescent="0.2">
      <c r="A670" s="1">
        <v>9015</v>
      </c>
      <c r="B670" s="7">
        <v>38925</v>
      </c>
      <c r="C670" s="21" t="str">
        <f t="shared" si="71"/>
        <v>S</v>
      </c>
      <c r="D670" s="5">
        <v>25</v>
      </c>
      <c r="E670" s="5">
        <v>0.97</v>
      </c>
      <c r="F670" s="5">
        <v>24.03</v>
      </c>
      <c r="G670" s="3">
        <f t="shared" si="65"/>
        <v>7.3239865894544343</v>
      </c>
      <c r="J670" t="s">
        <v>108</v>
      </c>
      <c r="K670">
        <v>430.95</v>
      </c>
      <c r="L670" s="3">
        <f t="shared" si="69"/>
        <v>423.62601341054557</v>
      </c>
      <c r="N670" s="3">
        <f t="shared" si="70"/>
        <v>6.3839865894544348</v>
      </c>
    </row>
    <row r="671" spans="1:16" x14ac:dyDescent="0.2">
      <c r="A671" s="1">
        <v>9015</v>
      </c>
      <c r="B671" s="7">
        <v>38958</v>
      </c>
      <c r="C671" s="21" t="str">
        <f t="shared" si="71"/>
        <v>S</v>
      </c>
      <c r="D671" s="5">
        <v>25.5</v>
      </c>
      <c r="E671" s="5">
        <v>1.19</v>
      </c>
      <c r="F671" s="5">
        <v>24.31</v>
      </c>
      <c r="G671" s="3">
        <f t="shared" si="65"/>
        <v>7.409326424870466</v>
      </c>
      <c r="J671" t="s">
        <v>109</v>
      </c>
      <c r="K671">
        <v>430.95</v>
      </c>
      <c r="L671" s="3">
        <f t="shared" si="69"/>
        <v>423.54067357512952</v>
      </c>
      <c r="N671" s="3">
        <f t="shared" si="70"/>
        <v>6.4693264248704665</v>
      </c>
    </row>
    <row r="672" spans="1:16" x14ac:dyDescent="0.2">
      <c r="A672" s="1">
        <v>9015</v>
      </c>
      <c r="B672" s="7">
        <v>38986</v>
      </c>
      <c r="C672" s="21" t="str">
        <f t="shared" si="71"/>
        <v>S</v>
      </c>
      <c r="D672" s="5">
        <v>25.5</v>
      </c>
      <c r="E672" s="5">
        <v>1.08</v>
      </c>
      <c r="F672" s="5">
        <v>24.42</v>
      </c>
      <c r="G672" s="3">
        <f t="shared" si="65"/>
        <v>7.4428527887839078</v>
      </c>
      <c r="J672" t="s">
        <v>114</v>
      </c>
      <c r="K672">
        <v>430.95</v>
      </c>
      <c r="L672" s="3">
        <f t="shared" si="69"/>
        <v>423.50714721121608</v>
      </c>
      <c r="N672" s="3">
        <f t="shared" si="70"/>
        <v>6.5028527887839083</v>
      </c>
    </row>
    <row r="673" spans="1:14" x14ac:dyDescent="0.2">
      <c r="A673" s="1">
        <v>9015</v>
      </c>
      <c r="B673" s="7">
        <v>39014</v>
      </c>
      <c r="C673" s="21" t="str">
        <f t="shared" si="71"/>
        <v>V</v>
      </c>
      <c r="D673" s="5"/>
      <c r="E673" s="5"/>
      <c r="F673" s="5">
        <v>24.44</v>
      </c>
      <c r="G673" s="3">
        <f t="shared" si="65"/>
        <v>7.4489484913136241</v>
      </c>
      <c r="J673" t="s">
        <v>118</v>
      </c>
      <c r="K673">
        <v>430.95</v>
      </c>
      <c r="L673" s="3">
        <f t="shared" si="69"/>
        <v>423.50105150868637</v>
      </c>
      <c r="N673" s="3">
        <f t="shared" si="70"/>
        <v>6.5089484913136246</v>
      </c>
    </row>
    <row r="674" spans="1:14" x14ac:dyDescent="0.2">
      <c r="A674" s="1">
        <v>9015</v>
      </c>
      <c r="B674" s="7">
        <v>39050</v>
      </c>
      <c r="C674" s="21" t="str">
        <f t="shared" si="71"/>
        <v>S</v>
      </c>
      <c r="D674" s="5">
        <v>25.5</v>
      </c>
      <c r="E674" s="5">
        <v>0.97</v>
      </c>
      <c r="F674" s="5">
        <v>24.53</v>
      </c>
      <c r="G674" s="3">
        <f t="shared" si="65"/>
        <v>7.4763791526973487</v>
      </c>
      <c r="J674" t="s">
        <v>119</v>
      </c>
      <c r="K674">
        <v>430.95</v>
      </c>
      <c r="L674" s="3">
        <f t="shared" si="69"/>
        <v>423.47362084730264</v>
      </c>
      <c r="N674" s="3">
        <f t="shared" si="70"/>
        <v>6.5363791526973491</v>
      </c>
    </row>
    <row r="675" spans="1:14" x14ac:dyDescent="0.2">
      <c r="A675" s="1">
        <v>9015</v>
      </c>
      <c r="B675" s="7">
        <v>39077</v>
      </c>
      <c r="C675" s="21" t="str">
        <f t="shared" si="71"/>
        <v>S</v>
      </c>
      <c r="D675" s="5">
        <v>26</v>
      </c>
      <c r="E675" s="5">
        <v>1.42</v>
      </c>
      <c r="F675" s="5">
        <v>24.58</v>
      </c>
      <c r="G675" s="3">
        <f t="shared" si="65"/>
        <v>7.4916184090216387</v>
      </c>
      <c r="J675" t="s">
        <v>125</v>
      </c>
      <c r="K675">
        <v>430.95</v>
      </c>
      <c r="L675" s="3">
        <f t="shared" si="69"/>
        <v>423.45838159097838</v>
      </c>
      <c r="N675" s="3">
        <f t="shared" si="70"/>
        <v>6.5516184090216392</v>
      </c>
    </row>
    <row r="676" spans="1:14" x14ac:dyDescent="0.2">
      <c r="A676" s="1">
        <v>9015</v>
      </c>
      <c r="B676" s="7">
        <v>39114</v>
      </c>
      <c r="C676" s="21" t="str">
        <f t="shared" si="71"/>
        <v>S</v>
      </c>
      <c r="D676" s="5">
        <v>26</v>
      </c>
      <c r="E676" s="5">
        <v>1.31</v>
      </c>
      <c r="F676" s="5">
        <v>24.69</v>
      </c>
      <c r="G676" s="3">
        <f t="shared" si="65"/>
        <v>7.5251447729350804</v>
      </c>
      <c r="J676" t="s">
        <v>126</v>
      </c>
      <c r="K676">
        <v>430.95</v>
      </c>
      <c r="L676" s="3">
        <f t="shared" si="69"/>
        <v>423.42485522706488</v>
      </c>
      <c r="N676" s="3">
        <f t="shared" si="70"/>
        <v>6.5851447729350809</v>
      </c>
    </row>
    <row r="677" spans="1:14" x14ac:dyDescent="0.2">
      <c r="A677" s="1">
        <v>9015</v>
      </c>
      <c r="B677" s="7">
        <v>39136</v>
      </c>
      <c r="C677" s="21" t="str">
        <f t="shared" si="71"/>
        <v>S</v>
      </c>
      <c r="D677" s="5">
        <v>26</v>
      </c>
      <c r="E677" s="5">
        <v>1.24</v>
      </c>
      <c r="F677" s="5">
        <v>24.76</v>
      </c>
      <c r="G677" s="3">
        <f t="shared" si="65"/>
        <v>7.5464797317890886</v>
      </c>
      <c r="J677" t="s">
        <v>127</v>
      </c>
      <c r="K677">
        <v>430.95</v>
      </c>
      <c r="L677" s="3">
        <f t="shared" si="69"/>
        <v>423.40352026821091</v>
      </c>
      <c r="N677" s="3">
        <f t="shared" si="70"/>
        <v>6.6064797317890891</v>
      </c>
    </row>
    <row r="678" spans="1:14" x14ac:dyDescent="0.2">
      <c r="A678" s="1">
        <v>9015</v>
      </c>
      <c r="B678" s="7">
        <v>39167</v>
      </c>
      <c r="C678" s="21" t="str">
        <f t="shared" si="71"/>
        <v>S</v>
      </c>
      <c r="D678" s="5">
        <v>26</v>
      </c>
      <c r="E678" s="5">
        <v>1.24</v>
      </c>
      <c r="F678" s="5">
        <v>24.71</v>
      </c>
      <c r="G678" s="3">
        <f t="shared" si="65"/>
        <v>7.5312404754647977</v>
      </c>
      <c r="J678" t="s">
        <v>126</v>
      </c>
      <c r="K678">
        <v>430.95</v>
      </c>
      <c r="L678" s="3">
        <f t="shared" si="69"/>
        <v>423.41875952453518</v>
      </c>
      <c r="N678" s="3">
        <f t="shared" si="70"/>
        <v>6.5912404754647982</v>
      </c>
    </row>
    <row r="679" spans="1:14" x14ac:dyDescent="0.2">
      <c r="A679" s="1">
        <v>9015</v>
      </c>
      <c r="B679" s="7">
        <v>39198</v>
      </c>
      <c r="C679" s="21" t="str">
        <f t="shared" si="71"/>
        <v>S</v>
      </c>
      <c r="D679" s="5">
        <v>25.5</v>
      </c>
      <c r="E679" s="5">
        <v>1.02</v>
      </c>
      <c r="F679" s="5">
        <v>24.48</v>
      </c>
      <c r="G679" s="3">
        <f t="shared" si="65"/>
        <v>7.4611398963730569</v>
      </c>
      <c r="J679" t="s">
        <v>134</v>
      </c>
      <c r="K679">
        <v>430.95</v>
      </c>
      <c r="L679" s="3">
        <f t="shared" si="69"/>
        <v>423.48886010362691</v>
      </c>
      <c r="N679" s="3">
        <f t="shared" si="70"/>
        <v>6.5211398963730574</v>
      </c>
    </row>
    <row r="680" spans="1:14" x14ac:dyDescent="0.2">
      <c r="A680" s="1">
        <v>9015</v>
      </c>
      <c r="B680" s="7">
        <v>39220</v>
      </c>
      <c r="C680" s="21" t="str">
        <f t="shared" si="71"/>
        <v>S</v>
      </c>
      <c r="D680" s="5">
        <v>25.5</v>
      </c>
      <c r="E680" s="5">
        <v>1.21</v>
      </c>
      <c r="F680" s="5">
        <v>24.29</v>
      </c>
      <c r="G680" s="3">
        <f t="shared" si="65"/>
        <v>7.4032307223407496</v>
      </c>
      <c r="J680" t="s">
        <v>137</v>
      </c>
      <c r="K680">
        <v>430.95</v>
      </c>
      <c r="L680" s="3">
        <f t="shared" si="69"/>
        <v>423.54676927765922</v>
      </c>
      <c r="N680" s="3">
        <f t="shared" si="70"/>
        <v>6.4632307223407501</v>
      </c>
    </row>
    <row r="681" spans="1:14" x14ac:dyDescent="0.2">
      <c r="A681" s="1">
        <v>9015</v>
      </c>
      <c r="B681" s="7">
        <v>39258</v>
      </c>
      <c r="C681" s="21" t="str">
        <f t="shared" si="71"/>
        <v>S</v>
      </c>
      <c r="D681" s="5">
        <v>25.5</v>
      </c>
      <c r="E681" s="5">
        <v>1.31</v>
      </c>
      <c r="F681" s="5">
        <v>24.19</v>
      </c>
      <c r="G681" s="3">
        <f t="shared" si="65"/>
        <v>7.3727522096921669</v>
      </c>
      <c r="J681" t="s">
        <v>52</v>
      </c>
      <c r="K681">
        <v>430.95</v>
      </c>
      <c r="L681" s="3">
        <f t="shared" si="69"/>
        <v>423.57724779030781</v>
      </c>
      <c r="N681" s="3">
        <f t="shared" si="70"/>
        <v>6.4327522096921674</v>
      </c>
    </row>
    <row r="682" spans="1:14" x14ac:dyDescent="0.2">
      <c r="A682" s="1">
        <v>9015</v>
      </c>
      <c r="B682" s="7">
        <v>39291</v>
      </c>
      <c r="C682" s="21" t="str">
        <f t="shared" si="71"/>
        <v>S</v>
      </c>
      <c r="D682" s="5">
        <v>25.5</v>
      </c>
      <c r="E682" s="5">
        <v>1.23</v>
      </c>
      <c r="F682" s="5">
        <v>24.27</v>
      </c>
      <c r="G682" s="3">
        <f t="shared" si="65"/>
        <v>7.3971350198110324</v>
      </c>
      <c r="J682" t="s">
        <v>143</v>
      </c>
      <c r="K682">
        <v>430.95</v>
      </c>
      <c r="L682" s="3">
        <f t="shared" si="69"/>
        <v>423.55286498018893</v>
      </c>
      <c r="N682" s="3">
        <f t="shared" si="70"/>
        <v>6.4571350198110329</v>
      </c>
    </row>
    <row r="683" spans="1:14" x14ac:dyDescent="0.2">
      <c r="A683" s="1">
        <v>9015</v>
      </c>
      <c r="B683" s="7">
        <v>39317</v>
      </c>
      <c r="C683" s="21" t="str">
        <f t="shared" si="71"/>
        <v>S</v>
      </c>
      <c r="D683" s="5">
        <v>25.5</v>
      </c>
      <c r="E683" s="5">
        <v>1.02</v>
      </c>
      <c r="F683" s="5">
        <v>24.48</v>
      </c>
      <c r="G683" s="3">
        <f t="shared" si="65"/>
        <v>7.4611398963730569</v>
      </c>
      <c r="J683" t="s">
        <v>144</v>
      </c>
      <c r="K683">
        <v>430.95</v>
      </c>
      <c r="L683" s="3">
        <f t="shared" si="69"/>
        <v>423.48886010362691</v>
      </c>
      <c r="N683" s="3">
        <f t="shared" si="70"/>
        <v>6.5211398963730574</v>
      </c>
    </row>
    <row r="684" spans="1:14" x14ac:dyDescent="0.2">
      <c r="A684" s="1">
        <v>9015</v>
      </c>
      <c r="B684" s="7">
        <v>39356</v>
      </c>
      <c r="C684" s="21" t="str">
        <f t="shared" si="71"/>
        <v>S</v>
      </c>
      <c r="D684" s="5">
        <v>25.5</v>
      </c>
      <c r="E684" s="5">
        <v>0.93</v>
      </c>
      <c r="F684" s="5">
        <v>24.57</v>
      </c>
      <c r="G684" s="3">
        <f t="shared" si="65"/>
        <v>7.4885705577567814</v>
      </c>
      <c r="J684" t="s">
        <v>145</v>
      </c>
      <c r="K684">
        <v>430.95</v>
      </c>
      <c r="L684" s="3">
        <f t="shared" si="69"/>
        <v>423.46142944224323</v>
      </c>
      <c r="N684" s="3">
        <f t="shared" si="70"/>
        <v>6.5485705577567819</v>
      </c>
    </row>
    <row r="685" spans="1:14" x14ac:dyDescent="0.2">
      <c r="A685" s="1">
        <v>9015</v>
      </c>
      <c r="B685" s="7">
        <v>39373</v>
      </c>
      <c r="C685" s="21" t="str">
        <f t="shared" si="71"/>
        <v>S</v>
      </c>
      <c r="D685" s="5">
        <v>25.5</v>
      </c>
      <c r="E685" s="5">
        <v>1.03</v>
      </c>
      <c r="F685" s="5">
        <v>24.47</v>
      </c>
      <c r="G685" s="3">
        <f t="shared" si="65"/>
        <v>7.4580920451081978</v>
      </c>
      <c r="J685" t="s">
        <v>146</v>
      </c>
      <c r="K685">
        <v>430.95</v>
      </c>
      <c r="L685" s="3">
        <f t="shared" si="69"/>
        <v>423.49190795489181</v>
      </c>
      <c r="N685" s="3">
        <f t="shared" si="70"/>
        <v>6.5180920451081983</v>
      </c>
    </row>
    <row r="686" spans="1:14" x14ac:dyDescent="0.2">
      <c r="A686" s="1">
        <v>9015</v>
      </c>
      <c r="B686" s="7">
        <v>39413</v>
      </c>
      <c r="C686" s="21" t="str">
        <f t="shared" si="71"/>
        <v>S</v>
      </c>
      <c r="D686" s="5">
        <v>25.5</v>
      </c>
      <c r="E686" s="5">
        <v>1.23</v>
      </c>
      <c r="F686" s="5">
        <v>24.27</v>
      </c>
      <c r="G686" s="3">
        <f t="shared" si="65"/>
        <v>7.3971350198110324</v>
      </c>
      <c r="J686" t="s">
        <v>156</v>
      </c>
      <c r="K686">
        <v>430.95</v>
      </c>
      <c r="L686" s="3">
        <f t="shared" si="69"/>
        <v>423.55286498018893</v>
      </c>
      <c r="N686" s="3">
        <f t="shared" si="70"/>
        <v>6.4571350198110329</v>
      </c>
    </row>
    <row r="687" spans="1:14" x14ac:dyDescent="0.2">
      <c r="A687" s="1">
        <v>9015</v>
      </c>
      <c r="B687" s="7">
        <v>39443</v>
      </c>
      <c r="C687" s="21" t="str">
        <f t="shared" si="71"/>
        <v>V</v>
      </c>
      <c r="D687" s="5"/>
      <c r="E687" s="5"/>
      <c r="F687" s="5">
        <v>24.31</v>
      </c>
      <c r="G687" s="3">
        <f t="shared" si="65"/>
        <v>7.409326424870466</v>
      </c>
      <c r="J687" t="s">
        <v>157</v>
      </c>
      <c r="K687">
        <v>430.95</v>
      </c>
      <c r="L687" s="3">
        <f t="shared" si="69"/>
        <v>423.54067357512952</v>
      </c>
      <c r="N687" s="3">
        <f t="shared" si="70"/>
        <v>6.4693264248704665</v>
      </c>
    </row>
    <row r="688" spans="1:14" x14ac:dyDescent="0.2">
      <c r="A688" s="1">
        <v>9015</v>
      </c>
      <c r="B688" s="7">
        <v>39472</v>
      </c>
      <c r="C688" s="21" t="str">
        <f t="shared" si="71"/>
        <v>V</v>
      </c>
      <c r="D688" s="5"/>
      <c r="E688" s="5"/>
      <c r="F688" s="5">
        <v>24.43</v>
      </c>
      <c r="G688" s="3">
        <f t="shared" si="65"/>
        <v>7.4459006400487651</v>
      </c>
      <c r="J688" t="s">
        <v>161</v>
      </c>
      <c r="K688">
        <v>430.95</v>
      </c>
      <c r="L688" s="3">
        <f t="shared" si="69"/>
        <v>423.50409935995123</v>
      </c>
      <c r="N688" s="3">
        <f t="shared" si="70"/>
        <v>6.5059006400487656</v>
      </c>
    </row>
    <row r="689" spans="1:14" x14ac:dyDescent="0.2">
      <c r="A689" s="1">
        <v>9015</v>
      </c>
      <c r="B689" s="7">
        <v>39507</v>
      </c>
      <c r="C689" s="21" t="str">
        <f t="shared" si="71"/>
        <v>V</v>
      </c>
      <c r="D689" s="5"/>
      <c r="E689" s="5"/>
      <c r="F689" s="5">
        <v>24.58</v>
      </c>
      <c r="G689" s="3">
        <f t="shared" si="65"/>
        <v>7.4916184090216387</v>
      </c>
      <c r="J689" t="s">
        <v>163</v>
      </c>
      <c r="K689">
        <v>430.95</v>
      </c>
      <c r="L689" s="3">
        <f t="shared" si="69"/>
        <v>423.45838159097838</v>
      </c>
      <c r="N689" s="3">
        <f t="shared" si="70"/>
        <v>6.5516184090216392</v>
      </c>
    </row>
    <row r="690" spans="1:14" x14ac:dyDescent="0.2">
      <c r="A690" s="1">
        <v>9015</v>
      </c>
      <c r="B690" s="7">
        <v>39536</v>
      </c>
      <c r="C690" s="21" t="str">
        <f t="shared" si="71"/>
        <v>V</v>
      </c>
      <c r="D690" s="5"/>
      <c r="E690" s="5"/>
      <c r="F690" s="5">
        <v>24.69</v>
      </c>
      <c r="G690" s="3">
        <f t="shared" si="65"/>
        <v>7.5251447729350804</v>
      </c>
      <c r="J690" t="s">
        <v>164</v>
      </c>
      <c r="K690">
        <v>430.95</v>
      </c>
      <c r="L690" s="3">
        <f t="shared" si="69"/>
        <v>423.42485522706488</v>
      </c>
      <c r="N690" s="3">
        <f t="shared" si="70"/>
        <v>6.5851447729350809</v>
      </c>
    </row>
    <row r="691" spans="1:14" x14ac:dyDescent="0.2">
      <c r="A691" s="1">
        <v>9015</v>
      </c>
      <c r="B691" s="7">
        <v>39563</v>
      </c>
      <c r="C691" s="21" t="str">
        <f t="shared" si="71"/>
        <v>V</v>
      </c>
      <c r="D691" s="5"/>
      <c r="E691" s="5"/>
      <c r="F691" s="5">
        <v>24.47</v>
      </c>
      <c r="G691" s="3">
        <f t="shared" si="65"/>
        <v>7.4580920451081978</v>
      </c>
      <c r="J691" t="s">
        <v>165</v>
      </c>
      <c r="K691">
        <v>430.95</v>
      </c>
      <c r="L691" s="3">
        <f t="shared" si="69"/>
        <v>423.49190795489181</v>
      </c>
      <c r="N691" s="3">
        <f t="shared" si="70"/>
        <v>6.5180920451081983</v>
      </c>
    </row>
    <row r="692" spans="1:14" x14ac:dyDescent="0.2">
      <c r="A692" s="1">
        <v>9015</v>
      </c>
      <c r="B692" s="7">
        <v>39580</v>
      </c>
      <c r="C692" s="21" t="str">
        <f t="shared" si="71"/>
        <v>V</v>
      </c>
      <c r="D692" s="5"/>
      <c r="E692" s="5"/>
      <c r="F692" s="5">
        <v>24.2</v>
      </c>
      <c r="G692" s="3">
        <f t="shared" si="65"/>
        <v>7.3758000609570251</v>
      </c>
      <c r="J692" t="s">
        <v>166</v>
      </c>
      <c r="K692">
        <v>430.95</v>
      </c>
      <c r="L692" s="3">
        <f t="shared" si="69"/>
        <v>423.57419993904296</v>
      </c>
      <c r="N692" s="3">
        <f t="shared" si="70"/>
        <v>6.4358000609570256</v>
      </c>
    </row>
    <row r="693" spans="1:14" x14ac:dyDescent="0.2">
      <c r="A693" s="1">
        <v>9015</v>
      </c>
      <c r="B693" s="7">
        <v>39650</v>
      </c>
      <c r="C693" s="21" t="str">
        <f t="shared" si="71"/>
        <v>V</v>
      </c>
      <c r="D693" s="5"/>
      <c r="E693" s="5"/>
      <c r="F693" s="5">
        <v>23.69</v>
      </c>
      <c r="G693" s="3">
        <f t="shared" si="65"/>
        <v>7.2203596464492534</v>
      </c>
      <c r="J693" t="s">
        <v>167</v>
      </c>
      <c r="K693">
        <v>430.95</v>
      </c>
      <c r="L693" s="3">
        <f t="shared" si="69"/>
        <v>423.72964035355074</v>
      </c>
      <c r="N693" s="3">
        <f t="shared" si="70"/>
        <v>6.2803596464492539</v>
      </c>
    </row>
    <row r="694" spans="1:14" x14ac:dyDescent="0.2">
      <c r="A694" s="1">
        <v>9015</v>
      </c>
      <c r="B694" s="7">
        <v>39674</v>
      </c>
      <c r="C694" s="21" t="str">
        <f t="shared" si="71"/>
        <v>V</v>
      </c>
      <c r="D694" s="5"/>
      <c r="E694" s="5"/>
      <c r="F694" s="5">
        <v>23.93</v>
      </c>
      <c r="G694" s="3">
        <f t="shared" si="65"/>
        <v>7.2935080768058516</v>
      </c>
      <c r="J694" t="s">
        <v>168</v>
      </c>
      <c r="K694">
        <v>430.95</v>
      </c>
      <c r="L694" s="3">
        <f t="shared" si="69"/>
        <v>423.65649192319415</v>
      </c>
      <c r="N694" s="3">
        <f t="shared" si="70"/>
        <v>6.3535080768058521</v>
      </c>
    </row>
    <row r="695" spans="1:14" x14ac:dyDescent="0.2">
      <c r="A695" s="1">
        <v>9015</v>
      </c>
      <c r="B695" s="7">
        <v>39725</v>
      </c>
      <c r="C695" s="21" t="str">
        <f t="shared" si="71"/>
        <v>V</v>
      </c>
      <c r="D695" s="5"/>
      <c r="E695" s="5"/>
      <c r="F695" s="5">
        <v>23.91</v>
      </c>
      <c r="G695" s="3">
        <f t="shared" si="65"/>
        <v>7.2874123742761352</v>
      </c>
      <c r="J695" t="s">
        <v>169</v>
      </c>
      <c r="K695">
        <v>430.95</v>
      </c>
      <c r="L695" s="3">
        <f t="shared" si="69"/>
        <v>423.66258762572386</v>
      </c>
      <c r="N695" s="3">
        <f t="shared" si="70"/>
        <v>6.3474123742761357</v>
      </c>
    </row>
    <row r="696" spans="1:14" x14ac:dyDescent="0.2">
      <c r="A696" s="1">
        <v>9015</v>
      </c>
      <c r="B696" s="7">
        <v>39767</v>
      </c>
      <c r="C696" s="21" t="str">
        <f t="shared" si="71"/>
        <v>V</v>
      </c>
      <c r="D696" s="5"/>
      <c r="E696" s="5"/>
      <c r="F696" s="5">
        <v>23.64</v>
      </c>
      <c r="G696" s="3">
        <f t="shared" si="65"/>
        <v>7.2051203901249616</v>
      </c>
      <c r="J696" t="s">
        <v>170</v>
      </c>
      <c r="K696">
        <v>430.95</v>
      </c>
      <c r="L696" s="3">
        <f t="shared" si="69"/>
        <v>423.744879609875</v>
      </c>
      <c r="N696" s="3">
        <f t="shared" si="70"/>
        <v>6.2651203901249621</v>
      </c>
    </row>
    <row r="697" spans="1:14" x14ac:dyDescent="0.2">
      <c r="A697" s="1">
        <v>9015</v>
      </c>
      <c r="B697" s="7">
        <v>39795</v>
      </c>
      <c r="C697" s="21" t="str">
        <f t="shared" si="71"/>
        <v>V</v>
      </c>
      <c r="D697" s="5"/>
      <c r="E697" s="5"/>
      <c r="F697" s="5">
        <v>23.56</v>
      </c>
      <c r="G697" s="3">
        <f t="shared" si="65"/>
        <v>7.1807375800060953</v>
      </c>
      <c r="J697" t="s">
        <v>171</v>
      </c>
      <c r="K697">
        <v>430.95</v>
      </c>
      <c r="L697" s="3">
        <f t="shared" si="69"/>
        <v>423.76926241999388</v>
      </c>
      <c r="N697" s="3">
        <f t="shared" si="70"/>
        <v>6.2407375800060958</v>
      </c>
    </row>
    <row r="698" spans="1:14" x14ac:dyDescent="0.2">
      <c r="A698" s="1">
        <v>9015</v>
      </c>
      <c r="B698" s="7">
        <v>39833</v>
      </c>
      <c r="C698" s="21" t="str">
        <f t="shared" si="71"/>
        <v>S</v>
      </c>
      <c r="D698" s="5">
        <v>24</v>
      </c>
      <c r="E698" s="5">
        <v>0.32</v>
      </c>
      <c r="F698" s="5">
        <v>23.68</v>
      </c>
      <c r="G698" s="3">
        <f t="shared" si="65"/>
        <v>7.2173117951843944</v>
      </c>
      <c r="J698" t="s">
        <v>191</v>
      </c>
      <c r="K698">
        <v>430.95</v>
      </c>
      <c r="L698" s="3">
        <f t="shared" ref="L698:L704" si="72">K698-G698</f>
        <v>423.73268820481559</v>
      </c>
      <c r="N698" s="3">
        <f t="shared" ref="N698:N704" si="73">G698-(G697-N697)</f>
        <v>6.2773117951843949</v>
      </c>
    </row>
    <row r="699" spans="1:14" x14ac:dyDescent="0.2">
      <c r="A699" s="1">
        <v>9015</v>
      </c>
      <c r="B699" s="7">
        <v>39866</v>
      </c>
      <c r="C699" s="21" t="str">
        <f t="shared" si="71"/>
        <v>S</v>
      </c>
      <c r="D699" s="5">
        <v>24</v>
      </c>
      <c r="E699" s="5">
        <v>0.12</v>
      </c>
      <c r="F699" s="5">
        <v>23.88</v>
      </c>
      <c r="G699" s="3">
        <f t="shared" si="65"/>
        <v>7.2782688204815598</v>
      </c>
      <c r="J699" t="s">
        <v>192</v>
      </c>
      <c r="K699">
        <v>430.95</v>
      </c>
      <c r="L699" s="3">
        <f t="shared" si="72"/>
        <v>423.67173117951842</v>
      </c>
      <c r="N699" s="3">
        <f t="shared" si="73"/>
        <v>6.3382688204815603</v>
      </c>
    </row>
    <row r="700" spans="1:14" x14ac:dyDescent="0.2">
      <c r="A700" s="1">
        <v>9015</v>
      </c>
      <c r="B700" s="7">
        <v>39898</v>
      </c>
      <c r="C700" s="21" t="str">
        <f t="shared" si="71"/>
        <v>V</v>
      </c>
      <c r="D700" s="5"/>
      <c r="E700" s="5"/>
      <c r="F700" s="5">
        <v>23.64</v>
      </c>
      <c r="G700" s="3">
        <f t="shared" si="65"/>
        <v>7.2051203901249616</v>
      </c>
      <c r="J700" t="s">
        <v>170</v>
      </c>
      <c r="K700">
        <v>430.95</v>
      </c>
      <c r="L700" s="3">
        <f t="shared" si="72"/>
        <v>423.744879609875</v>
      </c>
      <c r="N700" s="3">
        <f t="shared" si="73"/>
        <v>6.2651203901249621</v>
      </c>
    </row>
    <row r="701" spans="1:14" x14ac:dyDescent="0.2">
      <c r="A701" s="1">
        <v>9015</v>
      </c>
      <c r="B701" s="7">
        <v>39928</v>
      </c>
      <c r="C701" s="21" t="str">
        <f t="shared" si="71"/>
        <v>V</v>
      </c>
      <c r="D701" s="5"/>
      <c r="E701" s="5"/>
      <c r="F701" s="5">
        <v>23.29</v>
      </c>
      <c r="G701" s="3">
        <f t="shared" si="65"/>
        <v>7.0984455958549217</v>
      </c>
      <c r="J701" t="s">
        <v>201</v>
      </c>
      <c r="K701">
        <v>430.95</v>
      </c>
      <c r="L701" s="3">
        <f t="shared" si="72"/>
        <v>423.85155440414508</v>
      </c>
      <c r="N701" s="3">
        <f t="shared" si="73"/>
        <v>6.1584455958549222</v>
      </c>
    </row>
    <row r="702" spans="1:14" x14ac:dyDescent="0.2">
      <c r="A702" s="1">
        <v>9015</v>
      </c>
      <c r="B702" s="7">
        <v>39966</v>
      </c>
      <c r="C702" s="21" t="str">
        <f t="shared" si="71"/>
        <v>V</v>
      </c>
      <c r="D702" s="5"/>
      <c r="E702" s="5"/>
      <c r="F702" s="5">
        <v>22.99</v>
      </c>
      <c r="G702" s="3">
        <f t="shared" si="65"/>
        <v>7.0070100579091736</v>
      </c>
      <c r="J702" t="s">
        <v>236</v>
      </c>
      <c r="K702">
        <v>430.95</v>
      </c>
      <c r="L702" s="3">
        <f t="shared" si="72"/>
        <v>423.94298994209083</v>
      </c>
      <c r="N702" s="3">
        <f t="shared" si="73"/>
        <v>6.0670100579091741</v>
      </c>
    </row>
    <row r="703" spans="1:14" x14ac:dyDescent="0.2">
      <c r="A703" s="1">
        <v>9015</v>
      </c>
      <c r="B703" s="7">
        <v>40001</v>
      </c>
      <c r="C703" s="21" t="str">
        <f t="shared" si="71"/>
        <v>V</v>
      </c>
      <c r="D703" s="5"/>
      <c r="E703" s="5"/>
      <c r="F703" s="5">
        <v>23</v>
      </c>
      <c r="G703" s="3">
        <f t="shared" si="65"/>
        <v>7.0100579091740318</v>
      </c>
      <c r="J703" t="s">
        <v>236</v>
      </c>
      <c r="K703">
        <v>430.95</v>
      </c>
      <c r="L703" s="3">
        <f t="shared" si="72"/>
        <v>423.93994209082598</v>
      </c>
      <c r="N703" s="3">
        <f t="shared" si="73"/>
        <v>6.0700579091740323</v>
      </c>
    </row>
    <row r="704" spans="1:14" x14ac:dyDescent="0.2">
      <c r="A704" s="1">
        <v>9015</v>
      </c>
      <c r="B704" s="7">
        <v>40045</v>
      </c>
      <c r="C704" s="21" t="str">
        <f t="shared" si="71"/>
        <v>S</v>
      </c>
      <c r="D704" s="5">
        <v>24</v>
      </c>
      <c r="E704" s="5">
        <v>0.45</v>
      </c>
      <c r="F704" s="5">
        <v>23.55</v>
      </c>
      <c r="G704" s="3">
        <f t="shared" si="65"/>
        <v>7.1776897287412371</v>
      </c>
      <c r="J704" t="s">
        <v>241</v>
      </c>
      <c r="K704">
        <v>430.95</v>
      </c>
      <c r="L704" s="3">
        <f t="shared" si="72"/>
        <v>423.77231027125873</v>
      </c>
      <c r="N704" s="3">
        <f t="shared" si="73"/>
        <v>6.2376897287412376</v>
      </c>
    </row>
    <row r="705" spans="1:15" x14ac:dyDescent="0.2">
      <c r="A705" s="1">
        <v>9015</v>
      </c>
      <c r="B705" s="7">
        <v>40074</v>
      </c>
      <c r="C705" s="21" t="str">
        <f t="shared" si="71"/>
        <v>V</v>
      </c>
      <c r="D705" s="5"/>
      <c r="E705" s="5"/>
      <c r="F705" s="5">
        <v>23.77</v>
      </c>
      <c r="G705" s="3">
        <f t="shared" si="65"/>
        <v>7.2447424565681189</v>
      </c>
      <c r="J705" t="s">
        <v>240</v>
      </c>
      <c r="K705">
        <v>430.95</v>
      </c>
      <c r="L705" s="3">
        <f t="shared" ref="L705:L710" si="74">K705-G705</f>
        <v>423.70525754343186</v>
      </c>
      <c r="N705" s="3">
        <f t="shared" ref="N705:N710" si="75">G705-(G704-N704)</f>
        <v>6.3047424565681194</v>
      </c>
    </row>
    <row r="706" spans="1:15" x14ac:dyDescent="0.2">
      <c r="A706" s="1">
        <v>9015</v>
      </c>
      <c r="B706" s="7">
        <v>40101</v>
      </c>
      <c r="C706" s="21" t="str">
        <f t="shared" si="71"/>
        <v>V</v>
      </c>
      <c r="D706" s="5"/>
      <c r="E706" s="5"/>
      <c r="F706" s="5">
        <v>23.9</v>
      </c>
      <c r="G706" s="3">
        <f t="shared" si="65"/>
        <v>7.2843645230112761</v>
      </c>
      <c r="J706" t="s">
        <v>79</v>
      </c>
      <c r="K706">
        <v>430.95</v>
      </c>
      <c r="L706" s="3">
        <f t="shared" si="74"/>
        <v>423.66563547698871</v>
      </c>
      <c r="N706" s="3">
        <f t="shared" si="75"/>
        <v>6.3443645230112766</v>
      </c>
    </row>
    <row r="707" spans="1:15" x14ac:dyDescent="0.2">
      <c r="A707" s="1">
        <v>9015</v>
      </c>
      <c r="B707" s="7">
        <v>40127</v>
      </c>
      <c r="C707" s="21" t="str">
        <f t="shared" si="71"/>
        <v>V</v>
      </c>
      <c r="D707" s="5"/>
      <c r="E707" s="5"/>
      <c r="F707" s="5">
        <v>23.95</v>
      </c>
      <c r="G707" s="3">
        <f t="shared" si="65"/>
        <v>7.2996037793355679</v>
      </c>
      <c r="J707" t="s">
        <v>244</v>
      </c>
      <c r="K707">
        <v>430.95</v>
      </c>
      <c r="L707" s="3">
        <f t="shared" si="74"/>
        <v>423.65039622066445</v>
      </c>
      <c r="N707" s="3">
        <f t="shared" si="75"/>
        <v>6.3596037793355684</v>
      </c>
    </row>
    <row r="708" spans="1:15" x14ac:dyDescent="0.2">
      <c r="A708" s="1">
        <v>9015</v>
      </c>
      <c r="B708" s="7">
        <v>40162</v>
      </c>
      <c r="C708" s="21" t="str">
        <f t="shared" si="71"/>
        <v>V</v>
      </c>
      <c r="D708" s="5"/>
      <c r="E708" s="5"/>
      <c r="F708" s="5">
        <v>24.11</v>
      </c>
      <c r="G708" s="3">
        <f t="shared" si="65"/>
        <v>7.3483693995733006</v>
      </c>
      <c r="J708" t="s">
        <v>245</v>
      </c>
      <c r="K708">
        <v>430.95</v>
      </c>
      <c r="L708" s="3">
        <f t="shared" si="74"/>
        <v>423.60163060042669</v>
      </c>
      <c r="N708" s="3">
        <f t="shared" si="75"/>
        <v>6.4083693995733011</v>
      </c>
    </row>
    <row r="709" spans="1:15" x14ac:dyDescent="0.2">
      <c r="A709" s="1">
        <v>9015</v>
      </c>
      <c r="B709" s="7">
        <v>40190</v>
      </c>
      <c r="C709" s="21" t="str">
        <f t="shared" si="71"/>
        <v>S</v>
      </c>
      <c r="D709" s="5">
        <v>25</v>
      </c>
      <c r="E709" s="5">
        <v>0.8</v>
      </c>
      <c r="F709" s="5">
        <v>24.2</v>
      </c>
      <c r="G709" s="3">
        <f t="shared" si="65"/>
        <v>7.3758000609570251</v>
      </c>
      <c r="J709" t="s">
        <v>249</v>
      </c>
      <c r="K709">
        <v>430.95</v>
      </c>
      <c r="L709" s="3">
        <f t="shared" si="74"/>
        <v>423.57419993904296</v>
      </c>
      <c r="N709" s="3">
        <f t="shared" si="75"/>
        <v>6.4358000609570256</v>
      </c>
    </row>
    <row r="710" spans="1:15" x14ac:dyDescent="0.2">
      <c r="A710" s="1">
        <v>9015</v>
      </c>
      <c r="B710" s="7">
        <v>40221</v>
      </c>
      <c r="C710" s="21" t="str">
        <f t="shared" si="71"/>
        <v>S</v>
      </c>
      <c r="D710" s="5">
        <v>25</v>
      </c>
      <c r="E710" s="5">
        <v>0.68</v>
      </c>
      <c r="F710" s="5">
        <v>24.32</v>
      </c>
      <c r="G710" s="3">
        <f t="shared" si="65"/>
        <v>7.4123742761353242</v>
      </c>
      <c r="J710" t="s">
        <v>250</v>
      </c>
      <c r="K710">
        <v>430.95</v>
      </c>
      <c r="L710" s="3">
        <f t="shared" si="74"/>
        <v>423.53762572386466</v>
      </c>
      <c r="N710" s="3">
        <f t="shared" si="75"/>
        <v>6.4723742761353247</v>
      </c>
    </row>
    <row r="711" spans="1:15" x14ac:dyDescent="0.2">
      <c r="A711" s="1">
        <v>9015</v>
      </c>
      <c r="B711" s="7">
        <v>40246</v>
      </c>
      <c r="C711" s="21" t="s">
        <v>253</v>
      </c>
      <c r="D711" s="5">
        <v>25</v>
      </c>
      <c r="E711" s="5">
        <v>0.59</v>
      </c>
      <c r="F711" s="5">
        <v>24.41</v>
      </c>
      <c r="G711" s="3">
        <f t="shared" si="65"/>
        <v>7.4398049375190487</v>
      </c>
      <c r="J711" t="s">
        <v>261</v>
      </c>
      <c r="K711">
        <v>430.95</v>
      </c>
      <c r="L711" s="3">
        <f>K711-G711</f>
        <v>423.51019506248093</v>
      </c>
      <c r="N711" s="3">
        <f>G711-(G710-N710)</f>
        <v>6.4998049375190492</v>
      </c>
    </row>
    <row r="712" spans="1:15" x14ac:dyDescent="0.2">
      <c r="A712" s="1">
        <v>9015</v>
      </c>
      <c r="B712" s="7">
        <v>40274</v>
      </c>
      <c r="C712" s="21" t="s">
        <v>253</v>
      </c>
      <c r="D712" s="5">
        <v>25</v>
      </c>
      <c r="E712" s="5">
        <v>0.78</v>
      </c>
      <c r="F712" s="5">
        <v>24.22</v>
      </c>
      <c r="G712" s="3">
        <f t="shared" si="65"/>
        <v>7.3818957634867415</v>
      </c>
      <c r="J712" t="s">
        <v>262</v>
      </c>
      <c r="K712">
        <v>430.95</v>
      </c>
      <c r="L712" s="3">
        <f>K712-G712</f>
        <v>423.56810423651325</v>
      </c>
      <c r="N712" s="3">
        <f>G712-(G711-N711)</f>
        <v>6.441895763486742</v>
      </c>
    </row>
    <row r="713" spans="1:15" x14ac:dyDescent="0.2">
      <c r="A713" s="1">
        <v>9015</v>
      </c>
      <c r="B713" s="7">
        <v>40302</v>
      </c>
      <c r="C713" s="21" t="s">
        <v>253</v>
      </c>
      <c r="D713" s="5">
        <v>25</v>
      </c>
      <c r="E713" s="5">
        <v>0.8</v>
      </c>
      <c r="F713" s="5">
        <v>24.2</v>
      </c>
      <c r="G713" s="3">
        <f t="shared" si="65"/>
        <v>7.3758000609570251</v>
      </c>
      <c r="J713" t="s">
        <v>263</v>
      </c>
      <c r="K713">
        <v>430.95</v>
      </c>
      <c r="L713" s="3">
        <f>K713-G713</f>
        <v>423.57419993904296</v>
      </c>
      <c r="N713" s="3">
        <f>G713-(G712-N712)</f>
        <v>6.4358000609570256</v>
      </c>
    </row>
    <row r="714" spans="1:15" x14ac:dyDescent="0.2">
      <c r="A714" s="1">
        <v>9015</v>
      </c>
      <c r="B714" s="7">
        <v>40324</v>
      </c>
      <c r="C714" s="21" t="s">
        <v>253</v>
      </c>
      <c r="D714" s="5">
        <v>24.5</v>
      </c>
      <c r="E714" s="5">
        <v>0.56999999999999995</v>
      </c>
      <c r="F714" s="5">
        <v>23.93</v>
      </c>
      <c r="G714" s="3">
        <f t="shared" si="65"/>
        <v>7.2935080768058516</v>
      </c>
      <c r="J714" t="s">
        <v>264</v>
      </c>
      <c r="K714">
        <v>430.95</v>
      </c>
      <c r="L714" s="3">
        <f>K714-G714</f>
        <v>423.65649192319415</v>
      </c>
      <c r="N714" s="3">
        <f>G714-(G713-N713)</f>
        <v>6.3535080768058521</v>
      </c>
    </row>
    <row r="715" spans="1:15" x14ac:dyDescent="0.2">
      <c r="A715" s="1">
        <v>9015</v>
      </c>
      <c r="B715" s="7">
        <v>40331</v>
      </c>
      <c r="C715" s="21" t="s">
        <v>253</v>
      </c>
      <c r="D715" s="5">
        <v>24.1</v>
      </c>
      <c r="E715" s="5">
        <v>0.22</v>
      </c>
      <c r="F715" s="5">
        <v>23.88</v>
      </c>
      <c r="G715" s="3">
        <f t="shared" si="65"/>
        <v>7.2782688204815598</v>
      </c>
      <c r="J715" t="s">
        <v>265</v>
      </c>
      <c r="K715">
        <v>430.95</v>
      </c>
      <c r="L715" s="3">
        <f>K715-G715</f>
        <v>423.67173117951842</v>
      </c>
      <c r="N715" s="3">
        <f>G715-(G714-N714)</f>
        <v>6.3382688204815603</v>
      </c>
    </row>
    <row r="716" spans="1:15" x14ac:dyDescent="0.2">
      <c r="C716" s="21"/>
      <c r="D716" s="5"/>
      <c r="E716" s="5"/>
      <c r="G716" s="3"/>
      <c r="L716" s="3"/>
      <c r="N716" s="3"/>
    </row>
    <row r="717" spans="1:15" s="12" customFormat="1" x14ac:dyDescent="0.2">
      <c r="A717" s="10">
        <v>9016</v>
      </c>
      <c r="B717" s="11">
        <v>33156</v>
      </c>
      <c r="C717" s="21" t="str">
        <f t="shared" si="71"/>
        <v>V</v>
      </c>
      <c r="D717" s="14"/>
      <c r="E717" s="14"/>
      <c r="F717" s="14">
        <v>22.95</v>
      </c>
      <c r="G717" s="12">
        <v>6.9950000000000001</v>
      </c>
      <c r="H717" s="14">
        <v>22.78</v>
      </c>
      <c r="I717" s="12">
        <v>6.9429999999999996</v>
      </c>
      <c r="L717" s="12">
        <v>423.34500000000003</v>
      </c>
      <c r="M717" s="12">
        <v>423.39699999999999</v>
      </c>
      <c r="N717" s="12">
        <v>6.26</v>
      </c>
      <c r="O717" s="12">
        <v>6.2080000000000002</v>
      </c>
    </row>
    <row r="718" spans="1:15" x14ac:dyDescent="0.2">
      <c r="A718" s="1">
        <v>9016</v>
      </c>
      <c r="B718" s="7">
        <v>33172</v>
      </c>
      <c r="C718" s="21" t="str">
        <f t="shared" si="71"/>
        <v>V</v>
      </c>
      <c r="D718" s="5"/>
      <c r="E718" s="5"/>
      <c r="F718" s="5">
        <v>23</v>
      </c>
      <c r="G718">
        <v>7.01</v>
      </c>
      <c r="H718" s="5">
        <v>22.85</v>
      </c>
      <c r="I718">
        <v>6.9649999999999999</v>
      </c>
      <c r="L718">
        <v>423.33</v>
      </c>
      <c r="M718">
        <v>423.37599999999998</v>
      </c>
      <c r="N718">
        <v>6.2750000000000004</v>
      </c>
      <c r="O718">
        <v>6.23</v>
      </c>
    </row>
    <row r="719" spans="1:15" x14ac:dyDescent="0.2">
      <c r="A719" s="1">
        <v>9016</v>
      </c>
      <c r="B719" s="7">
        <v>33257</v>
      </c>
      <c r="C719" s="21" t="str">
        <f t="shared" si="71"/>
        <v>V</v>
      </c>
      <c r="D719" s="5"/>
      <c r="E719" s="5"/>
      <c r="F719" s="5">
        <v>23.14</v>
      </c>
      <c r="G719">
        <v>7.0529999999999999</v>
      </c>
      <c r="H719" s="5">
        <v>22.95</v>
      </c>
      <c r="I719">
        <v>6.9950000000000001</v>
      </c>
      <c r="L719">
        <v>423.28699999999998</v>
      </c>
      <c r="M719">
        <v>423.34500000000003</v>
      </c>
      <c r="N719">
        <v>6.3179999999999996</v>
      </c>
      <c r="O719">
        <v>6.26</v>
      </c>
    </row>
    <row r="720" spans="1:15" x14ac:dyDescent="0.2">
      <c r="A720" s="1">
        <v>9016</v>
      </c>
      <c r="B720" s="7">
        <v>33306</v>
      </c>
      <c r="C720" s="21" t="str">
        <f t="shared" si="71"/>
        <v>V</v>
      </c>
      <c r="D720" s="5"/>
      <c r="E720" s="5"/>
      <c r="F720" s="5">
        <v>23.26</v>
      </c>
      <c r="G720">
        <v>7.09</v>
      </c>
      <c r="H720" s="5">
        <v>23.03</v>
      </c>
      <c r="I720">
        <v>7.02</v>
      </c>
      <c r="L720">
        <v>423.25099999999998</v>
      </c>
      <c r="M720">
        <v>423.32100000000003</v>
      </c>
      <c r="N720">
        <v>6.3550000000000004</v>
      </c>
      <c r="O720">
        <v>6.2850000000000001</v>
      </c>
    </row>
    <row r="721" spans="1:15" x14ac:dyDescent="0.2">
      <c r="A721" s="1">
        <v>9016</v>
      </c>
      <c r="B721" s="7">
        <v>33342</v>
      </c>
      <c r="C721" s="21" t="str">
        <f t="shared" si="71"/>
        <v>V</v>
      </c>
      <c r="D721" s="5"/>
      <c r="E721" s="5"/>
      <c r="F721" s="5">
        <f t="shared" ref="F721:H723" si="76">G721*3.281</f>
        <v>23.131050000000002</v>
      </c>
      <c r="G721">
        <v>7.05</v>
      </c>
      <c r="H721" s="3">
        <f t="shared" si="76"/>
        <v>22.891537000000003</v>
      </c>
      <c r="I721">
        <v>6.9770000000000003</v>
      </c>
      <c r="L721">
        <v>423.29</v>
      </c>
      <c r="M721">
        <v>423.363</v>
      </c>
      <c r="N721">
        <v>6.3150000000000004</v>
      </c>
      <c r="O721">
        <v>6.242</v>
      </c>
    </row>
    <row r="722" spans="1:15" x14ac:dyDescent="0.2">
      <c r="A722" s="1">
        <v>9016</v>
      </c>
      <c r="B722" s="7">
        <v>33679</v>
      </c>
      <c r="C722" s="21" t="str">
        <f t="shared" si="71"/>
        <v>V</v>
      </c>
      <c r="D722" s="5"/>
      <c r="E722" s="5"/>
      <c r="F722" s="5">
        <f t="shared" si="76"/>
        <v>22.980124</v>
      </c>
      <c r="G722">
        <v>7.0039999999999996</v>
      </c>
      <c r="H722" s="3">
        <f t="shared" si="76"/>
        <v>22.711082000000001</v>
      </c>
      <c r="I722">
        <v>6.9219999999999997</v>
      </c>
      <c r="L722">
        <v>423.34</v>
      </c>
      <c r="M722">
        <v>423.42</v>
      </c>
      <c r="N722">
        <v>6.27</v>
      </c>
      <c r="O722">
        <v>6.19</v>
      </c>
    </row>
    <row r="723" spans="1:15" x14ac:dyDescent="0.2">
      <c r="A723" s="1">
        <v>9016</v>
      </c>
      <c r="B723" s="7">
        <v>33784</v>
      </c>
      <c r="C723" s="21" t="str">
        <f t="shared" si="71"/>
        <v>V</v>
      </c>
      <c r="D723" s="5"/>
      <c r="E723" s="5"/>
      <c r="F723" s="5">
        <f t="shared" si="76"/>
        <v>22.963719000000001</v>
      </c>
      <c r="G723">
        <v>6.9989999999999997</v>
      </c>
      <c r="H723" s="3">
        <f t="shared" si="76"/>
        <v>22.652024000000001</v>
      </c>
      <c r="I723">
        <v>6.9039999999999999</v>
      </c>
    </row>
    <row r="724" spans="1:15" x14ac:dyDescent="0.2">
      <c r="A724" s="1">
        <v>9016</v>
      </c>
      <c r="B724" s="7">
        <v>38496</v>
      </c>
      <c r="C724" s="21" t="str">
        <f t="shared" si="71"/>
        <v>V</v>
      </c>
      <c r="D724" s="5"/>
      <c r="E724" s="5"/>
      <c r="F724" s="5">
        <v>22.263999999999999</v>
      </c>
      <c r="G724">
        <v>6.7859999999999996</v>
      </c>
      <c r="H724" s="3">
        <v>22.234000000000002</v>
      </c>
      <c r="I724">
        <v>6.7770000000000001</v>
      </c>
    </row>
    <row r="725" spans="1:15" x14ac:dyDescent="0.2">
      <c r="A725" s="1">
        <v>9016</v>
      </c>
      <c r="B725" s="7">
        <v>38558</v>
      </c>
      <c r="C725" s="21" t="str">
        <f t="shared" si="71"/>
        <v>V</v>
      </c>
      <c r="D725" s="5"/>
      <c r="E725" s="5"/>
      <c r="F725" s="5">
        <v>21.47</v>
      </c>
      <c r="G725">
        <v>6.5439999999999996</v>
      </c>
      <c r="H725" s="3">
        <v>21.47</v>
      </c>
      <c r="I725">
        <v>6.5439999999999996</v>
      </c>
      <c r="J725" t="s">
        <v>62</v>
      </c>
    </row>
    <row r="726" spans="1:15" x14ac:dyDescent="0.2">
      <c r="A726" s="1">
        <v>9016</v>
      </c>
      <c r="B726" s="7">
        <v>40714</v>
      </c>
      <c r="C726" s="21" t="s">
        <v>273</v>
      </c>
      <c r="D726" s="5"/>
      <c r="E726" s="5"/>
      <c r="F726" s="5">
        <f>G726*3.2808</f>
        <v>20.714971200000001</v>
      </c>
      <c r="G726">
        <v>6.3140000000000001</v>
      </c>
      <c r="H726" s="3"/>
      <c r="J726" t="s">
        <v>274</v>
      </c>
    </row>
    <row r="727" spans="1:15" x14ac:dyDescent="0.2">
      <c r="C727" s="21"/>
      <c r="D727" s="5"/>
      <c r="E727" s="5"/>
      <c r="H727" s="3"/>
    </row>
    <row r="728" spans="1:15" s="12" customFormat="1" x14ac:dyDescent="0.2">
      <c r="A728" s="10">
        <v>9017</v>
      </c>
      <c r="B728" s="11">
        <v>33156</v>
      </c>
      <c r="C728" s="21" t="str">
        <f t="shared" si="71"/>
        <v>V</v>
      </c>
      <c r="D728" s="14"/>
      <c r="E728" s="14"/>
      <c r="F728" s="14">
        <v>21.93</v>
      </c>
      <c r="G728" s="12">
        <v>6.6840000000000002</v>
      </c>
      <c r="H728" s="14"/>
      <c r="J728" s="12" t="s">
        <v>30</v>
      </c>
      <c r="L728" s="12">
        <v>423.416</v>
      </c>
      <c r="N728" s="12">
        <v>6.2190000000000003</v>
      </c>
    </row>
    <row r="729" spans="1:15" x14ac:dyDescent="0.2">
      <c r="A729" s="1">
        <v>9017</v>
      </c>
      <c r="B729" s="7">
        <v>33172</v>
      </c>
      <c r="C729" s="21" t="str">
        <f t="shared" si="71"/>
        <v>V</v>
      </c>
      <c r="D729" s="5"/>
      <c r="E729" s="5"/>
      <c r="F729" s="5">
        <v>22.02</v>
      </c>
      <c r="G729">
        <v>6.7119999999999997</v>
      </c>
      <c r="J729" t="s">
        <v>30</v>
      </c>
      <c r="L729">
        <v>423.38900000000001</v>
      </c>
      <c r="N729">
        <v>6.2469999999999999</v>
      </c>
    </row>
    <row r="730" spans="1:15" x14ac:dyDescent="0.2">
      <c r="A730" s="1">
        <v>9017</v>
      </c>
      <c r="B730" s="7">
        <v>33257</v>
      </c>
      <c r="C730" s="21" t="str">
        <f t="shared" ref="C730:C794" si="77">IF(ISBLANK(D730),"V","S")</f>
        <v>V</v>
      </c>
      <c r="D730" s="5"/>
      <c r="E730" s="5"/>
      <c r="F730" s="5">
        <v>22.1</v>
      </c>
      <c r="G730">
        <v>6.7359999999999998</v>
      </c>
      <c r="H730" s="5">
        <v>22.09</v>
      </c>
      <c r="I730">
        <v>6.7329999999999997</v>
      </c>
      <c r="L730">
        <v>423.36399999999998</v>
      </c>
      <c r="M730">
        <v>423.36700000000002</v>
      </c>
      <c r="N730">
        <v>6.2709999999999999</v>
      </c>
      <c r="O730">
        <v>6.2679999999999998</v>
      </c>
    </row>
    <row r="731" spans="1:15" x14ac:dyDescent="0.2">
      <c r="A731" s="1">
        <v>9017</v>
      </c>
      <c r="B731" s="7">
        <v>33306</v>
      </c>
      <c r="C731" s="21" t="str">
        <f t="shared" si="77"/>
        <v>V</v>
      </c>
      <c r="D731" s="5"/>
      <c r="E731" s="5"/>
      <c r="F731" s="5">
        <v>22.199000000000002</v>
      </c>
      <c r="G731">
        <v>6.766</v>
      </c>
      <c r="H731" s="5">
        <v>22.19</v>
      </c>
      <c r="I731">
        <v>6.7640000000000002</v>
      </c>
      <c r="L731">
        <v>423.334</v>
      </c>
      <c r="M731">
        <v>423.33699999999999</v>
      </c>
      <c r="N731">
        <v>6.3010000000000002</v>
      </c>
      <c r="O731">
        <v>6.2990000000000004</v>
      </c>
    </row>
    <row r="732" spans="1:15" x14ac:dyDescent="0.2">
      <c r="A732" s="1">
        <v>9017</v>
      </c>
      <c r="B732" s="7">
        <v>33342</v>
      </c>
      <c r="C732" s="21" t="str">
        <f t="shared" si="77"/>
        <v>V</v>
      </c>
      <c r="D732" s="5"/>
      <c r="E732" s="5"/>
      <c r="F732" s="5">
        <f t="shared" ref="F732:F750" si="78">G732*3.281</f>
        <v>22.071287000000002</v>
      </c>
      <c r="G732">
        <v>6.7270000000000003</v>
      </c>
      <c r="H732" s="3">
        <f>I732*3.281</f>
        <v>22.064724999999999</v>
      </c>
      <c r="I732">
        <v>6.7249999999999996</v>
      </c>
      <c r="L732">
        <v>423.37400000000002</v>
      </c>
      <c r="M732">
        <v>423.37599999999998</v>
      </c>
      <c r="N732">
        <v>6.2619999999999996</v>
      </c>
      <c r="O732">
        <v>6.26</v>
      </c>
    </row>
    <row r="733" spans="1:15" x14ac:dyDescent="0.2">
      <c r="A733" s="1">
        <v>9017</v>
      </c>
      <c r="B733" s="7">
        <v>33679</v>
      </c>
      <c r="C733" s="21" t="str">
        <f t="shared" si="77"/>
        <v>V</v>
      </c>
      <c r="D733" s="5"/>
      <c r="E733" s="5"/>
      <c r="F733" s="5">
        <f t="shared" si="78"/>
        <v>21.884270000000001</v>
      </c>
      <c r="G733">
        <v>6.67</v>
      </c>
      <c r="J733" t="s">
        <v>28</v>
      </c>
      <c r="N733">
        <v>6.21</v>
      </c>
    </row>
    <row r="734" spans="1:15" x14ac:dyDescent="0.2">
      <c r="A734" s="1">
        <v>9017</v>
      </c>
      <c r="B734" s="7">
        <v>33784</v>
      </c>
      <c r="C734" s="21" t="str">
        <f t="shared" si="77"/>
        <v>V</v>
      </c>
      <c r="D734" s="5"/>
      <c r="E734" s="5"/>
      <c r="F734" s="5">
        <f t="shared" si="78"/>
        <v>21.625071000000002</v>
      </c>
      <c r="G734">
        <v>6.5910000000000002</v>
      </c>
      <c r="H734" s="3">
        <f>I734*3.281</f>
        <v>21.618509000000003</v>
      </c>
      <c r="I734">
        <v>6.5890000000000004</v>
      </c>
    </row>
    <row r="735" spans="1:15" x14ac:dyDescent="0.2">
      <c r="A735" s="1">
        <v>9017</v>
      </c>
      <c r="B735" s="7">
        <v>38496</v>
      </c>
      <c r="C735" s="21" t="str">
        <f t="shared" si="77"/>
        <v>V</v>
      </c>
      <c r="D735" s="5"/>
      <c r="E735" s="5"/>
      <c r="F735" s="5">
        <v>21.23</v>
      </c>
      <c r="G735">
        <v>6.4710000000000001</v>
      </c>
      <c r="H735" s="3">
        <v>21.201000000000001</v>
      </c>
      <c r="I735">
        <v>6.4619999999999997</v>
      </c>
    </row>
    <row r="736" spans="1:15" x14ac:dyDescent="0.2">
      <c r="A736" s="1">
        <v>9017</v>
      </c>
      <c r="B736" s="7">
        <v>38558</v>
      </c>
      <c r="C736" s="21" t="str">
        <f t="shared" si="77"/>
        <v>V</v>
      </c>
      <c r="D736" s="5"/>
      <c r="E736" s="5"/>
      <c r="F736" s="5">
        <v>20.47</v>
      </c>
      <c r="G736">
        <v>6.2389999999999999</v>
      </c>
      <c r="H736" s="3">
        <v>20.47</v>
      </c>
      <c r="I736">
        <v>6.2389999999999999</v>
      </c>
      <c r="J736" t="s">
        <v>62</v>
      </c>
    </row>
    <row r="737" spans="1:14" x14ac:dyDescent="0.2">
      <c r="A737" s="1">
        <v>9017</v>
      </c>
      <c r="B737" s="7">
        <v>40714</v>
      </c>
      <c r="C737" s="21" t="s">
        <v>273</v>
      </c>
      <c r="D737" s="5"/>
      <c r="E737" s="5"/>
      <c r="F737" s="5">
        <f>G737*3.2808</f>
        <v>19.740573600000001</v>
      </c>
      <c r="G737">
        <v>6.0170000000000003</v>
      </c>
      <c r="H737" s="3"/>
      <c r="J737" t="s">
        <v>275</v>
      </c>
    </row>
    <row r="738" spans="1:14" x14ac:dyDescent="0.2">
      <c r="C738" s="21"/>
      <c r="D738" s="5"/>
      <c r="E738" s="5"/>
      <c r="H738" s="3"/>
    </row>
    <row r="739" spans="1:14" s="12" customFormat="1" x14ac:dyDescent="0.2">
      <c r="A739" s="10">
        <v>9019</v>
      </c>
      <c r="B739" s="11">
        <v>33156</v>
      </c>
      <c r="C739" s="21" t="str">
        <f t="shared" si="77"/>
        <v>V</v>
      </c>
      <c r="D739" s="14"/>
      <c r="E739" s="14"/>
      <c r="F739" s="14">
        <f t="shared" si="78"/>
        <v>26.894356999999999</v>
      </c>
      <c r="G739" s="12">
        <v>8.1969999999999992</v>
      </c>
      <c r="H739" s="14"/>
      <c r="K739" s="12">
        <v>431.33800000000002</v>
      </c>
      <c r="L739" s="12">
        <v>423.14100000000002</v>
      </c>
      <c r="N739" s="12">
        <v>7.593</v>
      </c>
    </row>
    <row r="740" spans="1:14" x14ac:dyDescent="0.2">
      <c r="A740" s="1">
        <v>9019</v>
      </c>
      <c r="B740" s="7">
        <v>33172</v>
      </c>
      <c r="C740" s="21" t="str">
        <f t="shared" si="77"/>
        <v>V</v>
      </c>
      <c r="D740" s="5"/>
      <c r="E740" s="5"/>
      <c r="F740" s="5">
        <f t="shared" si="78"/>
        <v>26.953415</v>
      </c>
      <c r="G740">
        <v>8.2149999999999999</v>
      </c>
      <c r="K740">
        <v>431.33800000000002</v>
      </c>
      <c r="L740">
        <v>423.12299999999999</v>
      </c>
      <c r="N740">
        <v>7.6109999999999998</v>
      </c>
    </row>
    <row r="741" spans="1:14" x14ac:dyDescent="0.2">
      <c r="A741" s="1">
        <v>9019</v>
      </c>
      <c r="B741" s="7">
        <v>33306</v>
      </c>
      <c r="C741" s="21" t="str">
        <f t="shared" si="77"/>
        <v>V</v>
      </c>
      <c r="D741" s="5"/>
      <c r="E741" s="5"/>
      <c r="F741" s="5">
        <f t="shared" si="78"/>
        <v>27.160118000000004</v>
      </c>
      <c r="G741">
        <v>8.2780000000000005</v>
      </c>
      <c r="K741">
        <v>431.33800000000002</v>
      </c>
      <c r="L741">
        <v>423.06</v>
      </c>
      <c r="N741">
        <v>7.6740000000000004</v>
      </c>
    </row>
    <row r="742" spans="1:14" x14ac:dyDescent="0.2">
      <c r="A742" s="1">
        <v>9019</v>
      </c>
      <c r="B742" s="7">
        <v>33324</v>
      </c>
      <c r="C742" s="21" t="str">
        <f t="shared" si="77"/>
        <v>V</v>
      </c>
      <c r="D742" s="5"/>
      <c r="E742" s="5"/>
      <c r="F742" s="5">
        <f t="shared" si="78"/>
        <v>27.146993999999999</v>
      </c>
      <c r="G742">
        <v>8.2739999999999991</v>
      </c>
      <c r="K742">
        <v>431.33800000000002</v>
      </c>
      <c r="L742">
        <v>423.06400000000002</v>
      </c>
      <c r="N742">
        <v>7.67</v>
      </c>
    </row>
    <row r="743" spans="1:14" x14ac:dyDescent="0.2">
      <c r="A743" s="1">
        <v>9019</v>
      </c>
      <c r="B743" s="7">
        <v>33406</v>
      </c>
      <c r="C743" s="21" t="str">
        <f t="shared" si="77"/>
        <v>S</v>
      </c>
      <c r="D743" s="5">
        <v>28</v>
      </c>
      <c r="E743" s="5">
        <v>1.73</v>
      </c>
      <c r="F743" s="5">
        <f t="shared" si="78"/>
        <v>26.270966999999999</v>
      </c>
      <c r="G743">
        <v>8.0069999999999997</v>
      </c>
      <c r="K743">
        <v>431.33800000000002</v>
      </c>
      <c r="L743">
        <v>423.33100000000002</v>
      </c>
      <c r="N743">
        <v>7.4029999999999996</v>
      </c>
    </row>
    <row r="744" spans="1:14" x14ac:dyDescent="0.2">
      <c r="A744" s="1">
        <v>9019</v>
      </c>
      <c r="B744" s="7">
        <v>33653</v>
      </c>
      <c r="C744" s="21" t="str">
        <f t="shared" si="77"/>
        <v>V</v>
      </c>
      <c r="D744" s="5"/>
      <c r="E744" s="5"/>
      <c r="F744" s="5">
        <f t="shared" si="78"/>
        <v>26.927167000000004</v>
      </c>
      <c r="G744">
        <v>8.2070000000000007</v>
      </c>
      <c r="K744">
        <v>431.33800000000002</v>
      </c>
      <c r="L744">
        <v>423.13</v>
      </c>
      <c r="N744">
        <v>7.6</v>
      </c>
    </row>
    <row r="745" spans="1:14" x14ac:dyDescent="0.2">
      <c r="A745" s="1">
        <v>9019</v>
      </c>
      <c r="B745" s="7">
        <v>33679</v>
      </c>
      <c r="C745" s="21" t="str">
        <f t="shared" si="77"/>
        <v>V</v>
      </c>
      <c r="D745" s="5"/>
      <c r="E745" s="5"/>
      <c r="F745" s="5">
        <f t="shared" si="78"/>
        <v>26.868109</v>
      </c>
      <c r="G745">
        <v>8.1890000000000001</v>
      </c>
      <c r="K745">
        <v>431.33800000000002</v>
      </c>
      <c r="L745">
        <v>423.15</v>
      </c>
      <c r="N745">
        <v>7.59</v>
      </c>
    </row>
    <row r="746" spans="1:14" x14ac:dyDescent="0.2">
      <c r="A746" s="1">
        <v>9019</v>
      </c>
      <c r="B746" s="7">
        <v>33771</v>
      </c>
      <c r="C746" s="21" t="str">
        <f t="shared" si="77"/>
        <v>V</v>
      </c>
      <c r="D746" s="5"/>
      <c r="E746" s="5"/>
      <c r="F746" s="5">
        <f t="shared" si="78"/>
        <v>26.572819000000003</v>
      </c>
      <c r="G746">
        <v>8.0990000000000002</v>
      </c>
      <c r="K746">
        <v>431.33800000000002</v>
      </c>
      <c r="L746">
        <v>423.24</v>
      </c>
      <c r="N746">
        <v>7.5</v>
      </c>
    </row>
    <row r="747" spans="1:14" x14ac:dyDescent="0.2">
      <c r="A747" s="1">
        <v>9019</v>
      </c>
      <c r="B747" s="7">
        <v>34010</v>
      </c>
      <c r="C747" s="21" t="str">
        <f t="shared" si="77"/>
        <v>V</v>
      </c>
      <c r="D747" s="5"/>
      <c r="E747" s="5"/>
      <c r="F747" s="5">
        <f t="shared" si="78"/>
        <v>26.421893000000004</v>
      </c>
      <c r="G747">
        <v>8.0530000000000008</v>
      </c>
      <c r="K747">
        <v>431.33800000000002</v>
      </c>
      <c r="L747">
        <v>423.29</v>
      </c>
      <c r="N747">
        <v>7.4489999999999998</v>
      </c>
    </row>
    <row r="748" spans="1:14" x14ac:dyDescent="0.2">
      <c r="A748" s="1">
        <v>9019</v>
      </c>
      <c r="B748" s="7">
        <v>34026</v>
      </c>
      <c r="C748" s="21" t="str">
        <f t="shared" si="77"/>
        <v>V</v>
      </c>
      <c r="D748" s="5"/>
      <c r="E748" s="5"/>
      <c r="F748" s="5">
        <f t="shared" si="78"/>
        <v>26.477670000000003</v>
      </c>
      <c r="G748">
        <v>8.07</v>
      </c>
      <c r="K748">
        <v>431.33800000000002</v>
      </c>
      <c r="L748">
        <f t="shared" ref="L748:L763" si="79">K748-G748</f>
        <v>423.26800000000003</v>
      </c>
      <c r="N748">
        <v>7.4660000000000002</v>
      </c>
    </row>
    <row r="749" spans="1:14" x14ac:dyDescent="0.2">
      <c r="A749" s="1">
        <v>9019</v>
      </c>
      <c r="B749" s="7">
        <v>34044</v>
      </c>
      <c r="C749" s="21" t="str">
        <f t="shared" si="77"/>
        <v>V</v>
      </c>
      <c r="D749" s="5"/>
      <c r="E749" s="5"/>
      <c r="F749" s="5">
        <f t="shared" si="78"/>
        <v>26.513760999999999</v>
      </c>
      <c r="G749">
        <v>8.0809999999999995</v>
      </c>
      <c r="K749">
        <v>431.33800000000002</v>
      </c>
      <c r="L749">
        <f t="shared" si="79"/>
        <v>423.25700000000001</v>
      </c>
      <c r="N749">
        <f t="shared" ref="N749:N764" si="80">430.734-L749</f>
        <v>7.4769999999999754</v>
      </c>
    </row>
    <row r="750" spans="1:14" x14ac:dyDescent="0.2">
      <c r="A750" s="1">
        <v>9019</v>
      </c>
      <c r="B750" s="7">
        <v>34058</v>
      </c>
      <c r="C750" s="21" t="str">
        <f t="shared" si="77"/>
        <v>V</v>
      </c>
      <c r="D750" s="5"/>
      <c r="E750" s="5"/>
      <c r="F750" s="5">
        <f t="shared" si="78"/>
        <v>26.513760999999999</v>
      </c>
      <c r="G750">
        <v>8.0809999999999995</v>
      </c>
      <c r="K750">
        <v>431.33800000000002</v>
      </c>
      <c r="L750">
        <f t="shared" si="79"/>
        <v>423.25700000000001</v>
      </c>
      <c r="N750">
        <f t="shared" si="80"/>
        <v>7.4769999999999754</v>
      </c>
    </row>
    <row r="751" spans="1:14" x14ac:dyDescent="0.2">
      <c r="A751" s="1">
        <v>9019</v>
      </c>
      <c r="B751" s="7">
        <v>34065</v>
      </c>
      <c r="C751" s="21" t="str">
        <f t="shared" si="77"/>
        <v>V</v>
      </c>
      <c r="D751" s="5"/>
      <c r="E751" s="5"/>
      <c r="K751">
        <v>431.33800000000002</v>
      </c>
    </row>
    <row r="752" spans="1:14" x14ac:dyDescent="0.2">
      <c r="A752" s="1">
        <v>9019</v>
      </c>
      <c r="B752" s="7">
        <v>34075</v>
      </c>
      <c r="C752" s="21" t="str">
        <f t="shared" si="77"/>
        <v>V</v>
      </c>
      <c r="D752" s="5"/>
      <c r="E752" s="5"/>
      <c r="F752" s="5">
        <f>G752*3.281</f>
        <v>26.362835</v>
      </c>
      <c r="G752">
        <v>8.0350000000000001</v>
      </c>
      <c r="K752">
        <v>431.33800000000002</v>
      </c>
      <c r="L752">
        <f t="shared" si="79"/>
        <v>423.303</v>
      </c>
      <c r="N752">
        <f t="shared" si="80"/>
        <v>7.4309999999999832</v>
      </c>
    </row>
    <row r="753" spans="1:14" x14ac:dyDescent="0.2">
      <c r="A753" s="1">
        <v>9019</v>
      </c>
      <c r="B753" s="7">
        <v>34086</v>
      </c>
      <c r="C753" s="21" t="str">
        <f t="shared" si="77"/>
        <v>V</v>
      </c>
      <c r="D753" s="5"/>
      <c r="E753" s="5"/>
      <c r="F753" s="5">
        <f t="shared" ref="F753:F768" si="81">G753*3.281</f>
        <v>26.608909999999998</v>
      </c>
      <c r="G753">
        <v>8.11</v>
      </c>
      <c r="K753">
        <v>431.33800000000002</v>
      </c>
      <c r="L753">
        <f t="shared" si="79"/>
        <v>423.22800000000001</v>
      </c>
      <c r="N753">
        <f t="shared" si="80"/>
        <v>7.5059999999999718</v>
      </c>
    </row>
    <row r="754" spans="1:14" x14ac:dyDescent="0.2">
      <c r="A754" s="1">
        <v>9019</v>
      </c>
      <c r="B754" s="7">
        <v>34100</v>
      </c>
      <c r="C754" s="21" t="str">
        <f t="shared" si="77"/>
        <v>V</v>
      </c>
      <c r="D754" s="5"/>
      <c r="E754" s="5"/>
      <c r="F754" s="5">
        <f t="shared" si="81"/>
        <v>26.185661</v>
      </c>
      <c r="G754">
        <v>7.9809999999999999</v>
      </c>
      <c r="K754">
        <v>431.33800000000002</v>
      </c>
      <c r="L754">
        <f t="shared" si="79"/>
        <v>423.35700000000003</v>
      </c>
      <c r="N754">
        <f t="shared" si="80"/>
        <v>7.3769999999999527</v>
      </c>
    </row>
    <row r="755" spans="1:14" x14ac:dyDescent="0.2">
      <c r="A755" s="1">
        <v>9019</v>
      </c>
      <c r="B755" s="7">
        <v>34110</v>
      </c>
      <c r="C755" s="21" t="str">
        <f t="shared" si="77"/>
        <v>V</v>
      </c>
      <c r="D755" s="5"/>
      <c r="E755" s="5"/>
      <c r="K755">
        <v>431.33800000000002</v>
      </c>
    </row>
    <row r="756" spans="1:14" x14ac:dyDescent="0.2">
      <c r="A756" s="1">
        <v>9019</v>
      </c>
      <c r="B756" s="7">
        <v>34117</v>
      </c>
      <c r="C756" s="21" t="str">
        <f t="shared" si="77"/>
        <v>V</v>
      </c>
      <c r="D756" s="5"/>
      <c r="E756" s="5"/>
      <c r="K756">
        <v>431.33800000000002</v>
      </c>
    </row>
    <row r="757" spans="1:14" x14ac:dyDescent="0.2">
      <c r="A757" s="1">
        <v>9019</v>
      </c>
      <c r="B757" s="7">
        <v>34129</v>
      </c>
      <c r="C757" s="21" t="str">
        <f t="shared" si="77"/>
        <v>V</v>
      </c>
      <c r="D757" s="5"/>
      <c r="E757" s="5"/>
      <c r="F757" s="5">
        <f t="shared" si="81"/>
        <v>26.123322000000002</v>
      </c>
      <c r="G757">
        <v>7.9619999999999997</v>
      </c>
      <c r="K757">
        <v>431.33800000000002</v>
      </c>
      <c r="L757">
        <f t="shared" si="79"/>
        <v>423.37600000000003</v>
      </c>
      <c r="N757">
        <f t="shared" si="80"/>
        <v>7.3579999999999472</v>
      </c>
    </row>
    <row r="758" spans="1:14" x14ac:dyDescent="0.2">
      <c r="A758" s="1">
        <v>9019</v>
      </c>
      <c r="B758" s="7">
        <v>34267</v>
      </c>
      <c r="C758" s="21" t="str">
        <f t="shared" si="77"/>
        <v>V</v>
      </c>
      <c r="D758" s="5"/>
      <c r="E758" s="5"/>
      <c r="F758" s="5">
        <f t="shared" si="81"/>
        <v>25.982239</v>
      </c>
      <c r="G758">
        <v>7.9189999999999996</v>
      </c>
      <c r="K758">
        <v>431.33800000000002</v>
      </c>
      <c r="L758">
        <f t="shared" si="79"/>
        <v>423.41900000000004</v>
      </c>
      <c r="N758">
        <f t="shared" si="80"/>
        <v>7.3149999999999409</v>
      </c>
    </row>
    <row r="759" spans="1:14" x14ac:dyDescent="0.2">
      <c r="A759" s="1">
        <v>9019</v>
      </c>
      <c r="B759" s="7">
        <v>34310</v>
      </c>
      <c r="C759" s="21" t="str">
        <f t="shared" si="77"/>
        <v>V</v>
      </c>
      <c r="D759" s="5"/>
      <c r="E759" s="5"/>
      <c r="F759" s="5">
        <f t="shared" si="81"/>
        <v>26.100355</v>
      </c>
      <c r="G759">
        <v>7.9550000000000001</v>
      </c>
      <c r="K759">
        <v>431.33800000000002</v>
      </c>
      <c r="L759">
        <f t="shared" si="79"/>
        <v>423.38300000000004</v>
      </c>
      <c r="N759">
        <f t="shared" si="80"/>
        <v>7.3509999999999422</v>
      </c>
    </row>
    <row r="760" spans="1:14" x14ac:dyDescent="0.2">
      <c r="A760" s="1">
        <v>9019</v>
      </c>
      <c r="B760" s="7">
        <v>34341</v>
      </c>
      <c r="C760" s="21" t="str">
        <f t="shared" si="77"/>
        <v>V</v>
      </c>
      <c r="D760" s="5"/>
      <c r="E760" s="5"/>
      <c r="F760" s="5">
        <f t="shared" si="81"/>
        <v>26.202066000000002</v>
      </c>
      <c r="G760">
        <v>7.9859999999999998</v>
      </c>
      <c r="K760">
        <v>431.33800000000002</v>
      </c>
      <c r="L760">
        <f t="shared" si="79"/>
        <v>423.35200000000003</v>
      </c>
      <c r="N760">
        <f t="shared" si="80"/>
        <v>7.3819999999999482</v>
      </c>
    </row>
    <row r="761" spans="1:14" x14ac:dyDescent="0.2">
      <c r="A761" s="1">
        <v>9019</v>
      </c>
      <c r="B761" s="7">
        <v>34366</v>
      </c>
      <c r="C761" s="21" t="str">
        <f t="shared" si="77"/>
        <v>V</v>
      </c>
      <c r="D761" s="5"/>
      <c r="E761" s="5"/>
      <c r="F761" s="5">
        <f t="shared" si="81"/>
        <v>26.277529000000001</v>
      </c>
      <c r="G761">
        <v>8.0090000000000003</v>
      </c>
      <c r="K761">
        <v>431.33800000000002</v>
      </c>
      <c r="L761">
        <f t="shared" si="79"/>
        <v>423.32900000000001</v>
      </c>
      <c r="N761">
        <f t="shared" si="80"/>
        <v>7.4049999999999727</v>
      </c>
    </row>
    <row r="762" spans="1:14" x14ac:dyDescent="0.2">
      <c r="A762" s="1">
        <v>9019</v>
      </c>
      <c r="B762" s="7">
        <v>34402</v>
      </c>
      <c r="C762" s="21" t="str">
        <f t="shared" si="77"/>
        <v>V</v>
      </c>
      <c r="D762" s="5"/>
      <c r="E762" s="5"/>
      <c r="F762" s="5">
        <f t="shared" si="81"/>
        <v>26.382521000000001</v>
      </c>
      <c r="G762">
        <v>8.0410000000000004</v>
      </c>
      <c r="K762">
        <v>431.33800000000002</v>
      </c>
      <c r="L762">
        <f t="shared" si="79"/>
        <v>423.29700000000003</v>
      </c>
      <c r="N762">
        <f t="shared" si="80"/>
        <v>7.436999999999955</v>
      </c>
    </row>
    <row r="763" spans="1:14" x14ac:dyDescent="0.2">
      <c r="A763" s="1">
        <v>9019</v>
      </c>
      <c r="B763" s="7">
        <v>34438</v>
      </c>
      <c r="C763" s="21" t="str">
        <f t="shared" si="77"/>
        <v>V</v>
      </c>
      <c r="D763" s="5"/>
      <c r="E763" s="5"/>
      <c r="F763" s="5">
        <f t="shared" si="81"/>
        <v>26.346429999999998</v>
      </c>
      <c r="G763">
        <v>8.0299999999999994</v>
      </c>
      <c r="K763">
        <v>431.33800000000002</v>
      </c>
      <c r="L763">
        <f t="shared" si="79"/>
        <v>423.30800000000005</v>
      </c>
      <c r="N763">
        <f t="shared" si="80"/>
        <v>7.4259999999999309</v>
      </c>
    </row>
    <row r="764" spans="1:14" x14ac:dyDescent="0.2">
      <c r="A764" s="1">
        <v>9019</v>
      </c>
      <c r="B764" s="7">
        <v>34470</v>
      </c>
      <c r="C764" s="21" t="str">
        <f t="shared" si="77"/>
        <v>V</v>
      </c>
      <c r="D764" s="5"/>
      <c r="E764" s="5"/>
      <c r="F764" s="5">
        <f t="shared" si="81"/>
        <v>26.165975</v>
      </c>
      <c r="G764">
        <v>7.9749999999999996</v>
      </c>
      <c r="K764">
        <v>431.33800000000002</v>
      </c>
      <c r="L764">
        <f t="shared" ref="L764:L780" si="82">K764-G764</f>
        <v>423.363</v>
      </c>
      <c r="N764">
        <f t="shared" si="80"/>
        <v>7.3709999999999809</v>
      </c>
    </row>
    <row r="765" spans="1:14" x14ac:dyDescent="0.2">
      <c r="A765" s="1">
        <v>9019</v>
      </c>
      <c r="B765" s="7">
        <v>34488</v>
      </c>
      <c r="C765" s="21" t="str">
        <f t="shared" si="77"/>
        <v>V</v>
      </c>
      <c r="D765" s="5"/>
      <c r="E765" s="5"/>
      <c r="F765" s="5">
        <f t="shared" si="81"/>
        <v>26.057702000000003</v>
      </c>
      <c r="G765">
        <v>7.9420000000000002</v>
      </c>
      <c r="K765">
        <v>431.33800000000002</v>
      </c>
      <c r="L765">
        <f t="shared" si="82"/>
        <v>423.39600000000002</v>
      </c>
      <c r="N765">
        <f t="shared" ref="N765:N781" si="83">430.734-L765</f>
        <v>7.3379999999999654</v>
      </c>
    </row>
    <row r="766" spans="1:14" x14ac:dyDescent="0.2">
      <c r="A766" s="1">
        <v>9019</v>
      </c>
      <c r="B766" s="7">
        <v>34522</v>
      </c>
      <c r="C766" s="21" t="str">
        <f t="shared" si="77"/>
        <v>V</v>
      </c>
      <c r="D766" s="5"/>
      <c r="E766" s="5"/>
      <c r="F766" s="5">
        <f t="shared" si="81"/>
        <v>25.998644000000002</v>
      </c>
      <c r="G766">
        <v>7.9240000000000004</v>
      </c>
      <c r="K766">
        <v>431.33800000000002</v>
      </c>
      <c r="L766">
        <f t="shared" si="82"/>
        <v>423.41400000000004</v>
      </c>
      <c r="N766">
        <f t="shared" si="83"/>
        <v>7.3199999999999363</v>
      </c>
    </row>
    <row r="767" spans="1:14" x14ac:dyDescent="0.2">
      <c r="A767" s="1">
        <v>9019</v>
      </c>
      <c r="B767" s="7">
        <v>34561</v>
      </c>
      <c r="C767" s="21" t="str">
        <f t="shared" si="77"/>
        <v>V</v>
      </c>
      <c r="D767" s="5"/>
      <c r="E767" s="5"/>
      <c r="F767" s="5">
        <f t="shared" si="81"/>
        <v>25.811627000000001</v>
      </c>
      <c r="G767">
        <v>7.867</v>
      </c>
      <c r="K767">
        <v>431.33800000000002</v>
      </c>
      <c r="L767">
        <f t="shared" si="82"/>
        <v>423.471</v>
      </c>
      <c r="N767">
        <f t="shared" si="83"/>
        <v>7.2629999999999768</v>
      </c>
    </row>
    <row r="768" spans="1:14" x14ac:dyDescent="0.2">
      <c r="A768" s="1">
        <v>9019</v>
      </c>
      <c r="B768" s="7">
        <v>34589</v>
      </c>
      <c r="C768" s="21" t="str">
        <f t="shared" si="77"/>
        <v>V</v>
      </c>
      <c r="D768" s="5"/>
      <c r="E768" s="5"/>
      <c r="F768" s="5">
        <f t="shared" si="81"/>
        <v>25.854279999999999</v>
      </c>
      <c r="G768">
        <v>7.88</v>
      </c>
      <c r="K768">
        <v>431.33800000000002</v>
      </c>
      <c r="L768">
        <f t="shared" si="82"/>
        <v>423.45800000000003</v>
      </c>
      <c r="N768">
        <f t="shared" si="83"/>
        <v>7.2759999999999536</v>
      </c>
    </row>
    <row r="769" spans="1:14" x14ac:dyDescent="0.2">
      <c r="A769" s="1">
        <v>9019</v>
      </c>
      <c r="B769" s="7">
        <v>34611</v>
      </c>
      <c r="C769" s="21" t="str">
        <f t="shared" si="77"/>
        <v>V</v>
      </c>
      <c r="D769" s="5"/>
      <c r="E769" s="5"/>
      <c r="F769" s="5">
        <f t="shared" ref="F769:F783" si="84">G769*3.281</f>
        <v>25.716478000000002</v>
      </c>
      <c r="G769">
        <v>7.8380000000000001</v>
      </c>
      <c r="K769">
        <v>431.33800000000002</v>
      </c>
      <c r="L769">
        <f t="shared" si="82"/>
        <v>423.5</v>
      </c>
      <c r="N769">
        <f t="shared" si="83"/>
        <v>7.2339999999999804</v>
      </c>
    </row>
    <row r="770" spans="1:14" x14ac:dyDescent="0.2">
      <c r="A770" s="1">
        <v>9019</v>
      </c>
      <c r="B770" s="7">
        <v>34648</v>
      </c>
      <c r="C770" s="21" t="str">
        <f t="shared" si="77"/>
        <v>V</v>
      </c>
      <c r="D770" s="5"/>
      <c r="E770" s="5"/>
      <c r="F770" s="5">
        <f t="shared" si="84"/>
        <v>25.595081</v>
      </c>
      <c r="G770">
        <v>7.8010000000000002</v>
      </c>
      <c r="K770">
        <v>431.33800000000002</v>
      </c>
      <c r="L770">
        <f t="shared" si="82"/>
        <v>423.53700000000003</v>
      </c>
      <c r="N770">
        <f t="shared" si="83"/>
        <v>7.1969999999999459</v>
      </c>
    </row>
    <row r="771" spans="1:14" x14ac:dyDescent="0.2">
      <c r="A771" s="1">
        <v>9019</v>
      </c>
      <c r="B771" s="7">
        <v>34676</v>
      </c>
      <c r="C771" s="21" t="str">
        <f t="shared" si="77"/>
        <v>V</v>
      </c>
      <c r="D771" s="5"/>
      <c r="E771" s="5"/>
      <c r="F771" s="5">
        <f t="shared" si="84"/>
        <v>25.549147000000001</v>
      </c>
      <c r="G771">
        <v>7.7869999999999999</v>
      </c>
      <c r="K771">
        <v>431.33800000000002</v>
      </c>
      <c r="L771">
        <f t="shared" si="82"/>
        <v>423.55100000000004</v>
      </c>
      <c r="N771">
        <f t="shared" si="83"/>
        <v>7.1829999999999359</v>
      </c>
    </row>
    <row r="772" spans="1:14" x14ac:dyDescent="0.2">
      <c r="A772" s="1">
        <v>9019</v>
      </c>
      <c r="B772" s="7">
        <v>34702</v>
      </c>
      <c r="C772" s="21" t="str">
        <f t="shared" si="77"/>
        <v>V</v>
      </c>
      <c r="D772" s="5"/>
      <c r="E772" s="5"/>
      <c r="F772" s="5">
        <f t="shared" si="84"/>
        <v>25.591799999999999</v>
      </c>
      <c r="G772">
        <v>7.8</v>
      </c>
      <c r="K772">
        <v>431.33800000000002</v>
      </c>
      <c r="L772">
        <f t="shared" si="82"/>
        <v>423.53800000000001</v>
      </c>
      <c r="N772">
        <f t="shared" si="83"/>
        <v>7.1959999999999695</v>
      </c>
    </row>
    <row r="773" spans="1:14" x14ac:dyDescent="0.2">
      <c r="A773" s="1">
        <v>9019</v>
      </c>
      <c r="B773" s="7">
        <v>34775</v>
      </c>
      <c r="C773" s="21" t="str">
        <f t="shared" si="77"/>
        <v>V</v>
      </c>
      <c r="D773" s="5"/>
      <c r="E773" s="5"/>
      <c r="F773" s="5">
        <f t="shared" si="84"/>
        <v>25.880528000000002</v>
      </c>
      <c r="G773">
        <v>7.8879999999999999</v>
      </c>
      <c r="K773">
        <v>431.33800000000002</v>
      </c>
      <c r="L773">
        <f t="shared" si="82"/>
        <v>423.45000000000005</v>
      </c>
      <c r="N773">
        <f t="shared" si="83"/>
        <v>7.283999999999935</v>
      </c>
    </row>
    <row r="774" spans="1:14" x14ac:dyDescent="0.2">
      <c r="A774" s="1">
        <v>9019</v>
      </c>
      <c r="B774" s="7">
        <v>34817</v>
      </c>
      <c r="C774" s="21" t="str">
        <f t="shared" si="77"/>
        <v>V</v>
      </c>
      <c r="D774" s="5"/>
      <c r="E774" s="5"/>
      <c r="F774" s="5">
        <f t="shared" si="84"/>
        <v>25.752569000000001</v>
      </c>
      <c r="G774">
        <v>7.8490000000000002</v>
      </c>
      <c r="K774">
        <v>431.33800000000002</v>
      </c>
      <c r="L774">
        <f t="shared" si="82"/>
        <v>423.48900000000003</v>
      </c>
      <c r="N774">
        <f t="shared" si="83"/>
        <v>7.2449999999999477</v>
      </c>
    </row>
    <row r="775" spans="1:14" x14ac:dyDescent="0.2">
      <c r="A775" s="1">
        <v>9019</v>
      </c>
      <c r="B775" s="7">
        <v>34859</v>
      </c>
      <c r="C775" s="21" t="str">
        <f t="shared" si="77"/>
        <v>V</v>
      </c>
      <c r="D775" s="5"/>
      <c r="E775" s="5"/>
      <c r="F775" s="5">
        <f t="shared" si="84"/>
        <v>25.506494</v>
      </c>
      <c r="G775">
        <v>7.774</v>
      </c>
      <c r="K775">
        <v>431.33800000000002</v>
      </c>
      <c r="L775">
        <f t="shared" si="82"/>
        <v>423.56400000000002</v>
      </c>
      <c r="N775">
        <f t="shared" si="83"/>
        <v>7.1699999999999591</v>
      </c>
    </row>
    <row r="776" spans="1:14" x14ac:dyDescent="0.2">
      <c r="A776" s="1">
        <v>9019</v>
      </c>
      <c r="B776" s="7">
        <v>35025</v>
      </c>
      <c r="C776" s="21" t="str">
        <f t="shared" si="77"/>
        <v>V</v>
      </c>
      <c r="D776" s="5"/>
      <c r="E776" s="5"/>
      <c r="F776" s="5">
        <f t="shared" si="84"/>
        <v>25.729602</v>
      </c>
      <c r="G776">
        <v>7.8419999999999996</v>
      </c>
      <c r="K776">
        <v>431.33800000000002</v>
      </c>
      <c r="L776">
        <f t="shared" si="82"/>
        <v>423.49600000000004</v>
      </c>
      <c r="N776">
        <f t="shared" si="83"/>
        <v>7.2379999999999427</v>
      </c>
    </row>
    <row r="777" spans="1:14" x14ac:dyDescent="0.2">
      <c r="A777" s="1">
        <v>9019</v>
      </c>
      <c r="B777" s="7">
        <v>35101</v>
      </c>
      <c r="C777" s="21" t="str">
        <f t="shared" si="77"/>
        <v>V</v>
      </c>
      <c r="D777" s="5"/>
      <c r="E777" s="5"/>
      <c r="F777" s="5">
        <f t="shared" si="84"/>
        <v>26.766397999999999</v>
      </c>
      <c r="G777">
        <v>8.1579999999999995</v>
      </c>
      <c r="K777">
        <v>431.33800000000002</v>
      </c>
      <c r="L777">
        <f t="shared" si="82"/>
        <v>423.18</v>
      </c>
      <c r="N777">
        <f t="shared" si="83"/>
        <v>7.5539999999999736</v>
      </c>
    </row>
    <row r="778" spans="1:14" x14ac:dyDescent="0.2">
      <c r="A778" s="1">
        <v>9019</v>
      </c>
      <c r="B778" s="7">
        <v>35143</v>
      </c>
      <c r="C778" s="21" t="str">
        <f t="shared" si="77"/>
        <v>V</v>
      </c>
      <c r="D778" s="5"/>
      <c r="E778" s="5"/>
      <c r="F778" s="5">
        <f t="shared" si="84"/>
        <v>26.877952000000001</v>
      </c>
      <c r="G778">
        <v>8.1920000000000002</v>
      </c>
      <c r="K778">
        <v>431.33800000000002</v>
      </c>
      <c r="L778">
        <f t="shared" si="82"/>
        <v>423.14600000000002</v>
      </c>
      <c r="N778">
        <f t="shared" si="83"/>
        <v>7.5879999999999654</v>
      </c>
    </row>
    <row r="779" spans="1:14" x14ac:dyDescent="0.2">
      <c r="A779" s="1">
        <v>9019</v>
      </c>
      <c r="B779" s="7">
        <v>35184</v>
      </c>
      <c r="C779" s="21" t="str">
        <f t="shared" si="77"/>
        <v>V</v>
      </c>
      <c r="D779" s="5"/>
      <c r="E779" s="5"/>
      <c r="F779" s="5">
        <f t="shared" si="84"/>
        <v>25.529461000000001</v>
      </c>
      <c r="G779">
        <v>7.7809999999999997</v>
      </c>
      <c r="K779">
        <v>431.33800000000002</v>
      </c>
      <c r="L779">
        <f t="shared" si="82"/>
        <v>423.55700000000002</v>
      </c>
      <c r="N779">
        <f t="shared" si="83"/>
        <v>7.1769999999999641</v>
      </c>
    </row>
    <row r="780" spans="1:14" x14ac:dyDescent="0.2">
      <c r="A780" s="1">
        <v>9019</v>
      </c>
      <c r="B780" s="7">
        <v>35213</v>
      </c>
      <c r="C780" s="21" t="str">
        <f t="shared" si="77"/>
        <v>V</v>
      </c>
      <c r="D780" s="5"/>
      <c r="E780" s="5"/>
      <c r="F780" s="5">
        <f t="shared" si="84"/>
        <v>25.142303000000002</v>
      </c>
      <c r="G780">
        <v>7.6630000000000003</v>
      </c>
      <c r="K780">
        <v>431.33800000000002</v>
      </c>
      <c r="L780">
        <f t="shared" si="82"/>
        <v>423.67500000000001</v>
      </c>
      <c r="N780">
        <f t="shared" si="83"/>
        <v>7.0589999999999691</v>
      </c>
    </row>
    <row r="781" spans="1:14" x14ac:dyDescent="0.2">
      <c r="A781" s="1">
        <v>9019</v>
      </c>
      <c r="B781" s="7">
        <v>35240</v>
      </c>
      <c r="C781" s="21" t="str">
        <f t="shared" si="77"/>
        <v>V</v>
      </c>
      <c r="D781" s="5"/>
      <c r="E781" s="5"/>
      <c r="F781" s="5">
        <f t="shared" si="84"/>
        <v>25.152146000000002</v>
      </c>
      <c r="G781">
        <v>7.6660000000000004</v>
      </c>
      <c r="K781">
        <v>431.33800000000002</v>
      </c>
      <c r="L781">
        <f t="shared" ref="L781:L801" si="85">K781-G781</f>
        <v>423.67200000000003</v>
      </c>
      <c r="N781">
        <f t="shared" si="83"/>
        <v>7.061999999999955</v>
      </c>
    </row>
    <row r="782" spans="1:14" x14ac:dyDescent="0.2">
      <c r="A782" s="1">
        <v>9019</v>
      </c>
      <c r="B782" s="7">
        <v>35286</v>
      </c>
      <c r="C782" s="21" t="str">
        <f t="shared" si="77"/>
        <v>V</v>
      </c>
      <c r="D782" s="5"/>
      <c r="E782" s="5"/>
      <c r="F782" s="5">
        <f t="shared" si="84"/>
        <v>25.411345000000001</v>
      </c>
      <c r="G782">
        <v>7.7450000000000001</v>
      </c>
      <c r="K782">
        <v>431.33800000000002</v>
      </c>
      <c r="L782">
        <f t="shared" si="85"/>
        <v>423.59300000000002</v>
      </c>
      <c r="N782">
        <f t="shared" ref="N782:N801" si="86">430.734-L782</f>
        <v>7.1409999999999627</v>
      </c>
    </row>
    <row r="783" spans="1:14" x14ac:dyDescent="0.2">
      <c r="A783" s="1">
        <v>9019</v>
      </c>
      <c r="B783" s="7">
        <v>35311</v>
      </c>
      <c r="C783" s="21" t="str">
        <f t="shared" si="77"/>
        <v>V</v>
      </c>
      <c r="D783" s="5"/>
      <c r="E783" s="5"/>
      <c r="F783" s="5">
        <f t="shared" si="84"/>
        <v>25.568833000000001</v>
      </c>
      <c r="G783">
        <v>7.7930000000000001</v>
      </c>
      <c r="K783">
        <v>431.33800000000002</v>
      </c>
      <c r="L783">
        <f t="shared" si="85"/>
        <v>423.54500000000002</v>
      </c>
      <c r="N783">
        <f t="shared" si="86"/>
        <v>7.1889999999999645</v>
      </c>
    </row>
    <row r="784" spans="1:14" x14ac:dyDescent="0.2">
      <c r="A784" s="1">
        <v>9019</v>
      </c>
      <c r="B784" s="7">
        <v>35359</v>
      </c>
      <c r="C784" s="21" t="str">
        <f t="shared" si="77"/>
        <v>V</v>
      </c>
      <c r="D784" s="5"/>
      <c r="E784" s="5"/>
      <c r="F784" s="5">
        <f>G784*3.2808</f>
        <v>25.852703999999999</v>
      </c>
      <c r="G784">
        <v>7.88</v>
      </c>
      <c r="K784">
        <v>431.33800000000002</v>
      </c>
      <c r="L784">
        <f t="shared" si="85"/>
        <v>423.45800000000003</v>
      </c>
      <c r="N784">
        <f t="shared" si="86"/>
        <v>7.2759999999999536</v>
      </c>
    </row>
    <row r="785" spans="1:14" x14ac:dyDescent="0.2">
      <c r="A785" s="1">
        <v>9019</v>
      </c>
      <c r="B785" s="7">
        <v>35419</v>
      </c>
      <c r="C785" s="21" t="str">
        <f t="shared" si="77"/>
        <v>V</v>
      </c>
      <c r="D785" s="5"/>
      <c r="E785" s="5"/>
      <c r="F785" s="5">
        <f>G785*3.2808</f>
        <v>26.686027200000002</v>
      </c>
      <c r="G785">
        <v>8.1340000000000003</v>
      </c>
      <c r="K785">
        <v>431.33800000000002</v>
      </c>
      <c r="L785">
        <f t="shared" si="85"/>
        <v>423.20400000000001</v>
      </c>
      <c r="N785">
        <f t="shared" si="86"/>
        <v>7.5299999999999727</v>
      </c>
    </row>
    <row r="786" spans="1:14" x14ac:dyDescent="0.2">
      <c r="A786" s="1">
        <v>9019</v>
      </c>
      <c r="B786" s="7">
        <v>35487</v>
      </c>
      <c r="C786" s="21" t="str">
        <f t="shared" si="77"/>
        <v>V</v>
      </c>
      <c r="D786" s="5"/>
      <c r="E786" s="5"/>
      <c r="F786" s="5">
        <f>G786*3.2808</f>
        <v>26.876313600000003</v>
      </c>
      <c r="G786">
        <v>8.1920000000000002</v>
      </c>
      <c r="K786">
        <v>431.33800000000002</v>
      </c>
      <c r="L786">
        <f t="shared" si="85"/>
        <v>423.14600000000002</v>
      </c>
      <c r="N786">
        <f t="shared" si="86"/>
        <v>7.5879999999999654</v>
      </c>
    </row>
    <row r="787" spans="1:14" x14ac:dyDescent="0.2">
      <c r="A787" s="1">
        <v>9019</v>
      </c>
      <c r="B787" s="7">
        <v>35551</v>
      </c>
      <c r="C787" s="21" t="str">
        <f t="shared" si="77"/>
        <v>V</v>
      </c>
      <c r="D787" s="5"/>
      <c r="E787" s="5"/>
      <c r="F787" s="5">
        <f>G787*3.281</f>
        <v>25.391659000000001</v>
      </c>
      <c r="G787">
        <v>7.7389999999999999</v>
      </c>
      <c r="K787">
        <v>431.33800000000002</v>
      </c>
      <c r="L787">
        <f t="shared" si="85"/>
        <v>423.59900000000005</v>
      </c>
      <c r="N787">
        <f t="shared" si="86"/>
        <v>7.1349999999999341</v>
      </c>
    </row>
    <row r="788" spans="1:14" x14ac:dyDescent="0.2">
      <c r="A788" s="1">
        <v>9019</v>
      </c>
      <c r="B788" s="7">
        <v>35586</v>
      </c>
      <c r="C788" s="21" t="str">
        <f t="shared" si="77"/>
        <v>V</v>
      </c>
      <c r="D788" s="5"/>
      <c r="E788" s="5"/>
      <c r="F788" s="5">
        <f>G788*3.281</f>
        <v>25.270262000000002</v>
      </c>
      <c r="G788">
        <v>7.702</v>
      </c>
      <c r="K788">
        <v>431.33800000000002</v>
      </c>
      <c r="L788">
        <f t="shared" si="85"/>
        <v>423.63600000000002</v>
      </c>
      <c r="N788">
        <f t="shared" si="86"/>
        <v>7.0979999999999563</v>
      </c>
    </row>
    <row r="789" spans="1:14" x14ac:dyDescent="0.2">
      <c r="A789" s="1">
        <v>9019</v>
      </c>
      <c r="B789" s="7">
        <v>35625</v>
      </c>
      <c r="C789" s="21" t="str">
        <f t="shared" si="77"/>
        <v>V</v>
      </c>
      <c r="D789" s="5"/>
      <c r="E789" s="5"/>
      <c r="F789" s="5">
        <f>G789*3.2808</f>
        <v>25.124366400000003</v>
      </c>
      <c r="G789">
        <v>7.6580000000000004</v>
      </c>
      <c r="K789">
        <v>431.33800000000002</v>
      </c>
      <c r="L789">
        <f t="shared" si="85"/>
        <v>423.68</v>
      </c>
      <c r="N789">
        <f t="shared" si="86"/>
        <v>7.0539999999999736</v>
      </c>
    </row>
    <row r="790" spans="1:14" x14ac:dyDescent="0.2">
      <c r="A790" s="1">
        <v>9019</v>
      </c>
      <c r="B790" s="7">
        <v>35651</v>
      </c>
      <c r="C790" s="21" t="str">
        <f t="shared" si="77"/>
        <v>V</v>
      </c>
      <c r="D790" s="5"/>
      <c r="E790" s="5"/>
      <c r="F790" s="5">
        <f t="shared" ref="F790:F814" si="87">G790*3.281</f>
        <v>24.850294000000002</v>
      </c>
      <c r="G790">
        <v>7.5739999999999998</v>
      </c>
      <c r="K790">
        <v>431.33800000000002</v>
      </c>
      <c r="L790">
        <f t="shared" si="85"/>
        <v>423.76400000000001</v>
      </c>
      <c r="N790">
        <f t="shared" si="86"/>
        <v>6.9699999999999704</v>
      </c>
    </row>
    <row r="791" spans="1:14" x14ac:dyDescent="0.2">
      <c r="A791" s="1">
        <v>9019</v>
      </c>
      <c r="B791" s="7">
        <v>35731</v>
      </c>
      <c r="C791" s="21" t="str">
        <f t="shared" si="77"/>
        <v>V</v>
      </c>
      <c r="D791" s="5"/>
      <c r="E791" s="5"/>
      <c r="F791" s="5">
        <f t="shared" si="87"/>
        <v>25.814908000000003</v>
      </c>
      <c r="G791">
        <v>7.8680000000000003</v>
      </c>
      <c r="K791">
        <v>431.33800000000002</v>
      </c>
      <c r="L791">
        <f t="shared" si="85"/>
        <v>423.47</v>
      </c>
      <c r="N791">
        <f t="shared" si="86"/>
        <v>7.2639999999999532</v>
      </c>
    </row>
    <row r="792" spans="1:14" x14ac:dyDescent="0.2">
      <c r="A792" s="1">
        <v>9019</v>
      </c>
      <c r="B792" s="7">
        <v>35754</v>
      </c>
      <c r="C792" s="21" t="str">
        <f t="shared" si="77"/>
        <v>V</v>
      </c>
      <c r="D792" s="5"/>
      <c r="E792" s="5"/>
      <c r="F792" s="5">
        <f t="shared" si="87"/>
        <v>25.867404000000001</v>
      </c>
      <c r="G792">
        <v>7.8840000000000003</v>
      </c>
      <c r="K792">
        <v>431.33800000000002</v>
      </c>
      <c r="L792">
        <f t="shared" si="85"/>
        <v>423.45400000000001</v>
      </c>
      <c r="N792">
        <f t="shared" si="86"/>
        <v>7.2799999999999727</v>
      </c>
    </row>
    <row r="793" spans="1:14" x14ac:dyDescent="0.2">
      <c r="A793" s="1">
        <v>9019</v>
      </c>
      <c r="B793" s="7">
        <v>35776</v>
      </c>
      <c r="C793" s="21" t="str">
        <f t="shared" si="77"/>
        <v>V</v>
      </c>
      <c r="D793" s="5"/>
      <c r="E793" s="5"/>
      <c r="F793" s="5">
        <f t="shared" si="87"/>
        <v>25.772255000000001</v>
      </c>
      <c r="G793">
        <v>7.8550000000000004</v>
      </c>
      <c r="K793">
        <v>431.33800000000002</v>
      </c>
      <c r="L793">
        <f t="shared" si="85"/>
        <v>423.483</v>
      </c>
      <c r="N793">
        <f t="shared" si="86"/>
        <v>7.2509999999999764</v>
      </c>
    </row>
    <row r="794" spans="1:14" x14ac:dyDescent="0.2">
      <c r="A794" s="1">
        <v>9019</v>
      </c>
      <c r="B794" s="7">
        <v>35817</v>
      </c>
      <c r="C794" s="21" t="str">
        <f t="shared" si="77"/>
        <v>V</v>
      </c>
      <c r="D794" s="5"/>
      <c r="E794" s="5"/>
      <c r="F794" s="5">
        <f t="shared" si="87"/>
        <v>26.120041000000001</v>
      </c>
      <c r="G794">
        <v>7.9610000000000003</v>
      </c>
      <c r="K794">
        <v>431.33800000000002</v>
      </c>
      <c r="L794">
        <f t="shared" si="85"/>
        <v>423.37700000000001</v>
      </c>
      <c r="N794">
        <f t="shared" si="86"/>
        <v>7.3569999999999709</v>
      </c>
    </row>
    <row r="795" spans="1:14" x14ac:dyDescent="0.2">
      <c r="A795" s="1">
        <v>9019</v>
      </c>
      <c r="B795" s="7">
        <v>35845</v>
      </c>
      <c r="C795" s="21" t="str">
        <f t="shared" ref="C795:C858" si="88">IF(ISBLANK(D795),"V","S")</f>
        <v>V</v>
      </c>
      <c r="D795" s="5"/>
      <c r="E795" s="5"/>
      <c r="F795" s="5">
        <f t="shared" si="87"/>
        <v>26.202066000000002</v>
      </c>
      <c r="G795">
        <v>7.9859999999999998</v>
      </c>
      <c r="K795">
        <v>431.33800000000002</v>
      </c>
      <c r="L795">
        <f t="shared" si="85"/>
        <v>423.35200000000003</v>
      </c>
      <c r="N795">
        <f t="shared" si="86"/>
        <v>7.3819999999999482</v>
      </c>
    </row>
    <row r="796" spans="1:14" x14ac:dyDescent="0.2">
      <c r="A796" s="1">
        <v>9019</v>
      </c>
      <c r="B796" s="7">
        <v>35871</v>
      </c>
      <c r="C796" s="21" t="str">
        <f t="shared" si="88"/>
        <v>V</v>
      </c>
      <c r="D796" s="5"/>
      <c r="E796" s="5"/>
      <c r="F796" s="5">
        <f t="shared" si="87"/>
        <v>26.208628000000001</v>
      </c>
      <c r="G796">
        <v>7.9880000000000004</v>
      </c>
      <c r="K796">
        <v>431.33800000000002</v>
      </c>
      <c r="L796">
        <f t="shared" si="85"/>
        <v>423.35</v>
      </c>
      <c r="N796">
        <f t="shared" si="86"/>
        <v>7.3839999999999577</v>
      </c>
    </row>
    <row r="797" spans="1:14" x14ac:dyDescent="0.2">
      <c r="A797" s="1">
        <v>9019</v>
      </c>
      <c r="B797" s="7">
        <v>35900</v>
      </c>
      <c r="C797" s="21" t="str">
        <f t="shared" si="88"/>
        <v>V</v>
      </c>
      <c r="D797" s="5"/>
      <c r="E797" s="5"/>
      <c r="F797" s="5">
        <f t="shared" si="87"/>
        <v>25.867404000000001</v>
      </c>
      <c r="G797">
        <v>7.8840000000000003</v>
      </c>
      <c r="K797">
        <v>431.33800000000002</v>
      </c>
      <c r="L797">
        <f t="shared" si="85"/>
        <v>423.45400000000001</v>
      </c>
      <c r="N797">
        <f t="shared" si="86"/>
        <v>7.2799999999999727</v>
      </c>
    </row>
    <row r="798" spans="1:14" x14ac:dyDescent="0.2">
      <c r="A798" s="1">
        <v>9019</v>
      </c>
      <c r="B798" s="7">
        <v>35956</v>
      </c>
      <c r="C798" s="21" t="str">
        <f t="shared" si="88"/>
        <v>V</v>
      </c>
      <c r="D798" s="5"/>
      <c r="E798" s="5"/>
      <c r="F798" s="5">
        <f t="shared" si="87"/>
        <v>25.385097000000002</v>
      </c>
      <c r="G798">
        <v>7.7370000000000001</v>
      </c>
      <c r="K798">
        <v>431.33800000000002</v>
      </c>
      <c r="L798">
        <f t="shared" si="85"/>
        <v>423.601</v>
      </c>
      <c r="N798">
        <f t="shared" si="86"/>
        <v>7.1329999999999814</v>
      </c>
    </row>
    <row r="799" spans="1:14" x14ac:dyDescent="0.2">
      <c r="A799" s="1">
        <v>9019</v>
      </c>
      <c r="B799" s="7">
        <v>36001</v>
      </c>
      <c r="C799" s="21" t="str">
        <f t="shared" si="88"/>
        <v>V</v>
      </c>
      <c r="D799" s="5"/>
      <c r="E799" s="5"/>
      <c r="F799" s="5">
        <f t="shared" si="87"/>
        <v>25.437593</v>
      </c>
      <c r="G799">
        <v>7.7530000000000001</v>
      </c>
      <c r="K799">
        <v>431.33800000000002</v>
      </c>
      <c r="L799">
        <f t="shared" si="85"/>
        <v>423.58500000000004</v>
      </c>
      <c r="N799">
        <f t="shared" si="86"/>
        <v>7.1489999999999441</v>
      </c>
    </row>
    <row r="800" spans="1:14" x14ac:dyDescent="0.2">
      <c r="A800" s="1">
        <v>9019</v>
      </c>
      <c r="B800" s="7">
        <v>36060</v>
      </c>
      <c r="C800" s="21" t="str">
        <f t="shared" si="88"/>
        <v>V</v>
      </c>
      <c r="D800" s="5"/>
      <c r="E800" s="5"/>
      <c r="F800" s="5">
        <f t="shared" si="87"/>
        <v>25.939585999999998</v>
      </c>
      <c r="G800">
        <v>7.9059999999999997</v>
      </c>
      <c r="K800">
        <v>431.33800000000002</v>
      </c>
      <c r="L800">
        <f t="shared" si="85"/>
        <v>423.43200000000002</v>
      </c>
      <c r="N800">
        <f t="shared" si="86"/>
        <v>7.3019999999999641</v>
      </c>
    </row>
    <row r="801" spans="1:14" x14ac:dyDescent="0.2">
      <c r="A801" s="1">
        <v>9019</v>
      </c>
      <c r="B801" s="7">
        <v>36082</v>
      </c>
      <c r="C801" s="21" t="str">
        <f t="shared" si="88"/>
        <v>V</v>
      </c>
      <c r="D801" s="5"/>
      <c r="E801" s="5"/>
      <c r="F801" s="5">
        <f t="shared" si="87"/>
        <v>26.008486999999999</v>
      </c>
      <c r="G801">
        <v>7.9269999999999996</v>
      </c>
      <c r="K801">
        <v>431.33800000000002</v>
      </c>
      <c r="L801">
        <f t="shared" si="85"/>
        <v>423.411</v>
      </c>
      <c r="N801">
        <f t="shared" si="86"/>
        <v>7.3229999999999791</v>
      </c>
    </row>
    <row r="802" spans="1:14" x14ac:dyDescent="0.2">
      <c r="A802" s="1">
        <v>9019</v>
      </c>
      <c r="B802" s="7">
        <v>36160</v>
      </c>
      <c r="C802" s="21" t="str">
        <f t="shared" si="88"/>
        <v>V</v>
      </c>
      <c r="D802" s="5"/>
      <c r="E802" s="5"/>
      <c r="F802" s="5">
        <f t="shared" si="87"/>
        <v>26.087230999999999</v>
      </c>
      <c r="G802">
        <v>7.9509999999999996</v>
      </c>
      <c r="K802">
        <v>432.33800000000002</v>
      </c>
      <c r="L802">
        <f t="shared" ref="L802:L815" si="89">K802-G802</f>
        <v>424.387</v>
      </c>
      <c r="N802">
        <f>430.734-L802</f>
        <v>6.34699999999998</v>
      </c>
    </row>
    <row r="803" spans="1:14" x14ac:dyDescent="0.2">
      <c r="A803" s="1">
        <v>9019</v>
      </c>
      <c r="B803" s="7">
        <v>36185</v>
      </c>
      <c r="C803" s="21" t="str">
        <f t="shared" si="88"/>
        <v>V</v>
      </c>
      <c r="D803" s="5"/>
      <c r="E803" s="5"/>
      <c r="F803" s="5">
        <f t="shared" si="87"/>
        <v>26.156132000000003</v>
      </c>
      <c r="G803">
        <v>7.9720000000000004</v>
      </c>
      <c r="K803">
        <v>433.33800000000002</v>
      </c>
      <c r="L803">
        <f t="shared" si="89"/>
        <v>425.36600000000004</v>
      </c>
      <c r="N803">
        <f>430.734-L803</f>
        <v>5.3679999999999382</v>
      </c>
    </row>
    <row r="804" spans="1:14" x14ac:dyDescent="0.2">
      <c r="A804" s="1">
        <v>9019</v>
      </c>
      <c r="B804" s="7">
        <v>36216</v>
      </c>
      <c r="C804" s="21" t="str">
        <f t="shared" si="88"/>
        <v>V</v>
      </c>
      <c r="D804" s="5"/>
      <c r="E804" s="5"/>
      <c r="F804" s="5">
        <f t="shared" si="87"/>
        <v>25.939585999999998</v>
      </c>
      <c r="G804">
        <v>7.9059999999999997</v>
      </c>
      <c r="K804">
        <v>434.33800000000002</v>
      </c>
      <c r="L804">
        <f t="shared" si="89"/>
        <v>426.43200000000002</v>
      </c>
      <c r="N804">
        <f>430.734-L804</f>
        <v>4.3019999999999641</v>
      </c>
    </row>
    <row r="805" spans="1:14" x14ac:dyDescent="0.2">
      <c r="A805" s="1">
        <v>9019</v>
      </c>
      <c r="B805" s="7">
        <v>36235</v>
      </c>
      <c r="C805" s="21" t="str">
        <f t="shared" si="88"/>
        <v>V</v>
      </c>
      <c r="D805" s="5"/>
      <c r="E805" s="5"/>
      <c r="F805" s="5">
        <f t="shared" si="87"/>
        <v>26.254562000000004</v>
      </c>
      <c r="G805">
        <v>8.0020000000000007</v>
      </c>
      <c r="K805">
        <v>435.33800000000002</v>
      </c>
      <c r="L805">
        <f t="shared" si="89"/>
        <v>427.33600000000001</v>
      </c>
      <c r="N805">
        <f>430.734-L805</f>
        <v>3.3979999999999677</v>
      </c>
    </row>
    <row r="806" spans="1:14" x14ac:dyDescent="0.2">
      <c r="A806" s="1">
        <v>9019</v>
      </c>
      <c r="B806" s="7">
        <v>36277</v>
      </c>
      <c r="C806" s="21" t="str">
        <f t="shared" si="88"/>
        <v>V</v>
      </c>
      <c r="D806" s="5"/>
      <c r="E806" s="5"/>
      <c r="F806" s="5">
        <f t="shared" si="87"/>
        <v>25.683668000000001</v>
      </c>
      <c r="G806">
        <v>7.8280000000000003</v>
      </c>
      <c r="K806">
        <v>436.33800000000002</v>
      </c>
      <c r="L806">
        <f t="shared" si="89"/>
        <v>428.51000000000005</v>
      </c>
      <c r="N806">
        <f>430.734-L806</f>
        <v>2.2239999999999327</v>
      </c>
    </row>
    <row r="807" spans="1:14" x14ac:dyDescent="0.2">
      <c r="A807" s="1">
        <v>9019</v>
      </c>
      <c r="B807" s="7">
        <v>36299</v>
      </c>
      <c r="C807" s="21" t="str">
        <f t="shared" si="88"/>
        <v>V</v>
      </c>
      <c r="D807" s="5"/>
      <c r="E807" s="5"/>
      <c r="F807" s="5">
        <f t="shared" si="87"/>
        <v>25.312915</v>
      </c>
      <c r="G807">
        <v>7.7149999999999999</v>
      </c>
      <c r="K807">
        <v>431.33800000000002</v>
      </c>
      <c r="L807">
        <f t="shared" si="89"/>
        <v>423.62300000000005</v>
      </c>
      <c r="N807">
        <f t="shared" ref="N807:N815" si="90">430.734-L807</f>
        <v>7.1109999999999332</v>
      </c>
    </row>
    <row r="808" spans="1:14" x14ac:dyDescent="0.2">
      <c r="A808" s="1">
        <v>9019</v>
      </c>
      <c r="B808" s="7">
        <v>36328</v>
      </c>
      <c r="C808" s="21" t="str">
        <f t="shared" si="88"/>
        <v>V</v>
      </c>
      <c r="D808" s="5"/>
      <c r="E808" s="5"/>
      <c r="F808" s="5">
        <f t="shared" si="87"/>
        <v>24.807641</v>
      </c>
      <c r="G808">
        <v>7.5609999999999999</v>
      </c>
      <c r="K808">
        <v>431.33800000000002</v>
      </c>
      <c r="L808">
        <f t="shared" si="89"/>
        <v>423.77700000000004</v>
      </c>
      <c r="N808">
        <f t="shared" si="90"/>
        <v>6.9569999999999368</v>
      </c>
    </row>
    <row r="809" spans="1:14" x14ac:dyDescent="0.2">
      <c r="A809" s="1">
        <v>9019</v>
      </c>
      <c r="B809" s="7">
        <v>36371</v>
      </c>
      <c r="C809" s="21" t="str">
        <f t="shared" si="88"/>
        <v>V</v>
      </c>
      <c r="D809" s="5"/>
      <c r="E809" s="5"/>
      <c r="F809" s="5">
        <f t="shared" si="87"/>
        <v>24.482821999999999</v>
      </c>
      <c r="G809">
        <v>7.4619999999999997</v>
      </c>
      <c r="K809">
        <v>431.33800000000002</v>
      </c>
      <c r="L809">
        <f t="shared" si="89"/>
        <v>423.87600000000003</v>
      </c>
      <c r="N809">
        <f t="shared" si="90"/>
        <v>6.8579999999999472</v>
      </c>
    </row>
    <row r="810" spans="1:14" x14ac:dyDescent="0.2">
      <c r="A810" s="1">
        <v>9019</v>
      </c>
      <c r="B810" s="7">
        <v>36399</v>
      </c>
      <c r="C810" s="21" t="str">
        <f t="shared" si="88"/>
        <v>V</v>
      </c>
      <c r="D810" s="5"/>
      <c r="E810" s="5"/>
      <c r="F810" s="5">
        <f t="shared" si="87"/>
        <v>24.410640000000001</v>
      </c>
      <c r="G810">
        <v>7.44</v>
      </c>
      <c r="K810">
        <v>431.33800000000002</v>
      </c>
      <c r="L810">
        <f t="shared" si="89"/>
        <v>423.89800000000002</v>
      </c>
      <c r="N810">
        <f t="shared" si="90"/>
        <v>6.8359999999999559</v>
      </c>
    </row>
    <row r="811" spans="1:14" x14ac:dyDescent="0.2">
      <c r="A811" s="1">
        <v>9019</v>
      </c>
      <c r="B811" s="7">
        <v>36427</v>
      </c>
      <c r="C811" s="21" t="str">
        <f t="shared" si="88"/>
        <v>V</v>
      </c>
      <c r="D811" s="5"/>
      <c r="E811" s="5"/>
      <c r="F811" s="5">
        <f t="shared" si="87"/>
        <v>24.322053</v>
      </c>
      <c r="G811">
        <v>7.4130000000000003</v>
      </c>
      <c r="K811">
        <v>431.33800000000002</v>
      </c>
      <c r="L811">
        <f t="shared" si="89"/>
        <v>423.92500000000001</v>
      </c>
      <c r="N811">
        <f t="shared" si="90"/>
        <v>6.8089999999999691</v>
      </c>
    </row>
    <row r="812" spans="1:14" x14ac:dyDescent="0.2">
      <c r="A812" s="1">
        <v>9019</v>
      </c>
      <c r="B812" s="7">
        <v>36458</v>
      </c>
      <c r="C812" s="21" t="str">
        <f t="shared" si="88"/>
        <v>V</v>
      </c>
      <c r="D812" s="5"/>
      <c r="E812" s="5"/>
      <c r="F812" s="5">
        <f t="shared" si="87"/>
        <v>24.568128000000002</v>
      </c>
      <c r="G812">
        <v>7.4880000000000004</v>
      </c>
      <c r="K812">
        <v>431.33800000000002</v>
      </c>
      <c r="L812">
        <f t="shared" si="89"/>
        <v>423.85</v>
      </c>
      <c r="N812">
        <f t="shared" si="90"/>
        <v>6.8839999999999577</v>
      </c>
    </row>
    <row r="813" spans="1:14" x14ac:dyDescent="0.2">
      <c r="A813" s="1">
        <v>9019</v>
      </c>
      <c r="B813" s="7">
        <v>36486</v>
      </c>
      <c r="C813" s="21" t="str">
        <f t="shared" si="88"/>
        <v>V</v>
      </c>
      <c r="D813" s="5"/>
      <c r="E813" s="5"/>
      <c r="F813" s="5">
        <f t="shared" si="87"/>
        <v>24.807641</v>
      </c>
      <c r="G813">
        <v>7.5609999999999999</v>
      </c>
      <c r="K813">
        <v>431.33800000000002</v>
      </c>
      <c r="L813">
        <f t="shared" si="89"/>
        <v>423.77700000000004</v>
      </c>
      <c r="N813">
        <f t="shared" si="90"/>
        <v>6.9569999999999368</v>
      </c>
    </row>
    <row r="814" spans="1:14" x14ac:dyDescent="0.2">
      <c r="A814" s="1">
        <v>9019</v>
      </c>
      <c r="B814" s="7">
        <v>36521</v>
      </c>
      <c r="C814" s="21" t="str">
        <f t="shared" si="88"/>
        <v>V</v>
      </c>
      <c r="D814" s="5"/>
      <c r="E814" s="5"/>
      <c r="F814" s="5">
        <f t="shared" si="87"/>
        <v>25.129179000000001</v>
      </c>
      <c r="G814">
        <v>7.6589999999999998</v>
      </c>
      <c r="K814">
        <v>431.33800000000002</v>
      </c>
      <c r="L814">
        <f t="shared" si="89"/>
        <v>423.67900000000003</v>
      </c>
      <c r="N814">
        <f t="shared" si="90"/>
        <v>7.05499999999995</v>
      </c>
    </row>
    <row r="815" spans="1:14" x14ac:dyDescent="0.2">
      <c r="A815" s="1">
        <v>9019</v>
      </c>
      <c r="B815" s="7">
        <v>36553</v>
      </c>
      <c r="C815" s="21" t="str">
        <f t="shared" si="88"/>
        <v>V</v>
      </c>
      <c r="D815" s="5"/>
      <c r="E815" s="5"/>
      <c r="F815" s="5">
        <v>25.25</v>
      </c>
      <c r="G815" s="3">
        <f t="shared" ref="G815:G821" si="91">F815/3.281</f>
        <v>7.6958244437671439</v>
      </c>
      <c r="K815">
        <v>431.33800000000002</v>
      </c>
      <c r="L815">
        <f t="shared" si="89"/>
        <v>423.64217555623287</v>
      </c>
      <c r="N815" s="3">
        <f t="shared" si="90"/>
        <v>7.0918244437671092</v>
      </c>
    </row>
    <row r="816" spans="1:14" x14ac:dyDescent="0.2">
      <c r="A816" s="1">
        <v>9019</v>
      </c>
      <c r="B816" s="7">
        <v>36587</v>
      </c>
      <c r="C816" s="21" t="str">
        <f t="shared" si="88"/>
        <v>V</v>
      </c>
      <c r="D816" s="5"/>
      <c r="E816" s="5"/>
      <c r="F816" s="5">
        <v>25.49</v>
      </c>
      <c r="G816" s="3">
        <f t="shared" si="91"/>
        <v>7.768972874123742</v>
      </c>
      <c r="K816">
        <v>431.33800000000002</v>
      </c>
      <c r="L816">
        <f t="shared" ref="L816:L841" si="92">K816-G816</f>
        <v>423.56902712587629</v>
      </c>
      <c r="N816" s="3">
        <f t="shared" ref="N816:N858" si="93">430.734-L816</f>
        <v>7.1649728741236913</v>
      </c>
    </row>
    <row r="817" spans="1:14" x14ac:dyDescent="0.2">
      <c r="A817" s="1">
        <v>9019</v>
      </c>
      <c r="B817" s="7">
        <v>36612</v>
      </c>
      <c r="C817" s="21" t="str">
        <f t="shared" si="88"/>
        <v>V</v>
      </c>
      <c r="D817" s="5"/>
      <c r="E817" s="5"/>
      <c r="F817" s="5">
        <v>25.46</v>
      </c>
      <c r="G817" s="3">
        <f t="shared" si="91"/>
        <v>7.7598293203291675</v>
      </c>
      <c r="K817">
        <v>431.33800000000002</v>
      </c>
      <c r="L817">
        <f t="shared" si="92"/>
        <v>423.57817067967085</v>
      </c>
      <c r="N817" s="3">
        <f t="shared" si="93"/>
        <v>7.1558293203291328</v>
      </c>
    </row>
    <row r="818" spans="1:14" x14ac:dyDescent="0.2">
      <c r="A818" s="1">
        <v>9019</v>
      </c>
      <c r="B818" s="7">
        <v>36640</v>
      </c>
      <c r="C818" s="21" t="str">
        <f t="shared" si="88"/>
        <v>V</v>
      </c>
      <c r="D818" s="5"/>
      <c r="E818" s="5"/>
      <c r="F818" s="5">
        <v>25.56</v>
      </c>
      <c r="G818" s="3">
        <f t="shared" si="91"/>
        <v>7.7903078329777502</v>
      </c>
      <c r="K818">
        <v>431.33800000000002</v>
      </c>
      <c r="L818">
        <f t="shared" si="92"/>
        <v>423.54769216702226</v>
      </c>
      <c r="N818" s="3">
        <f t="shared" si="93"/>
        <v>7.1863078329777181</v>
      </c>
    </row>
    <row r="819" spans="1:14" x14ac:dyDescent="0.2">
      <c r="A819" s="1">
        <v>9019</v>
      </c>
      <c r="B819" s="7">
        <v>36669</v>
      </c>
      <c r="C819" s="21" t="str">
        <f t="shared" si="88"/>
        <v>V</v>
      </c>
      <c r="D819" s="5"/>
      <c r="E819" s="5"/>
      <c r="F819" s="5">
        <v>25.6</v>
      </c>
      <c r="G819" s="3">
        <f t="shared" si="91"/>
        <v>7.8024992380371838</v>
      </c>
      <c r="K819">
        <v>431.33800000000002</v>
      </c>
      <c r="L819">
        <f t="shared" si="92"/>
        <v>423.53550076196285</v>
      </c>
      <c r="N819" s="3">
        <f t="shared" si="93"/>
        <v>7.1984992380371295</v>
      </c>
    </row>
    <row r="820" spans="1:14" x14ac:dyDescent="0.2">
      <c r="A820" s="1">
        <v>9019</v>
      </c>
      <c r="B820" s="7">
        <v>36706</v>
      </c>
      <c r="C820" s="21" t="str">
        <f t="shared" si="88"/>
        <v>V</v>
      </c>
      <c r="D820" s="5"/>
      <c r="E820" s="5"/>
      <c r="F820" s="5">
        <v>25.48</v>
      </c>
      <c r="G820" s="3">
        <f t="shared" si="91"/>
        <v>7.7659250228588839</v>
      </c>
      <c r="K820">
        <v>431.33800000000002</v>
      </c>
      <c r="L820">
        <f t="shared" si="92"/>
        <v>423.57207497714114</v>
      </c>
      <c r="N820" s="3">
        <f t="shared" si="93"/>
        <v>7.1619250228588385</v>
      </c>
    </row>
    <row r="821" spans="1:14" x14ac:dyDescent="0.2">
      <c r="A821" s="1">
        <v>9019</v>
      </c>
      <c r="B821" s="7">
        <v>36732</v>
      </c>
      <c r="C821" s="21" t="str">
        <f t="shared" si="88"/>
        <v>V</v>
      </c>
      <c r="D821" s="5"/>
      <c r="E821" s="5"/>
      <c r="F821" s="5">
        <v>25.66</v>
      </c>
      <c r="G821" s="3">
        <f t="shared" si="91"/>
        <v>7.8207863456263329</v>
      </c>
      <c r="K821">
        <v>431.33800000000002</v>
      </c>
      <c r="L821">
        <f t="shared" si="92"/>
        <v>423.51721365437368</v>
      </c>
      <c r="N821" s="3">
        <f t="shared" si="93"/>
        <v>7.2167863456263035</v>
      </c>
    </row>
    <row r="822" spans="1:14" x14ac:dyDescent="0.2">
      <c r="A822" s="1">
        <v>9019</v>
      </c>
      <c r="B822" s="7">
        <v>36760</v>
      </c>
      <c r="C822" s="21" t="str">
        <f t="shared" si="88"/>
        <v>V</v>
      </c>
      <c r="D822" s="5"/>
      <c r="E822" s="5"/>
      <c r="F822" s="5">
        <v>25.74</v>
      </c>
      <c r="G822" s="3">
        <v>7.8470000000000004</v>
      </c>
      <c r="K822">
        <v>431.33800000000002</v>
      </c>
      <c r="L822">
        <f t="shared" si="92"/>
        <v>423.49100000000004</v>
      </c>
      <c r="N822" s="3">
        <f t="shared" si="93"/>
        <v>7.2429999999999382</v>
      </c>
    </row>
    <row r="823" spans="1:14" x14ac:dyDescent="0.2">
      <c r="A823" s="1">
        <v>9019</v>
      </c>
      <c r="B823" s="7">
        <v>36787</v>
      </c>
      <c r="C823" s="21" t="str">
        <f t="shared" si="88"/>
        <v>V</v>
      </c>
      <c r="D823" s="5"/>
      <c r="E823" s="5"/>
      <c r="F823" s="5">
        <v>25.65</v>
      </c>
      <c r="G823" s="3">
        <v>7.8179999999999996</v>
      </c>
      <c r="K823">
        <v>431.33800000000002</v>
      </c>
      <c r="L823">
        <f t="shared" si="92"/>
        <v>423.52000000000004</v>
      </c>
      <c r="N823" s="3">
        <f t="shared" si="93"/>
        <v>7.2139999999999418</v>
      </c>
    </row>
    <row r="824" spans="1:14" x14ac:dyDescent="0.2">
      <c r="A824" s="1">
        <v>9019</v>
      </c>
      <c r="B824" s="7">
        <v>36822</v>
      </c>
      <c r="C824" s="21" t="str">
        <f t="shared" si="88"/>
        <v>V</v>
      </c>
      <c r="D824" s="5"/>
      <c r="E824" s="5"/>
      <c r="F824" s="5">
        <v>25.72</v>
      </c>
      <c r="G824" s="3">
        <v>7.8390000000000004</v>
      </c>
      <c r="K824">
        <v>431.33800000000002</v>
      </c>
      <c r="L824">
        <f t="shared" si="92"/>
        <v>423.49900000000002</v>
      </c>
      <c r="N824" s="3">
        <f t="shared" si="93"/>
        <v>7.2349999999999568</v>
      </c>
    </row>
    <row r="825" spans="1:14" x14ac:dyDescent="0.2">
      <c r="A825" s="1">
        <v>9019</v>
      </c>
      <c r="B825" s="7">
        <v>36859</v>
      </c>
      <c r="C825" s="21" t="str">
        <f t="shared" si="88"/>
        <v>V</v>
      </c>
      <c r="D825" s="5"/>
      <c r="E825" s="5"/>
      <c r="F825" s="5">
        <v>25.27</v>
      </c>
      <c r="G825" s="3">
        <v>7.702</v>
      </c>
      <c r="K825">
        <v>431.33800000000002</v>
      </c>
      <c r="L825">
        <f t="shared" si="92"/>
        <v>423.63600000000002</v>
      </c>
      <c r="N825" s="3">
        <f t="shared" si="93"/>
        <v>7.0979999999999563</v>
      </c>
    </row>
    <row r="826" spans="1:14" x14ac:dyDescent="0.2">
      <c r="A826" s="1">
        <v>9019</v>
      </c>
      <c r="B826" s="7">
        <v>36888</v>
      </c>
      <c r="C826" s="21" t="str">
        <f t="shared" si="88"/>
        <v>V</v>
      </c>
      <c r="D826" s="5"/>
      <c r="E826" s="5"/>
      <c r="F826" s="5">
        <v>25.22</v>
      </c>
      <c r="G826" s="3">
        <v>7.6870000000000003</v>
      </c>
      <c r="K826">
        <v>431.33800000000002</v>
      </c>
      <c r="L826">
        <f t="shared" si="92"/>
        <v>423.65100000000001</v>
      </c>
      <c r="N826" s="3">
        <f t="shared" si="93"/>
        <v>7.08299999999997</v>
      </c>
    </row>
    <row r="827" spans="1:14" x14ac:dyDescent="0.2">
      <c r="A827" s="1">
        <v>9019</v>
      </c>
      <c r="B827" s="7">
        <v>36914</v>
      </c>
      <c r="C827" s="21" t="str">
        <f t="shared" si="88"/>
        <v>V</v>
      </c>
      <c r="D827" s="5"/>
      <c r="E827" s="5"/>
      <c r="F827" s="5">
        <v>25.34</v>
      </c>
      <c r="G827" s="3">
        <v>7.7240000000000002</v>
      </c>
      <c r="K827">
        <v>431.33800000000002</v>
      </c>
      <c r="L827">
        <f t="shared" si="92"/>
        <v>423.61400000000003</v>
      </c>
      <c r="N827" s="3">
        <f t="shared" si="93"/>
        <v>7.1199999999999477</v>
      </c>
    </row>
    <row r="828" spans="1:14" x14ac:dyDescent="0.2">
      <c r="A828" s="1">
        <v>9019</v>
      </c>
      <c r="B828" s="7">
        <v>36941</v>
      </c>
      <c r="C828" s="21" t="str">
        <f t="shared" si="88"/>
        <v>V</v>
      </c>
      <c r="D828" s="5"/>
      <c r="E828" s="5"/>
      <c r="F828" s="5">
        <v>25.49</v>
      </c>
      <c r="G828" s="3">
        <v>7.7690000000000001</v>
      </c>
      <c r="K828">
        <v>431.33800000000002</v>
      </c>
      <c r="L828">
        <f t="shared" si="92"/>
        <v>423.56900000000002</v>
      </c>
      <c r="N828" s="3">
        <f t="shared" si="93"/>
        <v>7.1649999999999636</v>
      </c>
    </row>
    <row r="829" spans="1:14" x14ac:dyDescent="0.2">
      <c r="A829" s="1">
        <v>9019</v>
      </c>
      <c r="B829" s="7">
        <v>36965</v>
      </c>
      <c r="C829" s="21" t="str">
        <f t="shared" si="88"/>
        <v>V</v>
      </c>
      <c r="D829" s="5"/>
      <c r="E829" s="5"/>
      <c r="F829" s="5">
        <v>25.59</v>
      </c>
      <c r="G829" s="3">
        <v>7.8</v>
      </c>
      <c r="K829">
        <v>431.33800000000002</v>
      </c>
      <c r="L829">
        <f t="shared" si="92"/>
        <v>423.53800000000001</v>
      </c>
      <c r="N829" s="3">
        <f t="shared" si="93"/>
        <v>7.1959999999999695</v>
      </c>
    </row>
    <row r="830" spans="1:14" x14ac:dyDescent="0.2">
      <c r="A830" s="1">
        <v>9019</v>
      </c>
      <c r="B830" s="7">
        <v>37011</v>
      </c>
      <c r="C830" s="21" t="str">
        <f t="shared" si="88"/>
        <v>V</v>
      </c>
      <c r="D830" s="5"/>
      <c r="E830" s="5"/>
      <c r="F830" s="5">
        <v>25.19</v>
      </c>
      <c r="G830" s="3">
        <v>7.7670000000000003</v>
      </c>
      <c r="K830">
        <v>431.33800000000002</v>
      </c>
      <c r="L830">
        <f t="shared" si="92"/>
        <v>423.57100000000003</v>
      </c>
      <c r="N830" s="3">
        <f t="shared" si="93"/>
        <v>7.1629999999999541</v>
      </c>
    </row>
    <row r="831" spans="1:14" x14ac:dyDescent="0.2">
      <c r="A831" s="1">
        <v>9019</v>
      </c>
      <c r="B831" s="7">
        <v>37041</v>
      </c>
      <c r="C831" s="21" t="str">
        <f t="shared" si="88"/>
        <v>V</v>
      </c>
      <c r="D831" s="5"/>
      <c r="E831" s="5"/>
      <c r="F831" s="5">
        <v>24.5</v>
      </c>
      <c r="G831" s="3">
        <v>7.468</v>
      </c>
      <c r="K831">
        <v>431.33800000000002</v>
      </c>
      <c r="L831">
        <f t="shared" si="92"/>
        <v>423.87</v>
      </c>
      <c r="N831" s="3">
        <f t="shared" si="93"/>
        <v>6.8639999999999759</v>
      </c>
    </row>
    <row r="832" spans="1:14" x14ac:dyDescent="0.2">
      <c r="A832" s="1">
        <v>9019</v>
      </c>
      <c r="B832" s="7">
        <v>37063</v>
      </c>
      <c r="C832" s="21" t="str">
        <f t="shared" si="88"/>
        <v>V</v>
      </c>
      <c r="D832" s="5"/>
      <c r="E832" s="5"/>
      <c r="F832" s="5">
        <v>23.95</v>
      </c>
      <c r="G832" s="3">
        <v>7.3</v>
      </c>
      <c r="K832">
        <v>431.33800000000002</v>
      </c>
      <c r="L832">
        <f t="shared" si="92"/>
        <v>424.03800000000001</v>
      </c>
      <c r="N832" s="3">
        <f t="shared" si="93"/>
        <v>6.6959999999999695</v>
      </c>
    </row>
    <row r="833" spans="1:14" x14ac:dyDescent="0.2">
      <c r="A833" s="1">
        <v>9019</v>
      </c>
      <c r="B833" s="7">
        <v>37102</v>
      </c>
      <c r="C833" s="21" t="str">
        <f t="shared" si="88"/>
        <v>V</v>
      </c>
      <c r="D833" s="5"/>
      <c r="E833" s="5"/>
      <c r="F833" s="5">
        <v>24.42</v>
      </c>
      <c r="G833" s="3">
        <v>7.4429999999999996</v>
      </c>
      <c r="K833">
        <v>431.33800000000002</v>
      </c>
      <c r="L833">
        <f t="shared" si="92"/>
        <v>423.89500000000004</v>
      </c>
      <c r="N833" s="3">
        <f t="shared" si="93"/>
        <v>6.8389999999999418</v>
      </c>
    </row>
    <row r="834" spans="1:14" x14ac:dyDescent="0.2">
      <c r="A834" s="1">
        <v>9019</v>
      </c>
      <c r="B834" s="7">
        <v>37130</v>
      </c>
      <c r="C834" s="21" t="str">
        <f t="shared" si="88"/>
        <v>V</v>
      </c>
      <c r="D834" s="5"/>
      <c r="E834" s="5"/>
      <c r="F834" s="5">
        <v>24.7</v>
      </c>
      <c r="G834" s="3">
        <v>7.5289999999999999</v>
      </c>
      <c r="K834">
        <v>431.33800000000002</v>
      </c>
      <c r="L834">
        <f t="shared" si="92"/>
        <v>423.80900000000003</v>
      </c>
      <c r="N834" s="3">
        <f t="shared" si="93"/>
        <v>6.9249999999999545</v>
      </c>
    </row>
    <row r="835" spans="1:14" x14ac:dyDescent="0.2">
      <c r="A835" s="1">
        <v>9019</v>
      </c>
      <c r="B835" s="7">
        <v>37159</v>
      </c>
      <c r="C835" s="21" t="str">
        <f t="shared" si="88"/>
        <v>V</v>
      </c>
      <c r="D835" s="5"/>
      <c r="E835" s="5"/>
      <c r="F835" s="5">
        <v>24.95</v>
      </c>
      <c r="G835" s="3">
        <v>7.6050000000000004</v>
      </c>
      <c r="K835">
        <v>431.33800000000002</v>
      </c>
      <c r="L835">
        <f t="shared" si="92"/>
        <v>423.733</v>
      </c>
      <c r="N835" s="3">
        <f t="shared" si="93"/>
        <v>7.0009999999999764</v>
      </c>
    </row>
    <row r="836" spans="1:14" x14ac:dyDescent="0.2">
      <c r="A836" s="1">
        <v>9019</v>
      </c>
      <c r="B836" s="7">
        <v>37193</v>
      </c>
      <c r="C836" s="21" t="str">
        <f t="shared" si="88"/>
        <v>V</v>
      </c>
      <c r="D836" s="5"/>
      <c r="E836" s="5"/>
      <c r="F836" s="5">
        <v>25.13</v>
      </c>
      <c r="G836" s="3">
        <v>7.66</v>
      </c>
      <c r="K836">
        <v>431.33800000000002</v>
      </c>
      <c r="L836">
        <f t="shared" si="92"/>
        <v>423.678</v>
      </c>
      <c r="N836" s="3">
        <f t="shared" si="93"/>
        <v>7.0559999999999832</v>
      </c>
    </row>
    <row r="837" spans="1:14" x14ac:dyDescent="0.2">
      <c r="A837" s="1">
        <v>9019</v>
      </c>
      <c r="B837" s="7">
        <v>37223</v>
      </c>
      <c r="C837" s="21" t="str">
        <f t="shared" si="88"/>
        <v>V</v>
      </c>
      <c r="D837" s="5"/>
      <c r="E837" s="5"/>
      <c r="F837" s="5">
        <v>25.24</v>
      </c>
      <c r="G837" s="3">
        <v>7.6929999999999996</v>
      </c>
      <c r="K837">
        <v>431.33800000000002</v>
      </c>
      <c r="L837">
        <f t="shared" si="92"/>
        <v>423.64500000000004</v>
      </c>
      <c r="N837" s="3">
        <f t="shared" si="93"/>
        <v>7.0889999999999418</v>
      </c>
    </row>
    <row r="838" spans="1:14" x14ac:dyDescent="0.2">
      <c r="A838" s="1">
        <v>9019</v>
      </c>
      <c r="B838" s="7">
        <v>37244</v>
      </c>
      <c r="C838" s="21" t="str">
        <f t="shared" si="88"/>
        <v>V</v>
      </c>
      <c r="D838" s="5"/>
      <c r="E838" s="5"/>
      <c r="F838" s="5">
        <v>25.33</v>
      </c>
      <c r="G838" s="3">
        <v>7.7210000000000001</v>
      </c>
      <c r="K838">
        <v>431.33800000000002</v>
      </c>
      <c r="L838">
        <f t="shared" si="92"/>
        <v>423.61700000000002</v>
      </c>
      <c r="N838" s="3">
        <f t="shared" si="93"/>
        <v>7.1169999999999618</v>
      </c>
    </row>
    <row r="839" spans="1:14" x14ac:dyDescent="0.2">
      <c r="A839" s="1">
        <v>9019</v>
      </c>
      <c r="B839" s="7">
        <v>37281</v>
      </c>
      <c r="C839" s="21" t="str">
        <f t="shared" si="88"/>
        <v>V</v>
      </c>
      <c r="D839" s="5"/>
      <c r="E839" s="5"/>
      <c r="F839" s="5">
        <v>25.45</v>
      </c>
      <c r="G839" s="3">
        <v>7.7569999999999997</v>
      </c>
      <c r="K839">
        <v>431.33800000000002</v>
      </c>
      <c r="L839">
        <f t="shared" si="92"/>
        <v>423.58100000000002</v>
      </c>
      <c r="N839" s="3">
        <f t="shared" si="93"/>
        <v>7.1529999999999632</v>
      </c>
    </row>
    <row r="840" spans="1:14" x14ac:dyDescent="0.2">
      <c r="A840" s="1">
        <v>9019</v>
      </c>
      <c r="B840" s="7">
        <v>37314</v>
      </c>
      <c r="C840" s="21" t="str">
        <f t="shared" si="88"/>
        <v>V</v>
      </c>
      <c r="D840" s="5"/>
      <c r="E840" s="5"/>
      <c r="F840" s="5">
        <v>25.59</v>
      </c>
      <c r="G840" s="3">
        <v>7.8</v>
      </c>
      <c r="K840">
        <v>431.33800000000002</v>
      </c>
      <c r="L840">
        <f t="shared" si="92"/>
        <v>423.53800000000001</v>
      </c>
      <c r="N840" s="3">
        <f t="shared" si="93"/>
        <v>7.1959999999999695</v>
      </c>
    </row>
    <row r="841" spans="1:14" x14ac:dyDescent="0.2">
      <c r="A841" s="1">
        <v>9019</v>
      </c>
      <c r="B841" s="7">
        <v>37337</v>
      </c>
      <c r="C841" s="21" t="str">
        <f t="shared" si="88"/>
        <v>V</v>
      </c>
      <c r="D841" s="5"/>
      <c r="E841" s="5"/>
      <c r="F841" s="5">
        <v>25.69</v>
      </c>
      <c r="G841" s="3">
        <v>7.83</v>
      </c>
      <c r="K841">
        <v>431.33800000000002</v>
      </c>
      <c r="L841">
        <f t="shared" si="92"/>
        <v>423.50800000000004</v>
      </c>
      <c r="N841" s="3">
        <f t="shared" si="93"/>
        <v>7.2259999999999422</v>
      </c>
    </row>
    <row r="842" spans="1:14" x14ac:dyDescent="0.2">
      <c r="A842" s="1">
        <v>9019</v>
      </c>
      <c r="B842" s="7">
        <v>37375</v>
      </c>
      <c r="C842" s="21" t="str">
        <f t="shared" si="88"/>
        <v>V</v>
      </c>
      <c r="D842" s="5"/>
      <c r="E842" s="5"/>
      <c r="F842" s="5">
        <v>25.69</v>
      </c>
      <c r="G842" s="3">
        <v>7.83</v>
      </c>
      <c r="K842">
        <v>431.33800000000002</v>
      </c>
      <c r="L842">
        <v>423.50799999999998</v>
      </c>
      <c r="N842" s="3">
        <f t="shared" si="93"/>
        <v>7.2259999999999991</v>
      </c>
    </row>
    <row r="843" spans="1:14" x14ac:dyDescent="0.2">
      <c r="A843" s="1">
        <v>9019</v>
      </c>
      <c r="B843" s="7">
        <v>37398</v>
      </c>
      <c r="C843" s="21" t="str">
        <f t="shared" si="88"/>
        <v>V</v>
      </c>
      <c r="D843" s="5"/>
      <c r="E843" s="5"/>
      <c r="F843" s="5">
        <v>25.6</v>
      </c>
      <c r="G843" s="3">
        <v>7.8029999999999999</v>
      </c>
      <c r="K843">
        <v>431.33800000000002</v>
      </c>
      <c r="L843">
        <v>423.53500000000003</v>
      </c>
      <c r="N843" s="3">
        <f t="shared" si="93"/>
        <v>7.1989999999999554</v>
      </c>
    </row>
    <row r="844" spans="1:14" x14ac:dyDescent="0.2">
      <c r="A844" s="1">
        <v>9019</v>
      </c>
      <c r="B844" s="7">
        <v>37433</v>
      </c>
      <c r="C844" s="21" t="str">
        <f t="shared" si="88"/>
        <v>V</v>
      </c>
      <c r="D844" s="5"/>
      <c r="E844" s="5"/>
      <c r="F844" s="5">
        <v>25.49</v>
      </c>
      <c r="G844" s="3">
        <v>7.7690000000000001</v>
      </c>
      <c r="K844">
        <v>431.33800000000002</v>
      </c>
      <c r="L844">
        <v>423.56900000000002</v>
      </c>
      <c r="N844" s="3">
        <f t="shared" si="93"/>
        <v>7.1649999999999636</v>
      </c>
    </row>
    <row r="845" spans="1:14" x14ac:dyDescent="0.2">
      <c r="A845" s="1">
        <v>9019</v>
      </c>
      <c r="B845" s="7">
        <v>37469</v>
      </c>
      <c r="C845" s="21" t="str">
        <f t="shared" si="88"/>
        <v>V</v>
      </c>
      <c r="D845" s="5"/>
      <c r="E845" s="5"/>
      <c r="F845" s="5">
        <v>25.16</v>
      </c>
      <c r="G845" s="3">
        <v>7.6689999999999996</v>
      </c>
      <c r="K845">
        <v>431.33800000000002</v>
      </c>
      <c r="L845">
        <v>423.66899999999998</v>
      </c>
      <c r="N845" s="3">
        <f t="shared" si="93"/>
        <v>7.0649999999999977</v>
      </c>
    </row>
    <row r="846" spans="1:14" x14ac:dyDescent="0.2">
      <c r="A846" s="1">
        <v>9019</v>
      </c>
      <c r="B846" s="7">
        <v>37494</v>
      </c>
      <c r="C846" s="21" t="str">
        <f t="shared" si="88"/>
        <v>V</v>
      </c>
      <c r="D846" s="5"/>
      <c r="E846" s="5"/>
      <c r="F846" s="5">
        <v>25.29</v>
      </c>
      <c r="G846" s="3">
        <v>7.7080000000000002</v>
      </c>
      <c r="K846">
        <v>431.33800000000002</v>
      </c>
      <c r="L846">
        <v>423.63</v>
      </c>
      <c r="N846" s="3">
        <f t="shared" si="93"/>
        <v>7.103999999999985</v>
      </c>
    </row>
    <row r="847" spans="1:14" x14ac:dyDescent="0.2">
      <c r="A847" s="1">
        <v>9019</v>
      </c>
      <c r="B847" s="7">
        <v>37524</v>
      </c>
      <c r="C847" s="21" t="str">
        <f t="shared" si="88"/>
        <v>V</v>
      </c>
      <c r="D847" s="5"/>
      <c r="E847" s="5"/>
      <c r="F847" s="5">
        <v>25.56</v>
      </c>
      <c r="G847" s="3">
        <f t="shared" ref="G847:G858" si="94">F847*0.3048</f>
        <v>7.7906880000000003</v>
      </c>
      <c r="K847">
        <v>431.33800000000002</v>
      </c>
      <c r="L847" s="3">
        <f t="shared" ref="L847:L858" si="95">K847-G847</f>
        <v>423.54731200000003</v>
      </c>
      <c r="N847" s="3">
        <f t="shared" si="93"/>
        <v>7.1866879999999469</v>
      </c>
    </row>
    <row r="848" spans="1:14" x14ac:dyDescent="0.2">
      <c r="A848" s="1">
        <v>9019</v>
      </c>
      <c r="B848" s="7">
        <v>37550</v>
      </c>
      <c r="C848" s="21" t="str">
        <f t="shared" si="88"/>
        <v>V</v>
      </c>
      <c r="D848" s="5"/>
      <c r="E848" s="5"/>
      <c r="F848" s="5">
        <v>25.63</v>
      </c>
      <c r="G848" s="3">
        <f t="shared" si="94"/>
        <v>7.8120240000000001</v>
      </c>
      <c r="K848">
        <v>431.33800000000002</v>
      </c>
      <c r="L848" s="3">
        <f t="shared" si="95"/>
        <v>423.52597600000001</v>
      </c>
      <c r="N848" s="3">
        <f t="shared" si="93"/>
        <v>7.2080239999999662</v>
      </c>
    </row>
    <row r="849" spans="1:14" x14ac:dyDescent="0.2">
      <c r="A849" s="1">
        <v>9019</v>
      </c>
      <c r="B849" s="7">
        <v>37581</v>
      </c>
      <c r="C849" s="21" t="str">
        <f t="shared" si="88"/>
        <v>V</v>
      </c>
      <c r="D849" s="5"/>
      <c r="E849" s="5"/>
      <c r="F849" s="5">
        <v>25.56</v>
      </c>
      <c r="G849" s="3">
        <f t="shared" si="94"/>
        <v>7.7906880000000003</v>
      </c>
      <c r="K849">
        <v>431.33800000000002</v>
      </c>
      <c r="L849" s="3">
        <f t="shared" si="95"/>
        <v>423.54731200000003</v>
      </c>
      <c r="N849" s="3">
        <f t="shared" si="93"/>
        <v>7.1866879999999469</v>
      </c>
    </row>
    <row r="850" spans="1:14" x14ac:dyDescent="0.2">
      <c r="A850" s="1">
        <v>9019</v>
      </c>
      <c r="B850" s="7">
        <v>37610</v>
      </c>
      <c r="C850" s="21" t="str">
        <f t="shared" si="88"/>
        <v>V</v>
      </c>
      <c r="D850" s="5"/>
      <c r="E850" s="5"/>
      <c r="F850" s="5">
        <v>25.66</v>
      </c>
      <c r="G850" s="3">
        <f t="shared" si="94"/>
        <v>7.8211680000000001</v>
      </c>
      <c r="K850">
        <v>431.33800000000002</v>
      </c>
      <c r="L850" s="3">
        <f t="shared" si="95"/>
        <v>423.51683200000002</v>
      </c>
      <c r="N850" s="3">
        <f t="shared" si="93"/>
        <v>7.2171679999999583</v>
      </c>
    </row>
    <row r="851" spans="1:14" x14ac:dyDescent="0.2">
      <c r="A851" s="1">
        <v>9019</v>
      </c>
      <c r="B851" s="7">
        <v>37651</v>
      </c>
      <c r="C851" s="21" t="str">
        <f t="shared" si="88"/>
        <v>V</v>
      </c>
      <c r="D851" s="5"/>
      <c r="E851" s="5"/>
      <c r="F851" s="5">
        <v>25.7</v>
      </c>
      <c r="G851" s="3">
        <f t="shared" si="94"/>
        <v>7.8333599999999999</v>
      </c>
      <c r="K851">
        <v>431.33800000000002</v>
      </c>
      <c r="L851" s="3">
        <f t="shared" si="95"/>
        <v>423.50463999999999</v>
      </c>
      <c r="N851" s="3">
        <f t="shared" si="93"/>
        <v>7.2293599999999856</v>
      </c>
    </row>
    <row r="852" spans="1:14" x14ac:dyDescent="0.2">
      <c r="A852" s="1">
        <v>9019</v>
      </c>
      <c r="B852" s="7">
        <v>37679</v>
      </c>
      <c r="C852" s="21" t="str">
        <f t="shared" si="88"/>
        <v>V</v>
      </c>
      <c r="D852" s="5"/>
      <c r="E852" s="5"/>
      <c r="F852" s="5">
        <v>25.87</v>
      </c>
      <c r="G852" s="3">
        <f t="shared" si="94"/>
        <v>7.8851760000000004</v>
      </c>
      <c r="K852">
        <v>431.33800000000002</v>
      </c>
      <c r="L852" s="3">
        <f t="shared" si="95"/>
        <v>423.45282400000002</v>
      </c>
      <c r="N852" s="3">
        <f t="shared" si="93"/>
        <v>7.2811759999999595</v>
      </c>
    </row>
    <row r="853" spans="1:14" x14ac:dyDescent="0.2">
      <c r="A853" s="1">
        <v>9019</v>
      </c>
      <c r="B853" s="7">
        <v>37706</v>
      </c>
      <c r="C853" s="21" t="str">
        <f t="shared" si="88"/>
        <v>V</v>
      </c>
      <c r="D853" s="5"/>
      <c r="E853" s="5"/>
      <c r="F853" s="5">
        <v>25.97</v>
      </c>
      <c r="G853" s="3">
        <f t="shared" si="94"/>
        <v>7.9156560000000002</v>
      </c>
      <c r="K853">
        <v>431.33800000000002</v>
      </c>
      <c r="L853" s="3">
        <f t="shared" si="95"/>
        <v>423.42234400000001</v>
      </c>
      <c r="N853" s="3">
        <f t="shared" si="93"/>
        <v>7.3116559999999708</v>
      </c>
    </row>
    <row r="854" spans="1:14" x14ac:dyDescent="0.2">
      <c r="A854" s="1">
        <v>9019</v>
      </c>
      <c r="B854" s="7">
        <v>37739</v>
      </c>
      <c r="C854" s="21" t="str">
        <f t="shared" si="88"/>
        <v>V</v>
      </c>
      <c r="D854" s="5"/>
      <c r="E854" s="5"/>
      <c r="F854" s="5">
        <v>25.99</v>
      </c>
      <c r="G854" s="3">
        <f t="shared" si="94"/>
        <v>7.9217519999999997</v>
      </c>
      <c r="K854">
        <v>431.33800000000002</v>
      </c>
      <c r="L854" s="3">
        <f t="shared" si="95"/>
        <v>423.416248</v>
      </c>
      <c r="N854" s="3">
        <f t="shared" si="93"/>
        <v>7.3177519999999845</v>
      </c>
    </row>
    <row r="855" spans="1:14" x14ac:dyDescent="0.2">
      <c r="A855" s="1">
        <v>9019</v>
      </c>
      <c r="B855" s="7">
        <v>37761</v>
      </c>
      <c r="C855" s="21" t="str">
        <f t="shared" si="88"/>
        <v>V</v>
      </c>
      <c r="D855" s="5"/>
      <c r="E855" s="5"/>
      <c r="F855" s="5">
        <v>25.99</v>
      </c>
      <c r="G855" s="3">
        <f t="shared" si="94"/>
        <v>7.9217519999999997</v>
      </c>
      <c r="K855">
        <v>431.33800000000002</v>
      </c>
      <c r="L855" s="3">
        <f t="shared" si="95"/>
        <v>423.416248</v>
      </c>
      <c r="N855" s="3">
        <f t="shared" si="93"/>
        <v>7.3177519999999845</v>
      </c>
    </row>
    <row r="856" spans="1:14" x14ac:dyDescent="0.2">
      <c r="A856" s="1">
        <v>9019</v>
      </c>
      <c r="B856" s="7">
        <v>37802</v>
      </c>
      <c r="C856" s="21" t="str">
        <f t="shared" si="88"/>
        <v>V</v>
      </c>
      <c r="D856" s="5"/>
      <c r="E856" s="5"/>
      <c r="F856" s="5">
        <v>25.94</v>
      </c>
      <c r="G856" s="3">
        <f t="shared" si="94"/>
        <v>7.9065120000000011</v>
      </c>
      <c r="K856">
        <v>431.33800000000002</v>
      </c>
      <c r="L856" s="3">
        <f t="shared" si="95"/>
        <v>423.431488</v>
      </c>
      <c r="N856" s="3">
        <f t="shared" si="93"/>
        <v>7.3025119999999788</v>
      </c>
    </row>
    <row r="857" spans="1:14" x14ac:dyDescent="0.2">
      <c r="A857" s="1">
        <v>9019</v>
      </c>
      <c r="B857" s="7">
        <v>37832</v>
      </c>
      <c r="C857" s="21" t="str">
        <f t="shared" si="88"/>
        <v>V</v>
      </c>
      <c r="D857" s="5"/>
      <c r="E857" s="5"/>
      <c r="F857" s="5">
        <v>25.94</v>
      </c>
      <c r="G857" s="3">
        <f t="shared" si="94"/>
        <v>7.9065120000000011</v>
      </c>
      <c r="K857">
        <v>431.33800000000002</v>
      </c>
      <c r="L857" s="3">
        <f t="shared" si="95"/>
        <v>423.431488</v>
      </c>
      <c r="N857" s="3">
        <f t="shared" si="93"/>
        <v>7.3025119999999788</v>
      </c>
    </row>
    <row r="858" spans="1:14" x14ac:dyDescent="0.2">
      <c r="A858" s="1">
        <v>9019</v>
      </c>
      <c r="B858" s="7">
        <v>37860</v>
      </c>
      <c r="C858" s="21" t="str">
        <f t="shared" si="88"/>
        <v>V</v>
      </c>
      <c r="D858" s="5"/>
      <c r="E858" s="5"/>
      <c r="F858" s="5">
        <v>25.99</v>
      </c>
      <c r="G858" s="3">
        <f t="shared" si="94"/>
        <v>7.9217519999999997</v>
      </c>
      <c r="K858">
        <v>431.33800000000002</v>
      </c>
      <c r="L858" s="3">
        <f t="shared" si="95"/>
        <v>423.416248</v>
      </c>
      <c r="N858" s="3">
        <f t="shared" si="93"/>
        <v>7.3177519999999845</v>
      </c>
    </row>
    <row r="859" spans="1:14" x14ac:dyDescent="0.2">
      <c r="A859" s="1">
        <v>9019</v>
      </c>
      <c r="B859" s="7">
        <v>37888</v>
      </c>
      <c r="C859" s="21" t="str">
        <f t="shared" ref="C859:C922" si="96">IF(ISBLANK(D859),"V","S")</f>
        <v>V</v>
      </c>
      <c r="D859" s="5"/>
      <c r="E859" s="5"/>
      <c r="G859" s="3"/>
      <c r="J859" s="3" t="s">
        <v>210</v>
      </c>
      <c r="K859">
        <v>431.33800000000002</v>
      </c>
      <c r="L859" s="3"/>
      <c r="N859" s="3"/>
    </row>
    <row r="860" spans="1:14" x14ac:dyDescent="0.2">
      <c r="A860" s="1">
        <v>9019</v>
      </c>
      <c r="B860" s="7">
        <v>37924</v>
      </c>
      <c r="C860" s="21" t="str">
        <f t="shared" si="96"/>
        <v>V</v>
      </c>
      <c r="D860" s="5"/>
      <c r="E860" s="5"/>
      <c r="G860" s="3"/>
      <c r="J860" s="3" t="s">
        <v>210</v>
      </c>
      <c r="K860">
        <v>431.33800000000002</v>
      </c>
      <c r="L860" s="3"/>
      <c r="N860" s="3"/>
    </row>
    <row r="861" spans="1:14" x14ac:dyDescent="0.2">
      <c r="A861" s="1">
        <v>9019</v>
      </c>
      <c r="B861" s="7">
        <v>37951</v>
      </c>
      <c r="C861" s="21" t="str">
        <f t="shared" si="96"/>
        <v>V</v>
      </c>
      <c r="D861" s="5"/>
      <c r="E861" s="5"/>
      <c r="G861" s="3"/>
      <c r="J861" s="3" t="s">
        <v>211</v>
      </c>
      <c r="K861">
        <v>431.33800000000002</v>
      </c>
      <c r="L861" s="3"/>
      <c r="N861" s="3"/>
    </row>
    <row r="862" spans="1:14" x14ac:dyDescent="0.2">
      <c r="A862" s="1">
        <v>9019</v>
      </c>
      <c r="B862" s="7">
        <v>37978</v>
      </c>
      <c r="C862" s="21" t="str">
        <f t="shared" si="96"/>
        <v>V</v>
      </c>
      <c r="D862" s="5"/>
      <c r="E862" s="5"/>
      <c r="G862" s="3"/>
      <c r="J862" s="3" t="s">
        <v>213</v>
      </c>
      <c r="K862">
        <v>431.33800000000002</v>
      </c>
      <c r="L862" s="3"/>
      <c r="N862" s="3"/>
    </row>
    <row r="863" spans="1:14" x14ac:dyDescent="0.2">
      <c r="A863" s="1">
        <v>9019</v>
      </c>
      <c r="B863" s="7">
        <v>38008</v>
      </c>
      <c r="C863" s="21" t="str">
        <f t="shared" si="96"/>
        <v>V</v>
      </c>
      <c r="D863" s="5"/>
      <c r="E863" s="5"/>
      <c r="G863" s="3"/>
      <c r="J863" s="3" t="s">
        <v>212</v>
      </c>
      <c r="K863">
        <v>431.33800000000002</v>
      </c>
      <c r="L863" s="3"/>
      <c r="N863" s="3"/>
    </row>
    <row r="864" spans="1:14" x14ac:dyDescent="0.2">
      <c r="A864" s="1">
        <v>9019</v>
      </c>
      <c r="B864" s="7">
        <v>38047</v>
      </c>
      <c r="C864" s="21" t="str">
        <f t="shared" si="96"/>
        <v>V</v>
      </c>
      <c r="D864" s="5"/>
      <c r="E864" s="5"/>
      <c r="G864" s="3"/>
      <c r="J864" s="3" t="s">
        <v>213</v>
      </c>
      <c r="K864">
        <v>431.33800000000002</v>
      </c>
      <c r="L864" s="3"/>
      <c r="N864" s="3"/>
    </row>
    <row r="865" spans="1:14" x14ac:dyDescent="0.2">
      <c r="A865" s="1">
        <v>9019</v>
      </c>
      <c r="B865" s="7">
        <v>38079</v>
      </c>
      <c r="C865" s="21" t="str">
        <f t="shared" si="96"/>
        <v>V</v>
      </c>
      <c r="D865" s="5"/>
      <c r="E865" s="5"/>
      <c r="G865" s="3"/>
      <c r="J865" s="3" t="s">
        <v>214</v>
      </c>
      <c r="K865">
        <v>431.33800000000002</v>
      </c>
      <c r="L865" s="3"/>
      <c r="N865" s="3"/>
    </row>
    <row r="866" spans="1:14" x14ac:dyDescent="0.2">
      <c r="A866" s="1">
        <v>9019</v>
      </c>
      <c r="B866" s="7">
        <v>38105</v>
      </c>
      <c r="C866" s="21" t="str">
        <f t="shared" si="96"/>
        <v>V</v>
      </c>
      <c r="D866" s="5"/>
      <c r="E866" s="5"/>
      <c r="G866" s="3"/>
      <c r="J866" s="3" t="s">
        <v>215</v>
      </c>
      <c r="K866">
        <v>431.33800000000002</v>
      </c>
      <c r="L866" s="3"/>
      <c r="N866" s="3"/>
    </row>
    <row r="867" spans="1:14" x14ac:dyDescent="0.2">
      <c r="A867" s="1">
        <v>9019</v>
      </c>
      <c r="B867" s="7">
        <v>38131</v>
      </c>
      <c r="C867" s="21" t="str">
        <f t="shared" si="96"/>
        <v>V</v>
      </c>
      <c r="D867" s="5"/>
      <c r="E867" s="5"/>
      <c r="G867" s="3"/>
      <c r="J867" s="3" t="s">
        <v>216</v>
      </c>
      <c r="K867">
        <v>431.33800000000002</v>
      </c>
      <c r="L867" s="3"/>
      <c r="N867" s="3"/>
    </row>
    <row r="868" spans="1:14" x14ac:dyDescent="0.2">
      <c r="A868" s="1">
        <v>9019</v>
      </c>
      <c r="B868" s="7">
        <v>38162</v>
      </c>
      <c r="C868" s="21" t="str">
        <f t="shared" si="96"/>
        <v>V</v>
      </c>
      <c r="D868" s="5"/>
      <c r="E868" s="5"/>
      <c r="G868" s="3"/>
      <c r="J868" s="3" t="s">
        <v>217</v>
      </c>
      <c r="K868">
        <v>431.33800000000002</v>
      </c>
      <c r="L868" s="3"/>
      <c r="N868" s="3"/>
    </row>
    <row r="869" spans="1:14" x14ac:dyDescent="0.2">
      <c r="A869" s="1">
        <v>9019</v>
      </c>
      <c r="B869" s="7">
        <v>38191</v>
      </c>
      <c r="C869" s="21" t="str">
        <f t="shared" si="96"/>
        <v>V</v>
      </c>
      <c r="D869" s="5"/>
      <c r="E869" s="5"/>
      <c r="G869" s="3"/>
      <c r="J869" s="3" t="s">
        <v>217</v>
      </c>
      <c r="K869">
        <v>431.33800000000002</v>
      </c>
      <c r="L869" s="3"/>
      <c r="N869" s="3"/>
    </row>
    <row r="870" spans="1:14" x14ac:dyDescent="0.2">
      <c r="A870" s="1">
        <v>9019</v>
      </c>
      <c r="B870" s="7">
        <v>38216</v>
      </c>
      <c r="C870" s="21" t="str">
        <f t="shared" si="96"/>
        <v>V</v>
      </c>
      <c r="D870" s="5"/>
      <c r="E870" s="5"/>
      <c r="G870" s="3"/>
      <c r="J870" s="3" t="s">
        <v>217</v>
      </c>
      <c r="K870">
        <v>431.33800000000002</v>
      </c>
      <c r="L870" s="3"/>
      <c r="N870" s="3"/>
    </row>
    <row r="871" spans="1:14" x14ac:dyDescent="0.2">
      <c r="A871" s="1">
        <v>9019</v>
      </c>
      <c r="B871" s="7">
        <v>38250</v>
      </c>
      <c r="C871" s="21" t="str">
        <f t="shared" si="96"/>
        <v>V</v>
      </c>
      <c r="D871" s="5"/>
      <c r="E871" s="5"/>
      <c r="G871" s="3"/>
      <c r="J871" s="3" t="s">
        <v>217</v>
      </c>
      <c r="K871">
        <v>431.33800000000002</v>
      </c>
      <c r="L871" s="3"/>
      <c r="N871" s="3"/>
    </row>
    <row r="872" spans="1:14" x14ac:dyDescent="0.2">
      <c r="A872" s="1">
        <v>9019</v>
      </c>
      <c r="B872" s="7">
        <v>38292</v>
      </c>
      <c r="C872" s="21" t="str">
        <f t="shared" si="96"/>
        <v>V</v>
      </c>
      <c r="D872" s="5"/>
      <c r="E872" s="5"/>
      <c r="G872" s="3"/>
      <c r="J872" s="3" t="s">
        <v>217</v>
      </c>
      <c r="K872">
        <v>431.33800000000002</v>
      </c>
      <c r="L872" s="3"/>
      <c r="N872" s="3"/>
    </row>
    <row r="873" spans="1:14" x14ac:dyDescent="0.2">
      <c r="A873" s="1">
        <v>9019</v>
      </c>
      <c r="B873" s="7">
        <v>38320</v>
      </c>
      <c r="C873" s="21" t="str">
        <f t="shared" si="96"/>
        <v>V</v>
      </c>
      <c r="D873" s="5"/>
      <c r="E873" s="5"/>
      <c r="F873" s="5">
        <v>25.74</v>
      </c>
      <c r="G873" s="3">
        <f>F873*0.3048</f>
        <v>7.8455519999999996</v>
      </c>
      <c r="K873">
        <v>431.33800000000002</v>
      </c>
      <c r="L873" s="3">
        <f>K873-G873</f>
        <v>423.49244800000002</v>
      </c>
      <c r="N873" s="3">
        <f>430.734-L873</f>
        <v>7.241551999999956</v>
      </c>
    </row>
    <row r="874" spans="1:14" x14ac:dyDescent="0.2">
      <c r="A874" s="1">
        <v>9019</v>
      </c>
      <c r="B874" s="7">
        <v>38341</v>
      </c>
      <c r="C874" s="21" t="str">
        <f t="shared" si="96"/>
        <v>V</v>
      </c>
      <c r="D874" s="5"/>
      <c r="E874" s="5"/>
      <c r="F874" s="5">
        <v>25.75</v>
      </c>
      <c r="G874" s="3">
        <f>F874*0.3048</f>
        <v>7.8486000000000002</v>
      </c>
      <c r="K874">
        <v>431.33800000000002</v>
      </c>
      <c r="L874" s="3">
        <f>K874-G874</f>
        <v>423.48940000000005</v>
      </c>
      <c r="N874" s="3">
        <f>430.734-L874</f>
        <v>7.2445999999999344</v>
      </c>
    </row>
    <row r="875" spans="1:14" x14ac:dyDescent="0.2">
      <c r="A875" s="1">
        <v>9019</v>
      </c>
      <c r="B875" s="7">
        <v>38377</v>
      </c>
      <c r="C875" s="21" t="str">
        <f t="shared" si="96"/>
        <v>V</v>
      </c>
      <c r="D875" s="5"/>
      <c r="E875" s="5"/>
      <c r="G875" s="3"/>
      <c r="J875" t="s">
        <v>218</v>
      </c>
      <c r="K875">
        <v>431.33800000000002</v>
      </c>
      <c r="L875" s="3"/>
      <c r="N875" s="3"/>
    </row>
    <row r="876" spans="1:14" x14ac:dyDescent="0.2">
      <c r="A876" s="1">
        <v>9019</v>
      </c>
      <c r="B876" s="7">
        <v>38413</v>
      </c>
      <c r="C876" s="21" t="str">
        <f t="shared" si="96"/>
        <v>V</v>
      </c>
      <c r="D876" s="5"/>
      <c r="E876" s="5"/>
      <c r="G876" s="3"/>
      <c r="J876" t="s">
        <v>218</v>
      </c>
      <c r="K876">
        <v>431.33800000000002</v>
      </c>
      <c r="L876" s="3"/>
      <c r="N876" s="3"/>
    </row>
    <row r="877" spans="1:14" x14ac:dyDescent="0.2">
      <c r="A877" s="1">
        <v>9019</v>
      </c>
      <c r="B877" s="7">
        <v>38440</v>
      </c>
      <c r="C877" s="21" t="str">
        <f t="shared" si="96"/>
        <v>V</v>
      </c>
      <c r="D877" s="5"/>
      <c r="E877" s="5"/>
      <c r="G877" s="3"/>
      <c r="J877" t="s">
        <v>218</v>
      </c>
      <c r="K877">
        <v>431.33800000000002</v>
      </c>
      <c r="L877" s="3"/>
      <c r="N877" s="3"/>
    </row>
    <row r="878" spans="1:14" x14ac:dyDescent="0.2">
      <c r="A878" s="1">
        <v>9019</v>
      </c>
      <c r="B878" s="7">
        <v>38467</v>
      </c>
      <c r="C878" s="21" t="str">
        <f t="shared" si="96"/>
        <v>V</v>
      </c>
      <c r="D878" s="5"/>
      <c r="E878" s="5"/>
      <c r="G878" s="3"/>
      <c r="J878" t="s">
        <v>218</v>
      </c>
      <c r="K878">
        <v>431.33800000000002</v>
      </c>
      <c r="L878" s="3"/>
      <c r="N878" s="3"/>
    </row>
    <row r="879" spans="1:14" x14ac:dyDescent="0.2">
      <c r="A879" s="1">
        <v>9019</v>
      </c>
      <c r="B879" s="7">
        <v>38496</v>
      </c>
      <c r="C879" s="21" t="str">
        <f t="shared" si="96"/>
        <v>V</v>
      </c>
      <c r="D879" s="5"/>
      <c r="E879" s="5"/>
      <c r="G879" s="3"/>
      <c r="J879" t="s">
        <v>218</v>
      </c>
      <c r="K879">
        <v>431.33800000000002</v>
      </c>
      <c r="L879" s="3"/>
      <c r="N879" s="3"/>
    </row>
    <row r="880" spans="1:14" x14ac:dyDescent="0.2">
      <c r="A880" s="1">
        <v>9019</v>
      </c>
      <c r="B880" s="7">
        <v>38526</v>
      </c>
      <c r="C880" s="21" t="s">
        <v>253</v>
      </c>
      <c r="D880" s="5"/>
      <c r="E880" s="5"/>
      <c r="F880" s="5">
        <v>25.33</v>
      </c>
      <c r="G880" s="3">
        <v>7.7210000000000001</v>
      </c>
      <c r="J880" t="s">
        <v>41</v>
      </c>
      <c r="K880">
        <v>431.33800000000002</v>
      </c>
      <c r="L880" s="3">
        <f>K880-G880</f>
        <v>423.61700000000002</v>
      </c>
      <c r="N880" s="3">
        <f>430.734-L880</f>
        <v>7.1169999999999618</v>
      </c>
    </row>
    <row r="881" spans="1:14" x14ac:dyDescent="0.2">
      <c r="A881" s="1">
        <v>9019</v>
      </c>
      <c r="B881" s="7">
        <v>38558</v>
      </c>
      <c r="C881" s="21" t="str">
        <f t="shared" si="96"/>
        <v>V</v>
      </c>
      <c r="D881" s="5"/>
      <c r="E881" s="5"/>
      <c r="F881" s="5">
        <v>25.26</v>
      </c>
      <c r="G881" s="3">
        <v>7.6989999999999998</v>
      </c>
      <c r="J881" t="s">
        <v>58</v>
      </c>
      <c r="K881">
        <v>431.33800000000002</v>
      </c>
      <c r="L881" s="3">
        <f>K881-G881</f>
        <v>423.63900000000001</v>
      </c>
      <c r="N881" s="3">
        <f>430.734-L881</f>
        <v>7.0949999999999704</v>
      </c>
    </row>
    <row r="882" spans="1:14" x14ac:dyDescent="0.2">
      <c r="A882" s="1">
        <v>9019</v>
      </c>
      <c r="B882" s="7">
        <v>38586</v>
      </c>
      <c r="C882" s="21" t="s">
        <v>253</v>
      </c>
      <c r="D882" s="5"/>
      <c r="E882" s="5"/>
      <c r="F882" s="5">
        <v>25.51</v>
      </c>
      <c r="G882" s="3">
        <v>7.7750000000000004</v>
      </c>
      <c r="J882" t="s">
        <v>41</v>
      </c>
      <c r="K882">
        <v>431.33800000000002</v>
      </c>
      <c r="L882" s="3">
        <f>K882-G882</f>
        <v>423.56300000000005</v>
      </c>
      <c r="N882" s="3">
        <f>430.734-L882</f>
        <v>7.1709999999999354</v>
      </c>
    </row>
    <row r="883" spans="1:14" x14ac:dyDescent="0.2">
      <c r="A883" s="1">
        <v>9019</v>
      </c>
      <c r="B883" s="7">
        <v>38618</v>
      </c>
      <c r="C883" s="21" t="s">
        <v>253</v>
      </c>
      <c r="D883" s="5"/>
      <c r="E883" s="5"/>
      <c r="F883" s="5">
        <v>25.74</v>
      </c>
      <c r="G883" s="3">
        <v>7.8460000000000001</v>
      </c>
      <c r="J883" t="s">
        <v>41</v>
      </c>
      <c r="K883">
        <v>431.33800000000002</v>
      </c>
      <c r="L883" s="3">
        <f>K883-G883</f>
        <v>423.49200000000002</v>
      </c>
      <c r="N883" s="3">
        <f>430.734-L883</f>
        <v>7.2419999999999618</v>
      </c>
    </row>
    <row r="884" spans="1:14" x14ac:dyDescent="0.2">
      <c r="A884" s="1">
        <v>9019</v>
      </c>
      <c r="B884" s="7">
        <v>38649</v>
      </c>
      <c r="C884" s="21" t="str">
        <f t="shared" si="96"/>
        <v>V</v>
      </c>
      <c r="D884" s="5"/>
      <c r="E884" s="5"/>
      <c r="G884" s="3"/>
      <c r="J884" t="s">
        <v>219</v>
      </c>
      <c r="K884">
        <v>431.33800000000002</v>
      </c>
      <c r="L884" s="3"/>
      <c r="N884" s="3"/>
    </row>
    <row r="885" spans="1:14" x14ac:dyDescent="0.2">
      <c r="A885" s="1">
        <v>9019</v>
      </c>
      <c r="B885" s="7">
        <v>38677</v>
      </c>
      <c r="C885" s="21" t="str">
        <f t="shared" si="96"/>
        <v>V</v>
      </c>
      <c r="D885" s="5"/>
      <c r="E885" s="5"/>
      <c r="G885" s="3"/>
      <c r="J885" t="s">
        <v>219</v>
      </c>
      <c r="K885">
        <v>431.33800000000002</v>
      </c>
      <c r="L885" s="3"/>
      <c r="N885" s="3"/>
    </row>
    <row r="886" spans="1:14" x14ac:dyDescent="0.2">
      <c r="A886" s="1">
        <v>9019</v>
      </c>
      <c r="B886" s="7">
        <v>38707</v>
      </c>
      <c r="C886" s="21" t="str">
        <f t="shared" si="96"/>
        <v>V</v>
      </c>
      <c r="D886" s="5"/>
      <c r="E886" s="5"/>
      <c r="G886" s="3"/>
      <c r="J886" t="s">
        <v>219</v>
      </c>
      <c r="K886">
        <v>431.33800000000002</v>
      </c>
      <c r="L886" s="3"/>
      <c r="N886" s="3"/>
    </row>
    <row r="887" spans="1:14" x14ac:dyDescent="0.2">
      <c r="A887" s="1">
        <v>9019</v>
      </c>
      <c r="B887" s="7">
        <v>38743</v>
      </c>
      <c r="C887" s="21" t="str">
        <f t="shared" si="96"/>
        <v>V</v>
      </c>
      <c r="D887" s="5"/>
      <c r="E887" s="5"/>
      <c r="G887" s="3"/>
      <c r="J887" t="s">
        <v>219</v>
      </c>
      <c r="K887">
        <v>431.33800000000002</v>
      </c>
      <c r="L887" s="3"/>
      <c r="N887" s="3"/>
    </row>
    <row r="888" spans="1:14" x14ac:dyDescent="0.2">
      <c r="A888" s="1">
        <v>9019</v>
      </c>
      <c r="B888" s="7">
        <v>38776</v>
      </c>
      <c r="C888" s="21" t="str">
        <f t="shared" si="96"/>
        <v>V</v>
      </c>
      <c r="D888" s="5"/>
      <c r="E888" s="5"/>
      <c r="G888" s="3"/>
      <c r="J888" t="s">
        <v>219</v>
      </c>
      <c r="K888">
        <v>431.33800000000002</v>
      </c>
      <c r="L888" s="3"/>
      <c r="N888" s="3"/>
    </row>
    <row r="889" spans="1:14" x14ac:dyDescent="0.2">
      <c r="A889" s="1">
        <v>9019</v>
      </c>
      <c r="B889" s="7">
        <v>38803</v>
      </c>
      <c r="C889" s="21" t="str">
        <f t="shared" si="96"/>
        <v>V</v>
      </c>
      <c r="D889" s="5"/>
      <c r="E889" s="5"/>
      <c r="G889" s="3"/>
      <c r="J889" t="s">
        <v>219</v>
      </c>
      <c r="K889">
        <v>431.33800000000002</v>
      </c>
      <c r="L889" s="3"/>
      <c r="N889" s="3"/>
    </row>
    <row r="890" spans="1:14" x14ac:dyDescent="0.2">
      <c r="A890" s="1">
        <v>9019</v>
      </c>
      <c r="B890" s="7">
        <v>38835</v>
      </c>
      <c r="C890" s="21" t="s">
        <v>253</v>
      </c>
      <c r="D890" s="5"/>
      <c r="E890" s="5"/>
      <c r="F890" s="5">
        <v>25.78</v>
      </c>
      <c r="G890" s="3">
        <v>7.8579999999999997</v>
      </c>
      <c r="J890" t="s">
        <v>41</v>
      </c>
      <c r="K890">
        <v>431.33800000000002</v>
      </c>
      <c r="L890" s="3">
        <f>K890-G890</f>
        <v>423.48</v>
      </c>
      <c r="N890" s="3">
        <f>430.734-L890</f>
        <v>7.2539999999999623</v>
      </c>
    </row>
    <row r="891" spans="1:14" x14ac:dyDescent="0.2">
      <c r="A891" s="1">
        <v>9019</v>
      </c>
      <c r="B891" s="7">
        <v>38856</v>
      </c>
      <c r="C891" s="21" t="s">
        <v>253</v>
      </c>
      <c r="D891" s="5"/>
      <c r="E891" s="5"/>
      <c r="F891" s="5">
        <v>25.67</v>
      </c>
      <c r="G891" s="3">
        <v>7.8239999999999998</v>
      </c>
      <c r="J891" t="s">
        <v>41</v>
      </c>
      <c r="K891">
        <v>431.33800000000002</v>
      </c>
      <c r="L891" s="3">
        <f>K891-G891</f>
        <v>423.51400000000001</v>
      </c>
      <c r="N891" s="3">
        <f>430.734-L891</f>
        <v>7.2199999999999704</v>
      </c>
    </row>
    <row r="892" spans="1:14" x14ac:dyDescent="0.2">
      <c r="A892" s="1">
        <v>9019</v>
      </c>
      <c r="B892" s="7">
        <v>38895</v>
      </c>
      <c r="C892" s="21" t="s">
        <v>253</v>
      </c>
      <c r="D892" s="5"/>
      <c r="E892" s="5"/>
      <c r="F892" s="5">
        <v>25.71</v>
      </c>
      <c r="G892" s="3">
        <v>7.8360000000000003</v>
      </c>
      <c r="J892" t="s">
        <v>41</v>
      </c>
      <c r="K892">
        <v>431.33800000000002</v>
      </c>
      <c r="L892" s="3">
        <f>K892-G892</f>
        <v>423.50200000000001</v>
      </c>
      <c r="N892" s="3">
        <f>430.734-L892</f>
        <v>7.2319999999999709</v>
      </c>
    </row>
    <row r="893" spans="1:14" x14ac:dyDescent="0.2">
      <c r="A893" s="1">
        <v>9019</v>
      </c>
      <c r="B893" s="7">
        <v>38925</v>
      </c>
      <c r="C893" s="21" t="str">
        <f t="shared" si="96"/>
        <v>V</v>
      </c>
      <c r="D893" s="5"/>
      <c r="E893" s="5"/>
      <c r="G893" s="3"/>
      <c r="J893" t="s">
        <v>219</v>
      </c>
      <c r="K893">
        <v>431.33800000000002</v>
      </c>
      <c r="L893" s="3"/>
      <c r="N893" s="3"/>
    </row>
    <row r="894" spans="1:14" x14ac:dyDescent="0.2">
      <c r="A894" s="1">
        <v>9019</v>
      </c>
      <c r="B894" s="7">
        <v>38958</v>
      </c>
      <c r="C894" s="21" t="str">
        <f t="shared" si="96"/>
        <v>V</v>
      </c>
      <c r="D894" s="5"/>
      <c r="E894" s="5"/>
      <c r="G894" s="3"/>
      <c r="J894" t="s">
        <v>219</v>
      </c>
      <c r="K894">
        <v>431.33800000000002</v>
      </c>
      <c r="L894" s="3"/>
      <c r="N894" s="3"/>
    </row>
    <row r="895" spans="1:14" x14ac:dyDescent="0.2">
      <c r="A895" s="1">
        <v>9019</v>
      </c>
      <c r="B895" s="7">
        <v>38986</v>
      </c>
      <c r="C895" s="21" t="str">
        <f t="shared" si="96"/>
        <v>V</v>
      </c>
      <c r="D895" s="5"/>
      <c r="E895" s="5"/>
      <c r="G895" s="3"/>
      <c r="J895" t="s">
        <v>115</v>
      </c>
      <c r="L895" s="3"/>
      <c r="N895" s="3"/>
    </row>
    <row r="896" spans="1:14" x14ac:dyDescent="0.2">
      <c r="A896" s="1">
        <v>9019</v>
      </c>
      <c r="B896" s="7">
        <v>39014</v>
      </c>
      <c r="C896" s="21" t="str">
        <f t="shared" si="96"/>
        <v>V</v>
      </c>
      <c r="D896" s="5"/>
      <c r="E896" s="5"/>
      <c r="G896" s="3"/>
      <c r="J896" t="s">
        <v>220</v>
      </c>
      <c r="K896">
        <v>431.33800000000002</v>
      </c>
      <c r="L896" s="3"/>
      <c r="N896" s="3"/>
    </row>
    <row r="897" spans="1:14" x14ac:dyDescent="0.2">
      <c r="A897" s="1">
        <v>9019</v>
      </c>
      <c r="B897" s="7">
        <v>39050</v>
      </c>
      <c r="C897" s="21" t="str">
        <f t="shared" si="96"/>
        <v>V</v>
      </c>
      <c r="D897" s="5"/>
      <c r="E897" s="5"/>
      <c r="G897" s="3"/>
      <c r="J897" t="s">
        <v>120</v>
      </c>
      <c r="L897" s="3"/>
      <c r="N897" s="3"/>
    </row>
    <row r="898" spans="1:14" x14ac:dyDescent="0.2">
      <c r="A898" s="1">
        <v>9019</v>
      </c>
      <c r="B898" s="7">
        <v>39077</v>
      </c>
      <c r="C898" s="21" t="str">
        <f t="shared" si="96"/>
        <v>V</v>
      </c>
      <c r="D898" s="5"/>
      <c r="E898" s="5"/>
      <c r="G898" s="3"/>
      <c r="J898" t="s">
        <v>222</v>
      </c>
      <c r="K898">
        <v>431.33800000000002</v>
      </c>
      <c r="L898" s="3"/>
      <c r="N898" s="3"/>
    </row>
    <row r="899" spans="1:14" x14ac:dyDescent="0.2">
      <c r="A899" s="1">
        <v>9019</v>
      </c>
      <c r="B899" s="7">
        <v>39114</v>
      </c>
      <c r="C899" s="21" t="str">
        <f t="shared" si="96"/>
        <v>V</v>
      </c>
      <c r="D899" s="5"/>
      <c r="E899" s="5"/>
      <c r="G899" s="3"/>
      <c r="J899" t="s">
        <v>115</v>
      </c>
      <c r="L899" s="3"/>
      <c r="N899" s="3"/>
    </row>
    <row r="900" spans="1:14" x14ac:dyDescent="0.2">
      <c r="A900" s="1">
        <v>9019</v>
      </c>
      <c r="B900" s="7">
        <v>39136</v>
      </c>
      <c r="C900" s="21" t="str">
        <f t="shared" si="96"/>
        <v>V</v>
      </c>
      <c r="D900" s="5"/>
      <c r="E900" s="5"/>
      <c r="G900" s="3"/>
      <c r="J900" t="s">
        <v>115</v>
      </c>
      <c r="L900" s="3"/>
      <c r="N900" s="3"/>
    </row>
    <row r="901" spans="1:14" x14ac:dyDescent="0.2">
      <c r="A901" s="1">
        <v>9019</v>
      </c>
      <c r="B901" s="7">
        <v>39167</v>
      </c>
      <c r="C901" s="21" t="str">
        <f t="shared" si="96"/>
        <v>V</v>
      </c>
      <c r="D901" s="5"/>
      <c r="E901" s="5"/>
      <c r="G901" s="3"/>
      <c r="J901" t="s">
        <v>221</v>
      </c>
      <c r="K901">
        <v>431.33800000000002</v>
      </c>
      <c r="L901" s="3"/>
      <c r="N901" s="3"/>
    </row>
    <row r="902" spans="1:14" x14ac:dyDescent="0.2">
      <c r="A902" s="1">
        <v>9019</v>
      </c>
      <c r="B902" s="7">
        <v>39198</v>
      </c>
      <c r="C902" s="21" t="str">
        <f t="shared" si="96"/>
        <v>V</v>
      </c>
      <c r="D902" s="5"/>
      <c r="E902" s="5"/>
      <c r="G902" s="3"/>
      <c r="J902" t="s">
        <v>221</v>
      </c>
      <c r="K902">
        <v>431.33800000000002</v>
      </c>
      <c r="L902" s="3"/>
      <c r="N902" s="3"/>
    </row>
    <row r="903" spans="1:14" x14ac:dyDescent="0.2">
      <c r="A903" s="1">
        <v>9019</v>
      </c>
      <c r="B903" s="7">
        <v>39220</v>
      </c>
      <c r="C903" s="21" t="str">
        <f t="shared" si="96"/>
        <v>V</v>
      </c>
      <c r="D903" s="5"/>
      <c r="E903" s="5"/>
      <c r="G903" s="3"/>
      <c r="J903" t="s">
        <v>221</v>
      </c>
      <c r="K903">
        <v>431.33800000000002</v>
      </c>
      <c r="L903" s="3"/>
      <c r="N903" s="3"/>
    </row>
    <row r="904" spans="1:14" x14ac:dyDescent="0.2">
      <c r="A904" s="1">
        <v>9019</v>
      </c>
      <c r="B904" s="7">
        <v>39258</v>
      </c>
      <c r="C904" s="21" t="str">
        <f t="shared" si="96"/>
        <v>V</v>
      </c>
      <c r="D904" s="5"/>
      <c r="E904" s="5"/>
      <c r="G904" s="3"/>
      <c r="J904" t="s">
        <v>221</v>
      </c>
      <c r="K904">
        <v>431.33800000000002</v>
      </c>
      <c r="L904" s="3"/>
      <c r="N904" s="3"/>
    </row>
    <row r="905" spans="1:14" x14ac:dyDescent="0.2">
      <c r="A905" s="1">
        <v>9019</v>
      </c>
      <c r="B905" s="7">
        <v>39317</v>
      </c>
      <c r="C905" s="21" t="str">
        <f t="shared" si="96"/>
        <v>V</v>
      </c>
      <c r="D905" s="5"/>
      <c r="E905" s="5"/>
      <c r="G905" s="3"/>
      <c r="J905" t="s">
        <v>115</v>
      </c>
      <c r="L905" s="3"/>
      <c r="N905" s="3"/>
    </row>
    <row r="906" spans="1:14" x14ac:dyDescent="0.2">
      <c r="A906" s="1">
        <v>9019</v>
      </c>
      <c r="B906" s="7">
        <v>39356</v>
      </c>
      <c r="C906" s="21" t="str">
        <f t="shared" si="96"/>
        <v>V</v>
      </c>
      <c r="D906" s="5"/>
      <c r="E906" s="5"/>
      <c r="G906" s="3"/>
      <c r="J906" t="s">
        <v>115</v>
      </c>
      <c r="L906" s="3"/>
      <c r="N906" s="3"/>
    </row>
    <row r="907" spans="1:14" x14ac:dyDescent="0.2">
      <c r="A907" s="1">
        <v>9019</v>
      </c>
      <c r="B907" s="7">
        <v>39373</v>
      </c>
      <c r="C907" s="21" t="str">
        <f t="shared" si="96"/>
        <v>V</v>
      </c>
      <c r="D907" s="5"/>
      <c r="E907" s="5"/>
      <c r="G907" s="3"/>
      <c r="J907" t="s">
        <v>223</v>
      </c>
      <c r="K907">
        <v>431.33800000000002</v>
      </c>
      <c r="L907" s="3"/>
      <c r="N907" s="3"/>
    </row>
    <row r="908" spans="1:14" x14ac:dyDescent="0.2">
      <c r="A908" s="1">
        <v>9019</v>
      </c>
      <c r="B908" s="7">
        <v>39413</v>
      </c>
      <c r="C908" s="21" t="str">
        <f t="shared" si="96"/>
        <v>V</v>
      </c>
      <c r="D908" s="5"/>
      <c r="E908" s="5"/>
      <c r="G908" s="3"/>
      <c r="J908" t="s">
        <v>224</v>
      </c>
      <c r="K908">
        <v>431.33800000000002</v>
      </c>
      <c r="L908" s="3"/>
      <c r="N908" s="3"/>
    </row>
    <row r="909" spans="1:14" x14ac:dyDescent="0.2">
      <c r="A909" s="1">
        <v>9019</v>
      </c>
      <c r="B909" s="7">
        <v>39443</v>
      </c>
      <c r="C909" s="21" t="str">
        <f t="shared" si="96"/>
        <v>V</v>
      </c>
      <c r="D909" s="5"/>
      <c r="E909" s="5"/>
      <c r="G909" s="3"/>
      <c r="J909" t="s">
        <v>222</v>
      </c>
      <c r="K909">
        <v>431.33800000000002</v>
      </c>
      <c r="L909" s="3"/>
      <c r="N909" s="3"/>
    </row>
    <row r="910" spans="1:14" x14ac:dyDescent="0.2">
      <c r="A910" s="1">
        <v>9019</v>
      </c>
      <c r="B910" s="7">
        <v>39472</v>
      </c>
      <c r="C910" s="21" t="str">
        <f t="shared" si="96"/>
        <v>V</v>
      </c>
      <c r="D910" s="5"/>
      <c r="E910" s="5"/>
      <c r="G910" s="3"/>
      <c r="J910" t="s">
        <v>225</v>
      </c>
      <c r="K910">
        <v>431.33800000000002</v>
      </c>
      <c r="L910" s="3"/>
      <c r="N910" s="3"/>
    </row>
    <row r="911" spans="1:14" x14ac:dyDescent="0.2">
      <c r="A911" s="1">
        <v>9019</v>
      </c>
      <c r="B911" s="7">
        <v>39507</v>
      </c>
      <c r="C911" s="21" t="str">
        <f t="shared" si="96"/>
        <v>V</v>
      </c>
      <c r="D911" s="5"/>
      <c r="E911" s="5"/>
      <c r="G911" s="3"/>
      <c r="J911" t="s">
        <v>226</v>
      </c>
      <c r="K911">
        <v>431.33800000000002</v>
      </c>
      <c r="L911" s="3"/>
      <c r="N911" s="3"/>
    </row>
    <row r="912" spans="1:14" x14ac:dyDescent="0.2">
      <c r="A912" s="1">
        <v>9019</v>
      </c>
      <c r="B912" s="7">
        <v>39536</v>
      </c>
      <c r="C912" s="21" t="str">
        <f t="shared" si="96"/>
        <v>V</v>
      </c>
      <c r="D912" s="5"/>
      <c r="E912" s="5"/>
      <c r="G912" s="3"/>
      <c r="J912" t="s">
        <v>227</v>
      </c>
      <c r="K912">
        <v>431.33800000000002</v>
      </c>
      <c r="L912" s="3"/>
      <c r="N912" s="3"/>
    </row>
    <row r="913" spans="1:14" x14ac:dyDescent="0.2">
      <c r="A913" s="1">
        <v>9019</v>
      </c>
      <c r="B913" s="7">
        <v>39563</v>
      </c>
      <c r="C913" s="21" t="str">
        <f t="shared" si="96"/>
        <v>V</v>
      </c>
      <c r="D913" s="5"/>
      <c r="E913" s="5"/>
      <c r="G913" s="3"/>
      <c r="J913" t="s">
        <v>228</v>
      </c>
      <c r="K913">
        <v>431.33800000000002</v>
      </c>
      <c r="L913" s="3"/>
      <c r="N913" s="3"/>
    </row>
    <row r="914" spans="1:14" x14ac:dyDescent="0.2">
      <c r="A914" s="1">
        <v>9019</v>
      </c>
      <c r="B914" s="7">
        <v>39580</v>
      </c>
      <c r="C914" s="21" t="str">
        <f t="shared" si="96"/>
        <v>V</v>
      </c>
      <c r="D914" s="5"/>
      <c r="E914" s="5"/>
      <c r="G914" s="3"/>
      <c r="J914" t="s">
        <v>229</v>
      </c>
      <c r="K914">
        <v>431.33800000000002</v>
      </c>
      <c r="L914" s="3"/>
      <c r="N914" s="3"/>
    </row>
    <row r="915" spans="1:14" x14ac:dyDescent="0.2">
      <c r="A915" s="1">
        <v>9019</v>
      </c>
      <c r="B915" s="7">
        <v>39674</v>
      </c>
      <c r="C915" s="21" t="str">
        <f t="shared" si="96"/>
        <v>V</v>
      </c>
      <c r="D915" s="5"/>
      <c r="E915" s="5"/>
      <c r="G915" s="3"/>
      <c r="J915" t="s">
        <v>230</v>
      </c>
      <c r="K915">
        <v>431.33800000000002</v>
      </c>
      <c r="L915" s="3"/>
      <c r="N915" s="3"/>
    </row>
    <row r="916" spans="1:14" x14ac:dyDescent="0.2">
      <c r="A916" s="1">
        <v>9019</v>
      </c>
      <c r="B916" s="7">
        <v>39725</v>
      </c>
      <c r="C916" s="21" t="str">
        <f t="shared" si="96"/>
        <v>V</v>
      </c>
      <c r="D916" s="5"/>
      <c r="E916" s="5"/>
      <c r="G916" s="3"/>
      <c r="J916" t="s">
        <v>231</v>
      </c>
      <c r="K916">
        <v>431.33800000000002</v>
      </c>
      <c r="L916" s="3"/>
      <c r="N916" s="3"/>
    </row>
    <row r="917" spans="1:14" x14ac:dyDescent="0.2">
      <c r="A917" s="1">
        <v>9019</v>
      </c>
      <c r="B917" s="7">
        <v>39767</v>
      </c>
      <c r="C917" s="21" t="str">
        <f t="shared" si="96"/>
        <v>V</v>
      </c>
      <c r="D917" s="5"/>
      <c r="E917" s="5"/>
      <c r="G917" s="3"/>
      <c r="J917" t="s">
        <v>232</v>
      </c>
      <c r="K917">
        <v>431.33800000000002</v>
      </c>
      <c r="L917" s="3"/>
      <c r="N917" s="3"/>
    </row>
    <row r="918" spans="1:14" x14ac:dyDescent="0.2">
      <c r="A918" s="1">
        <v>9019</v>
      </c>
      <c r="B918" s="7">
        <v>39795</v>
      </c>
      <c r="C918" s="21" t="str">
        <f t="shared" si="96"/>
        <v>V</v>
      </c>
      <c r="D918" s="5"/>
      <c r="E918" s="5"/>
      <c r="G918" s="3"/>
      <c r="J918" t="s">
        <v>233</v>
      </c>
      <c r="K918">
        <v>431.33800000000002</v>
      </c>
      <c r="L918" s="3"/>
      <c r="N918" s="3"/>
    </row>
    <row r="919" spans="1:14" x14ac:dyDescent="0.2">
      <c r="A919" s="1">
        <v>9019</v>
      </c>
      <c r="B919" s="7">
        <v>39833</v>
      </c>
      <c r="C919" s="21" t="s">
        <v>253</v>
      </c>
      <c r="D919" s="5"/>
      <c r="E919" s="5"/>
      <c r="G919" s="3"/>
      <c r="J919" t="s">
        <v>197</v>
      </c>
      <c r="L919" s="3"/>
      <c r="N919" s="3"/>
    </row>
    <row r="920" spans="1:14" x14ac:dyDescent="0.2">
      <c r="A920" s="1">
        <v>9019</v>
      </c>
      <c r="B920" s="7">
        <v>39866</v>
      </c>
      <c r="C920" s="21" t="str">
        <f t="shared" si="96"/>
        <v>V</v>
      </c>
      <c r="D920" s="5"/>
      <c r="E920" s="5"/>
      <c r="G920" s="3"/>
      <c r="J920" t="s">
        <v>235</v>
      </c>
      <c r="K920">
        <v>431.33800000000002</v>
      </c>
      <c r="L920" s="3"/>
      <c r="N920" s="3"/>
    </row>
    <row r="921" spans="1:14" x14ac:dyDescent="0.2">
      <c r="A921" s="1">
        <v>9019</v>
      </c>
      <c r="B921" s="7">
        <v>39898</v>
      </c>
      <c r="C921" s="21" t="str">
        <f t="shared" si="96"/>
        <v>V</v>
      </c>
      <c r="D921" s="5"/>
      <c r="E921" s="5"/>
      <c r="G921" s="3"/>
      <c r="J921" t="s">
        <v>234</v>
      </c>
      <c r="K921">
        <v>431.33800000000002</v>
      </c>
      <c r="L921" s="3"/>
      <c r="N921" s="3"/>
    </row>
    <row r="922" spans="1:14" x14ac:dyDescent="0.2">
      <c r="A922" s="1">
        <v>9019</v>
      </c>
      <c r="B922" s="7">
        <v>39928</v>
      </c>
      <c r="C922" s="21" t="str">
        <f t="shared" si="96"/>
        <v>V</v>
      </c>
      <c r="D922" s="5"/>
      <c r="E922" s="5"/>
      <c r="F922" s="5">
        <v>25.28</v>
      </c>
      <c r="G922" s="3">
        <v>7.7050000000000001</v>
      </c>
      <c r="K922">
        <v>431.33800000000002</v>
      </c>
      <c r="L922" s="3">
        <f>K922-G922</f>
        <v>423.63300000000004</v>
      </c>
      <c r="N922" s="3">
        <f>430.734-L922</f>
        <v>7.1009999999999422</v>
      </c>
    </row>
    <row r="923" spans="1:14" x14ac:dyDescent="0.2">
      <c r="A923" s="1">
        <v>9019</v>
      </c>
      <c r="B923" s="7">
        <v>39966</v>
      </c>
      <c r="C923" s="21" t="str">
        <f t="shared" ref="C923:C992" si="97">IF(ISBLANK(D923),"V","S")</f>
        <v>V</v>
      </c>
      <c r="D923" s="5"/>
      <c r="E923" s="5"/>
      <c r="F923" s="5">
        <v>24.96</v>
      </c>
      <c r="G923" s="3">
        <f>F923*0.3048</f>
        <v>7.6078080000000003</v>
      </c>
      <c r="K923">
        <v>431.33800000000002</v>
      </c>
      <c r="L923" s="3">
        <f>K923-G923</f>
        <v>423.73019200000005</v>
      </c>
      <c r="N923" s="3">
        <f>430.734-L923</f>
        <v>7.0038079999999354</v>
      </c>
    </row>
    <row r="924" spans="1:14" x14ac:dyDescent="0.2">
      <c r="A924" s="1">
        <v>9019</v>
      </c>
      <c r="B924" s="7">
        <v>40004</v>
      </c>
      <c r="C924" s="21" t="str">
        <f t="shared" si="97"/>
        <v>V</v>
      </c>
      <c r="D924" s="5"/>
      <c r="E924" s="5"/>
      <c r="F924" s="5">
        <v>24.98</v>
      </c>
      <c r="G924" s="3">
        <f>F924*0.3048</f>
        <v>7.6139040000000007</v>
      </c>
      <c r="K924">
        <v>431.33800000000002</v>
      </c>
      <c r="L924" s="3">
        <f>K924-G924</f>
        <v>423.72409600000003</v>
      </c>
      <c r="N924" s="3">
        <f>430.734-L924</f>
        <v>7.0099039999999491</v>
      </c>
    </row>
    <row r="925" spans="1:14" x14ac:dyDescent="0.2">
      <c r="A925" s="1">
        <v>9019</v>
      </c>
      <c r="B925" s="7">
        <v>40045</v>
      </c>
      <c r="C925" s="21" t="str">
        <f t="shared" si="97"/>
        <v>V</v>
      </c>
      <c r="D925" s="5"/>
      <c r="E925" s="5"/>
      <c r="F925" s="5">
        <v>25.43</v>
      </c>
      <c r="G925" s="3">
        <f>F925*0.3048</f>
        <v>7.7510640000000004</v>
      </c>
      <c r="K925">
        <v>431.33800000000002</v>
      </c>
      <c r="L925" s="3">
        <f>K925-G925</f>
        <v>423.58693600000004</v>
      </c>
      <c r="N925" s="3">
        <f>430.734-L925</f>
        <v>7.1470639999999435</v>
      </c>
    </row>
    <row r="926" spans="1:14" x14ac:dyDescent="0.2">
      <c r="A926" s="1">
        <v>9019</v>
      </c>
      <c r="B926" s="7">
        <v>40074</v>
      </c>
      <c r="C926" s="21" t="str">
        <f t="shared" si="97"/>
        <v>V</v>
      </c>
      <c r="D926" s="5"/>
      <c r="E926" s="5"/>
      <c r="F926" s="5">
        <v>25.55</v>
      </c>
      <c r="G926" s="3">
        <f>F926*0.3048</f>
        <v>7.7876400000000006</v>
      </c>
      <c r="K926">
        <v>431.33800000000002</v>
      </c>
      <c r="L926" s="3">
        <f>K926-G926</f>
        <v>423.55036000000001</v>
      </c>
      <c r="N926" s="3">
        <f>430.734-L926</f>
        <v>7.1836399999999685</v>
      </c>
    </row>
    <row r="927" spans="1:14" x14ac:dyDescent="0.2">
      <c r="A927" s="1">
        <v>9019</v>
      </c>
      <c r="B927" s="7">
        <v>40102</v>
      </c>
      <c r="C927" s="21" t="str">
        <f t="shared" si="97"/>
        <v>V</v>
      </c>
      <c r="D927" s="5"/>
      <c r="E927" s="5"/>
      <c r="G927" s="3"/>
      <c r="J927" t="s">
        <v>242</v>
      </c>
      <c r="K927">
        <v>431.33800000000002</v>
      </c>
      <c r="L927" s="3"/>
      <c r="N927" s="3"/>
    </row>
    <row r="928" spans="1:14" x14ac:dyDescent="0.2">
      <c r="A928" s="1">
        <v>9019</v>
      </c>
      <c r="B928" s="7">
        <v>40128</v>
      </c>
      <c r="C928" s="21" t="str">
        <f t="shared" si="97"/>
        <v>V</v>
      </c>
      <c r="D928" s="5"/>
      <c r="E928" s="5"/>
      <c r="G928" s="3"/>
      <c r="J928" t="s">
        <v>232</v>
      </c>
      <c r="K928">
        <v>431.33800000000002</v>
      </c>
      <c r="L928" s="3"/>
      <c r="N928" s="3"/>
    </row>
    <row r="929" spans="1:14" x14ac:dyDescent="0.2">
      <c r="A929" s="1">
        <v>9019</v>
      </c>
      <c r="B929" s="7">
        <v>40162</v>
      </c>
      <c r="C929" s="21" t="str">
        <f t="shared" si="97"/>
        <v>V</v>
      </c>
      <c r="D929" s="5"/>
      <c r="E929" s="5"/>
      <c r="G929" s="3"/>
      <c r="J929" t="s">
        <v>243</v>
      </c>
      <c r="K929">
        <v>431.33800000000002</v>
      </c>
      <c r="L929" s="3"/>
      <c r="N929" s="3"/>
    </row>
    <row r="930" spans="1:14" x14ac:dyDescent="0.2">
      <c r="A930" s="1">
        <v>9019</v>
      </c>
      <c r="B930" s="7">
        <v>40191</v>
      </c>
      <c r="C930" s="21" t="s">
        <v>256</v>
      </c>
      <c r="D930" s="5"/>
      <c r="E930" s="5"/>
      <c r="G930" s="3"/>
      <c r="J930" t="s">
        <v>257</v>
      </c>
      <c r="K930">
        <v>431.33800000000002</v>
      </c>
      <c r="L930" s="3"/>
      <c r="N930" s="3"/>
    </row>
    <row r="931" spans="1:14" x14ac:dyDescent="0.2">
      <c r="A931" s="1">
        <v>9019</v>
      </c>
      <c r="B931" s="7">
        <v>40222</v>
      </c>
      <c r="C931" s="21" t="s">
        <v>256</v>
      </c>
      <c r="D931" s="5"/>
      <c r="E931" s="5"/>
      <c r="G931" s="3"/>
      <c r="J931" t="s">
        <v>258</v>
      </c>
      <c r="K931">
        <v>431.33800000000002</v>
      </c>
      <c r="L931" s="3"/>
      <c r="N931" s="3"/>
    </row>
    <row r="932" spans="1:14" x14ac:dyDescent="0.2">
      <c r="A932" s="1">
        <v>9019</v>
      </c>
      <c r="B932" s="7">
        <v>40247</v>
      </c>
      <c r="C932" s="21" t="s">
        <v>256</v>
      </c>
      <c r="D932" s="5"/>
      <c r="E932" s="5"/>
      <c r="G932" s="3"/>
      <c r="J932" t="s">
        <v>259</v>
      </c>
      <c r="K932">
        <v>431.33800000000002</v>
      </c>
      <c r="L932" s="3"/>
      <c r="N932" s="3"/>
    </row>
    <row r="933" spans="1:14" x14ac:dyDescent="0.2">
      <c r="A933" s="1">
        <v>9019</v>
      </c>
      <c r="B933" s="7">
        <v>40275</v>
      </c>
      <c r="C933" s="21" t="s">
        <v>256</v>
      </c>
      <c r="D933" s="5"/>
      <c r="E933" s="5"/>
      <c r="G933" s="3"/>
      <c r="J933" t="s">
        <v>259</v>
      </c>
      <c r="K933">
        <v>431.33800000000002</v>
      </c>
      <c r="L933" s="3"/>
      <c r="N933" s="3"/>
    </row>
    <row r="934" spans="1:14" x14ac:dyDescent="0.2">
      <c r="A934" s="1">
        <v>9019</v>
      </c>
      <c r="B934" s="7">
        <v>40302</v>
      </c>
      <c r="C934" s="21" t="s">
        <v>256</v>
      </c>
      <c r="D934" s="5"/>
      <c r="E934" s="5"/>
      <c r="G934" s="3"/>
      <c r="J934" t="s">
        <v>260</v>
      </c>
      <c r="K934">
        <v>431.33800000000002</v>
      </c>
      <c r="L934" s="3"/>
      <c r="N934" s="3"/>
    </row>
    <row r="935" spans="1:14" x14ac:dyDescent="0.2">
      <c r="A935" s="1">
        <v>9019</v>
      </c>
      <c r="B935" s="7">
        <v>40331</v>
      </c>
      <c r="C935" s="21" t="s">
        <v>256</v>
      </c>
      <c r="D935" s="5"/>
      <c r="E935" s="5"/>
      <c r="F935" s="5">
        <v>25.7</v>
      </c>
      <c r="G935" s="3">
        <f>F935*0.3048</f>
        <v>7.8333599999999999</v>
      </c>
      <c r="K935">
        <v>431.33800000000002</v>
      </c>
      <c r="L935" s="3">
        <f>K935-G935</f>
        <v>423.50463999999999</v>
      </c>
      <c r="N935" s="3">
        <f>430.734-L935</f>
        <v>7.2293599999999856</v>
      </c>
    </row>
    <row r="936" spans="1:14" x14ac:dyDescent="0.2">
      <c r="C936" s="21"/>
      <c r="D936" s="5"/>
      <c r="E936" s="5"/>
      <c r="G936" s="3"/>
      <c r="N936" s="3"/>
    </row>
    <row r="937" spans="1:14" s="12" customFormat="1" x14ac:dyDescent="0.2">
      <c r="A937" s="10">
        <v>9020</v>
      </c>
      <c r="B937" s="11">
        <v>33156</v>
      </c>
      <c r="C937" s="21" t="str">
        <f t="shared" si="97"/>
        <v>V</v>
      </c>
      <c r="D937" s="14"/>
      <c r="E937" s="14"/>
      <c r="F937" s="14">
        <f t="shared" ref="F937:F965" si="98">G937*3.281</f>
        <v>28.846551999999999</v>
      </c>
      <c r="G937" s="12">
        <v>8.7919999999999998</v>
      </c>
      <c r="H937" s="14"/>
      <c r="K937" s="12">
        <v>432.01</v>
      </c>
      <c r="L937" s="12">
        <f t="shared" ref="L937:L966" si="99">K937-G937</f>
        <v>423.21800000000002</v>
      </c>
      <c r="N937" s="12">
        <v>8.157</v>
      </c>
    </row>
    <row r="938" spans="1:14" x14ac:dyDescent="0.2">
      <c r="A938" s="1">
        <v>9020</v>
      </c>
      <c r="B938" s="7">
        <v>33172</v>
      </c>
      <c r="C938" s="21" t="str">
        <f t="shared" si="97"/>
        <v>V</v>
      </c>
      <c r="D938" s="5"/>
      <c r="E938" s="5"/>
      <c r="F938" s="5">
        <f t="shared" si="98"/>
        <v>28.853114000000001</v>
      </c>
      <c r="G938">
        <v>8.7940000000000005</v>
      </c>
      <c r="I938" s="3"/>
      <c r="K938">
        <v>432.01</v>
      </c>
      <c r="L938">
        <f t="shared" si="99"/>
        <v>423.21600000000001</v>
      </c>
      <c r="N938">
        <f t="shared" ref="N938:N966" si="100">G938-(G937-N937)</f>
        <v>8.1590000000000007</v>
      </c>
    </row>
    <row r="939" spans="1:14" x14ac:dyDescent="0.2">
      <c r="A939" s="1">
        <v>9020</v>
      </c>
      <c r="B939" s="7">
        <v>33313</v>
      </c>
      <c r="C939" s="21" t="str">
        <f t="shared" si="97"/>
        <v>V</v>
      </c>
      <c r="D939" s="5"/>
      <c r="E939" s="5"/>
      <c r="F939" s="5">
        <f t="shared" si="98"/>
        <v>29.069659999999999</v>
      </c>
      <c r="G939">
        <v>8.86</v>
      </c>
      <c r="K939">
        <v>432.01</v>
      </c>
      <c r="L939">
        <f t="shared" si="99"/>
        <v>423.15</v>
      </c>
      <c r="N939">
        <f t="shared" si="100"/>
        <v>8.2249999999999996</v>
      </c>
    </row>
    <row r="940" spans="1:14" x14ac:dyDescent="0.2">
      <c r="A940" s="1">
        <v>9020</v>
      </c>
      <c r="B940" s="7">
        <v>33414</v>
      </c>
      <c r="C940" s="21" t="str">
        <f t="shared" si="97"/>
        <v>S</v>
      </c>
      <c r="D940" s="5">
        <v>25</v>
      </c>
      <c r="E940" s="5">
        <v>0.51</v>
      </c>
      <c r="F940" s="5">
        <f t="shared" si="98"/>
        <v>24.492664999999999</v>
      </c>
      <c r="G940">
        <v>7.4649999999999999</v>
      </c>
      <c r="J940" t="s">
        <v>287</v>
      </c>
      <c r="K940">
        <v>432.01</v>
      </c>
      <c r="L940">
        <f t="shared" si="99"/>
        <v>424.54500000000002</v>
      </c>
      <c r="N940" s="3">
        <f t="shared" si="100"/>
        <v>6.83</v>
      </c>
    </row>
    <row r="941" spans="1:14" x14ac:dyDescent="0.2">
      <c r="A941" s="1">
        <v>9020</v>
      </c>
      <c r="B941" s="7">
        <v>33679</v>
      </c>
      <c r="C941" s="21" t="str">
        <f t="shared" si="97"/>
        <v>V</v>
      </c>
      <c r="D941" s="5"/>
      <c r="E941" s="5"/>
      <c r="F941" s="5">
        <f t="shared" si="98"/>
        <v>28.74156</v>
      </c>
      <c r="G941">
        <v>8.76</v>
      </c>
      <c r="K941">
        <v>432.01</v>
      </c>
      <c r="L941">
        <f t="shared" si="99"/>
        <v>423.25</v>
      </c>
      <c r="N941" s="3">
        <f t="shared" si="100"/>
        <v>8.125</v>
      </c>
    </row>
    <row r="942" spans="1:14" x14ac:dyDescent="0.2">
      <c r="A942" s="1">
        <v>9020</v>
      </c>
      <c r="B942" s="7">
        <v>35323</v>
      </c>
      <c r="C942" s="21" t="str">
        <f t="shared" si="97"/>
        <v>V</v>
      </c>
      <c r="D942" s="5"/>
      <c r="E942" s="5"/>
      <c r="F942" s="5">
        <f t="shared" si="98"/>
        <v>27.799913000000004</v>
      </c>
      <c r="G942">
        <v>8.4730000000000008</v>
      </c>
      <c r="K942">
        <v>432.01</v>
      </c>
      <c r="L942">
        <f t="shared" si="99"/>
        <v>423.53699999999998</v>
      </c>
      <c r="N942" s="3">
        <f t="shared" si="100"/>
        <v>7.838000000000001</v>
      </c>
    </row>
    <row r="943" spans="1:14" x14ac:dyDescent="0.2">
      <c r="A943" s="1">
        <v>9020</v>
      </c>
      <c r="B943" s="7">
        <v>35754</v>
      </c>
      <c r="C943" s="21" t="str">
        <f t="shared" si="97"/>
        <v>V</v>
      </c>
      <c r="D943" s="5"/>
      <c r="E943" s="5"/>
      <c r="F943" s="5">
        <f t="shared" si="98"/>
        <v>27.478375</v>
      </c>
      <c r="G943">
        <v>8.375</v>
      </c>
      <c r="K943">
        <v>432.01</v>
      </c>
      <c r="L943">
        <f t="shared" si="99"/>
        <v>423.63499999999999</v>
      </c>
      <c r="N943" s="3">
        <f t="shared" si="100"/>
        <v>7.74</v>
      </c>
    </row>
    <row r="944" spans="1:14" x14ac:dyDescent="0.2">
      <c r="A944" s="1">
        <v>9020</v>
      </c>
      <c r="B944" s="7">
        <v>35776</v>
      </c>
      <c r="C944" s="21" t="str">
        <f t="shared" si="97"/>
        <v>V</v>
      </c>
      <c r="D944" s="5"/>
      <c r="E944" s="5"/>
      <c r="F944" s="5">
        <f t="shared" si="98"/>
        <v>28.032864000000004</v>
      </c>
      <c r="G944">
        <v>8.5440000000000005</v>
      </c>
      <c r="K944">
        <v>432.01</v>
      </c>
      <c r="L944">
        <f t="shared" si="99"/>
        <v>423.46600000000001</v>
      </c>
      <c r="N944" s="3">
        <f t="shared" si="100"/>
        <v>7.9090000000000007</v>
      </c>
    </row>
    <row r="945" spans="1:16" x14ac:dyDescent="0.2">
      <c r="A945" s="1">
        <v>9020</v>
      </c>
      <c r="B945" s="7">
        <v>35817</v>
      </c>
      <c r="C945" s="21" t="str">
        <f t="shared" si="97"/>
        <v>V</v>
      </c>
      <c r="D945" s="5"/>
      <c r="E945" s="5"/>
      <c r="F945" s="5">
        <f t="shared" si="98"/>
        <v>28.190352000000004</v>
      </c>
      <c r="G945">
        <v>8.5920000000000005</v>
      </c>
      <c r="K945">
        <v>432.01</v>
      </c>
      <c r="L945">
        <f t="shared" si="99"/>
        <v>423.41800000000001</v>
      </c>
      <c r="N945" s="3">
        <f t="shared" si="100"/>
        <v>7.9570000000000007</v>
      </c>
    </row>
    <row r="946" spans="1:16" x14ac:dyDescent="0.2">
      <c r="A946" s="1">
        <v>9020</v>
      </c>
      <c r="B946" s="7">
        <v>35845</v>
      </c>
      <c r="C946" s="21" t="str">
        <f t="shared" si="97"/>
        <v>V</v>
      </c>
      <c r="D946" s="5"/>
      <c r="E946" s="5"/>
      <c r="F946" s="5">
        <f t="shared" si="98"/>
        <v>28.308468000000001</v>
      </c>
      <c r="G946">
        <v>8.6280000000000001</v>
      </c>
      <c r="K946">
        <v>432.01</v>
      </c>
      <c r="L946">
        <f t="shared" si="99"/>
        <v>423.38200000000001</v>
      </c>
      <c r="N946" s="3">
        <f t="shared" si="100"/>
        <v>7.9930000000000003</v>
      </c>
    </row>
    <row r="947" spans="1:16" x14ac:dyDescent="0.2">
      <c r="A947" s="1">
        <v>9020</v>
      </c>
      <c r="B947" s="7">
        <v>35871</v>
      </c>
      <c r="C947" s="21" t="str">
        <f t="shared" si="97"/>
        <v>V</v>
      </c>
      <c r="D947" s="5"/>
      <c r="E947" s="5"/>
      <c r="F947" s="5">
        <f t="shared" si="98"/>
        <v>27.924590999999999</v>
      </c>
      <c r="G947">
        <v>8.5109999999999992</v>
      </c>
      <c r="K947">
        <v>432.01</v>
      </c>
      <c r="L947">
        <f t="shared" si="99"/>
        <v>423.49899999999997</v>
      </c>
      <c r="N947" s="3">
        <f t="shared" si="100"/>
        <v>7.8759999999999994</v>
      </c>
    </row>
    <row r="948" spans="1:16" x14ac:dyDescent="0.2">
      <c r="A948" s="1">
        <v>9020</v>
      </c>
      <c r="B948" s="7">
        <v>35900</v>
      </c>
      <c r="C948" s="21" t="str">
        <f t="shared" si="97"/>
        <v>V</v>
      </c>
      <c r="D948" s="5"/>
      <c r="E948" s="5"/>
      <c r="F948" s="5">
        <f t="shared" si="98"/>
        <v>28.210038000000004</v>
      </c>
      <c r="G948">
        <v>8.5980000000000008</v>
      </c>
      <c r="K948">
        <v>432.01</v>
      </c>
      <c r="L948">
        <f t="shared" si="99"/>
        <v>423.41199999999998</v>
      </c>
      <c r="N948" s="3">
        <f t="shared" si="100"/>
        <v>7.963000000000001</v>
      </c>
    </row>
    <row r="949" spans="1:16" x14ac:dyDescent="0.2">
      <c r="A949" s="1">
        <v>9020</v>
      </c>
      <c r="B949" s="7">
        <v>35956</v>
      </c>
      <c r="C949" s="21" t="str">
        <f t="shared" si="97"/>
        <v>V</v>
      </c>
      <c r="D949" s="5"/>
      <c r="E949" s="5"/>
      <c r="F949" s="5">
        <f t="shared" si="98"/>
        <v>27.465251000000002</v>
      </c>
      <c r="G949">
        <v>8.3710000000000004</v>
      </c>
      <c r="K949">
        <v>432.01</v>
      </c>
      <c r="L949">
        <f t="shared" si="99"/>
        <v>423.63900000000001</v>
      </c>
      <c r="N949" s="3">
        <f t="shared" si="100"/>
        <v>7.7360000000000007</v>
      </c>
    </row>
    <row r="950" spans="1:16" x14ac:dyDescent="0.2">
      <c r="A950" s="1">
        <v>9020</v>
      </c>
      <c r="B950" s="7">
        <v>36001</v>
      </c>
      <c r="C950" s="21" t="str">
        <f t="shared" si="97"/>
        <v>V</v>
      </c>
      <c r="D950" s="5"/>
      <c r="E950" s="5"/>
      <c r="F950" s="5">
        <f t="shared" si="98"/>
        <v>27.662110999999999</v>
      </c>
      <c r="G950">
        <v>8.4309999999999992</v>
      </c>
      <c r="K950">
        <v>432.01</v>
      </c>
      <c r="L950">
        <f t="shared" si="99"/>
        <v>423.57900000000001</v>
      </c>
      <c r="N950" s="3">
        <f t="shared" si="100"/>
        <v>7.7959999999999994</v>
      </c>
    </row>
    <row r="951" spans="1:16" x14ac:dyDescent="0.2">
      <c r="A951" s="1">
        <v>9020</v>
      </c>
      <c r="B951" s="7">
        <v>36060</v>
      </c>
      <c r="C951" s="21" t="str">
        <f t="shared" si="97"/>
        <v>V</v>
      </c>
      <c r="D951" s="5"/>
      <c r="E951" s="5"/>
      <c r="F951" s="5">
        <f t="shared" si="98"/>
        <v>28.574228999999999</v>
      </c>
      <c r="G951">
        <v>8.7089999999999996</v>
      </c>
      <c r="K951">
        <v>432.01</v>
      </c>
      <c r="L951">
        <f t="shared" si="99"/>
        <v>423.30099999999999</v>
      </c>
      <c r="N951" s="3">
        <f t="shared" si="100"/>
        <v>8.0739999999999998</v>
      </c>
    </row>
    <row r="952" spans="1:16" x14ac:dyDescent="0.2">
      <c r="A952" s="1">
        <v>9020</v>
      </c>
      <c r="B952" s="7">
        <v>36082</v>
      </c>
      <c r="C952" s="21" t="str">
        <f t="shared" si="97"/>
        <v>V</v>
      </c>
      <c r="D952" s="5"/>
      <c r="E952" s="5"/>
      <c r="F952" s="5">
        <f t="shared" si="98"/>
        <v>28.088641000000003</v>
      </c>
      <c r="G952">
        <v>8.5609999999999999</v>
      </c>
      <c r="K952">
        <v>432.01</v>
      </c>
      <c r="L952">
        <f t="shared" si="99"/>
        <v>423.44900000000001</v>
      </c>
      <c r="N952" s="3">
        <f t="shared" si="100"/>
        <v>7.9260000000000002</v>
      </c>
    </row>
    <row r="953" spans="1:16" x14ac:dyDescent="0.2">
      <c r="A953" s="1">
        <v>9020</v>
      </c>
      <c r="B953" s="7">
        <v>36160</v>
      </c>
      <c r="C953" s="21" t="str">
        <f t="shared" si="97"/>
        <v>V</v>
      </c>
      <c r="D953" s="5"/>
      <c r="E953" s="5"/>
      <c r="F953" s="5">
        <f t="shared" si="98"/>
        <v>28.105046000000005</v>
      </c>
      <c r="G953">
        <v>8.5660000000000007</v>
      </c>
      <c r="K953">
        <v>433.01</v>
      </c>
      <c r="L953">
        <f t="shared" si="99"/>
        <v>424.44400000000002</v>
      </c>
      <c r="N953" s="3">
        <f>G953-(G952-N952)</f>
        <v>7.9310000000000009</v>
      </c>
    </row>
    <row r="954" spans="1:16" x14ac:dyDescent="0.2">
      <c r="A954" s="1">
        <v>9020</v>
      </c>
      <c r="B954" s="7">
        <v>36185</v>
      </c>
      <c r="C954" s="21" t="str">
        <f t="shared" si="97"/>
        <v>V</v>
      </c>
      <c r="D954" s="5"/>
      <c r="E954" s="5"/>
      <c r="F954" s="5">
        <f t="shared" si="98"/>
        <v>28.187071</v>
      </c>
      <c r="G954">
        <v>8.5909999999999993</v>
      </c>
      <c r="K954">
        <v>434.01</v>
      </c>
      <c r="L954">
        <f t="shared" si="99"/>
        <v>425.41899999999998</v>
      </c>
      <c r="N954" s="3">
        <f>G954-(G953-N953)</f>
        <v>7.9559999999999995</v>
      </c>
    </row>
    <row r="955" spans="1:16" x14ac:dyDescent="0.2">
      <c r="A955" s="1">
        <v>9020</v>
      </c>
      <c r="B955" s="7">
        <v>36216</v>
      </c>
      <c r="C955" s="21" t="str">
        <f t="shared" si="97"/>
        <v>V</v>
      </c>
      <c r="D955" s="5"/>
      <c r="E955" s="5"/>
      <c r="F955" s="5">
        <f t="shared" si="98"/>
        <v>28.285501000000004</v>
      </c>
      <c r="G955">
        <v>8.6210000000000004</v>
      </c>
      <c r="K955">
        <v>435.01</v>
      </c>
      <c r="L955">
        <f t="shared" si="99"/>
        <v>426.38900000000001</v>
      </c>
      <c r="N955" s="3">
        <f>G955-(G954-N954)</f>
        <v>7.9860000000000007</v>
      </c>
    </row>
    <row r="956" spans="1:16" x14ac:dyDescent="0.2">
      <c r="A956" s="1">
        <v>9020</v>
      </c>
      <c r="B956" s="7">
        <v>36235</v>
      </c>
      <c r="C956" s="21" t="str">
        <f t="shared" si="97"/>
        <v>V</v>
      </c>
      <c r="D956" s="5"/>
      <c r="E956" s="5"/>
      <c r="F956" s="5">
        <f t="shared" si="98"/>
        <v>28.315030000000004</v>
      </c>
      <c r="G956">
        <v>8.6300000000000008</v>
      </c>
      <c r="K956">
        <v>436.01</v>
      </c>
      <c r="L956">
        <f t="shared" si="99"/>
        <v>427.38</v>
      </c>
      <c r="N956" s="3">
        <f>G956-(G955-N955)</f>
        <v>7.995000000000001</v>
      </c>
    </row>
    <row r="957" spans="1:16" x14ac:dyDescent="0.2">
      <c r="A957" s="1">
        <v>9020</v>
      </c>
      <c r="B957" s="7">
        <v>36277</v>
      </c>
      <c r="C957" s="21" t="str">
        <f t="shared" si="97"/>
        <v>V</v>
      </c>
      <c r="D957" s="5"/>
      <c r="E957" s="5"/>
      <c r="F957" s="5">
        <f t="shared" si="98"/>
        <v>27.734293000000001</v>
      </c>
      <c r="G957">
        <v>8.4529999999999994</v>
      </c>
      <c r="K957">
        <v>437.01</v>
      </c>
      <c r="L957">
        <f t="shared" si="99"/>
        <v>428.55700000000002</v>
      </c>
      <c r="N957" s="3">
        <f>G957-(G956-N956)</f>
        <v>7.8179999999999996</v>
      </c>
    </row>
    <row r="958" spans="1:16" x14ac:dyDescent="0.2">
      <c r="A958" s="1">
        <v>9020</v>
      </c>
      <c r="B958" s="7">
        <v>36299</v>
      </c>
      <c r="C958" s="21" t="str">
        <f t="shared" si="97"/>
        <v>V</v>
      </c>
      <c r="D958" s="5"/>
      <c r="E958" s="5"/>
      <c r="F958" s="5">
        <f t="shared" si="98"/>
        <v>27.383226000000001</v>
      </c>
      <c r="G958">
        <v>8.3460000000000001</v>
      </c>
      <c r="K958">
        <v>432.01</v>
      </c>
      <c r="L958">
        <f t="shared" si="99"/>
        <v>423.66399999999999</v>
      </c>
      <c r="N958" s="3">
        <f>G958-(G952-N952)</f>
        <v>7.7110000000000003</v>
      </c>
      <c r="P958" t="s">
        <v>31</v>
      </c>
    </row>
    <row r="959" spans="1:16" x14ac:dyDescent="0.2">
      <c r="A959" s="1">
        <v>9020</v>
      </c>
      <c r="B959" s="7">
        <v>36328</v>
      </c>
      <c r="C959" s="21" t="str">
        <f t="shared" si="97"/>
        <v>V</v>
      </c>
      <c r="D959" s="5"/>
      <c r="E959" s="5"/>
      <c r="F959" s="5">
        <f t="shared" si="98"/>
        <v>26.914042999999999</v>
      </c>
      <c r="G959">
        <v>8.2029999999999994</v>
      </c>
      <c r="K959">
        <v>432.01</v>
      </c>
      <c r="L959">
        <f t="shared" si="99"/>
        <v>423.80700000000002</v>
      </c>
      <c r="N959" s="3">
        <f t="shared" si="100"/>
        <v>7.5679999999999996</v>
      </c>
    </row>
    <row r="960" spans="1:16" x14ac:dyDescent="0.2">
      <c r="A960" s="1">
        <v>9020</v>
      </c>
      <c r="B960" s="7">
        <v>36371</v>
      </c>
      <c r="C960" s="21" t="str">
        <f t="shared" si="97"/>
        <v>V</v>
      </c>
      <c r="D960" s="5"/>
      <c r="E960" s="5"/>
      <c r="F960" s="5">
        <f t="shared" si="98"/>
        <v>26.736868999999999</v>
      </c>
      <c r="G960">
        <v>8.1489999999999991</v>
      </c>
      <c r="K960">
        <v>432.01</v>
      </c>
      <c r="L960">
        <f t="shared" si="99"/>
        <v>423.86099999999999</v>
      </c>
      <c r="N960" s="3">
        <f t="shared" si="100"/>
        <v>7.5139999999999993</v>
      </c>
    </row>
    <row r="961" spans="1:14" x14ac:dyDescent="0.2">
      <c r="A961" s="1">
        <v>9020</v>
      </c>
      <c r="B961" s="7">
        <v>36399</v>
      </c>
      <c r="C961" s="21" t="str">
        <f t="shared" si="97"/>
        <v>V</v>
      </c>
      <c r="D961" s="5"/>
      <c r="E961" s="5"/>
      <c r="F961" s="5">
        <f t="shared" si="98"/>
        <v>26.713902000000001</v>
      </c>
      <c r="G961">
        <v>8.1419999999999995</v>
      </c>
      <c r="K961">
        <v>432.01</v>
      </c>
      <c r="L961">
        <f t="shared" si="99"/>
        <v>423.86799999999999</v>
      </c>
      <c r="N961" s="3">
        <f t="shared" si="100"/>
        <v>7.5069999999999997</v>
      </c>
    </row>
    <row r="962" spans="1:14" x14ac:dyDescent="0.2">
      <c r="A962" s="1">
        <v>9020</v>
      </c>
      <c r="B962" s="7">
        <v>36427</v>
      </c>
      <c r="C962" s="21" t="str">
        <f t="shared" si="97"/>
        <v>V</v>
      </c>
      <c r="D962" s="5"/>
      <c r="E962" s="5"/>
      <c r="F962" s="5">
        <f t="shared" si="98"/>
        <v>26.743431000000001</v>
      </c>
      <c r="G962">
        <v>8.1509999999999998</v>
      </c>
      <c r="K962">
        <v>432.01</v>
      </c>
      <c r="L962">
        <f t="shared" si="99"/>
        <v>423.85899999999998</v>
      </c>
      <c r="N962" s="3">
        <f t="shared" si="100"/>
        <v>7.516</v>
      </c>
    </row>
    <row r="963" spans="1:14" x14ac:dyDescent="0.2">
      <c r="A963" s="1">
        <v>9020</v>
      </c>
      <c r="B963" s="7">
        <v>36458</v>
      </c>
      <c r="C963" s="21" t="str">
        <f t="shared" si="97"/>
        <v>V</v>
      </c>
      <c r="D963" s="5"/>
      <c r="E963" s="5"/>
      <c r="F963" s="5">
        <f t="shared" si="98"/>
        <v>26.891076000000002</v>
      </c>
      <c r="G963">
        <v>8.1959999999999997</v>
      </c>
      <c r="K963">
        <v>432.01</v>
      </c>
      <c r="L963">
        <f t="shared" si="99"/>
        <v>423.81399999999996</v>
      </c>
      <c r="N963" s="3">
        <f t="shared" si="100"/>
        <v>7.5609999999999999</v>
      </c>
    </row>
    <row r="964" spans="1:14" x14ac:dyDescent="0.2">
      <c r="A964" s="1">
        <v>9020</v>
      </c>
      <c r="B964" s="7">
        <v>36486</v>
      </c>
      <c r="C964" s="21" t="str">
        <f t="shared" si="97"/>
        <v>V</v>
      </c>
      <c r="D964" s="5"/>
      <c r="E964" s="5"/>
      <c r="F964" s="5">
        <f t="shared" si="98"/>
        <v>27.10106</v>
      </c>
      <c r="G964">
        <v>8.26</v>
      </c>
      <c r="K964">
        <v>432.01</v>
      </c>
      <c r="L964">
        <f t="shared" si="99"/>
        <v>423.75</v>
      </c>
      <c r="N964" s="3">
        <f t="shared" si="100"/>
        <v>7.625</v>
      </c>
    </row>
    <row r="965" spans="1:14" x14ac:dyDescent="0.2">
      <c r="A965" s="1">
        <v>9020</v>
      </c>
      <c r="B965" s="7">
        <v>36521</v>
      </c>
      <c r="C965" s="21" t="str">
        <f t="shared" si="97"/>
        <v>V</v>
      </c>
      <c r="D965" s="5"/>
      <c r="E965" s="5"/>
      <c r="F965" s="5">
        <f t="shared" si="98"/>
        <v>27.317606000000001</v>
      </c>
      <c r="G965">
        <v>8.3260000000000005</v>
      </c>
      <c r="K965">
        <v>432.01</v>
      </c>
      <c r="L965">
        <f t="shared" si="99"/>
        <v>423.68399999999997</v>
      </c>
      <c r="N965" s="3">
        <f>G965-(G964-N964)</f>
        <v>7.6910000000000007</v>
      </c>
    </row>
    <row r="966" spans="1:14" x14ac:dyDescent="0.2">
      <c r="A966" s="1">
        <v>9020</v>
      </c>
      <c r="B966" s="7">
        <v>36553</v>
      </c>
      <c r="C966" s="21" t="str">
        <f t="shared" si="97"/>
        <v>V</v>
      </c>
      <c r="D966" s="5"/>
      <c r="E966" s="5"/>
      <c r="F966" s="5">
        <v>27.37</v>
      </c>
      <c r="G966" s="3">
        <f t="shared" ref="G966:G972" si="101">F966/3.281</f>
        <v>8.3419689119170979</v>
      </c>
      <c r="K966">
        <v>432.01</v>
      </c>
      <c r="L966">
        <f t="shared" si="99"/>
        <v>423.6680310880829</v>
      </c>
      <c r="N966" s="3">
        <f t="shared" si="100"/>
        <v>7.7069689119170981</v>
      </c>
    </row>
    <row r="967" spans="1:14" x14ac:dyDescent="0.2">
      <c r="A967" s="1">
        <v>9020</v>
      </c>
      <c r="B967" s="7">
        <v>36587</v>
      </c>
      <c r="C967" s="21" t="str">
        <f t="shared" si="97"/>
        <v>V</v>
      </c>
      <c r="D967" s="5"/>
      <c r="E967" s="5"/>
      <c r="F967" s="5">
        <v>27.65</v>
      </c>
      <c r="G967" s="3">
        <f t="shared" si="101"/>
        <v>8.4273087473331287</v>
      </c>
      <c r="K967">
        <v>432.01</v>
      </c>
      <c r="L967">
        <f t="shared" ref="L967:L1030" si="102">K967-G967</f>
        <v>423.58269125266685</v>
      </c>
      <c r="N967" s="3">
        <f t="shared" ref="N967:N1030" si="103">G967-(G966-N966)</f>
        <v>7.7923087473331289</v>
      </c>
    </row>
    <row r="968" spans="1:14" x14ac:dyDescent="0.2">
      <c r="A968" s="1">
        <v>9020</v>
      </c>
      <c r="B968" s="7">
        <v>36612</v>
      </c>
      <c r="C968" s="21" t="str">
        <f t="shared" si="97"/>
        <v>V</v>
      </c>
      <c r="D968" s="5"/>
      <c r="E968" s="5"/>
      <c r="F968" s="5">
        <v>27.7</v>
      </c>
      <c r="G968" s="3">
        <f t="shared" si="101"/>
        <v>8.4425480036574214</v>
      </c>
      <c r="K968">
        <v>432.01</v>
      </c>
      <c r="L968">
        <f t="shared" si="102"/>
        <v>423.56745199634258</v>
      </c>
      <c r="N968" s="3">
        <f t="shared" si="103"/>
        <v>7.8075480036574216</v>
      </c>
    </row>
    <row r="969" spans="1:14" x14ac:dyDescent="0.2">
      <c r="A969" s="1">
        <v>9020</v>
      </c>
      <c r="B969" s="7">
        <v>36640</v>
      </c>
      <c r="C969" s="21" t="str">
        <f t="shared" si="97"/>
        <v>V</v>
      </c>
      <c r="D969" s="5"/>
      <c r="E969" s="5"/>
      <c r="F969" s="5">
        <v>27.54</v>
      </c>
      <c r="G969" s="3">
        <f t="shared" si="101"/>
        <v>8.3937823834196887</v>
      </c>
      <c r="K969">
        <v>432.01</v>
      </c>
      <c r="L969">
        <f t="shared" si="102"/>
        <v>423.61621761658029</v>
      </c>
      <c r="N969" s="3">
        <f t="shared" si="103"/>
        <v>7.758782383419689</v>
      </c>
    </row>
    <row r="970" spans="1:14" x14ac:dyDescent="0.2">
      <c r="A970" s="1">
        <v>9020</v>
      </c>
      <c r="B970" s="7">
        <v>36669</v>
      </c>
      <c r="C970" s="21" t="str">
        <f t="shared" si="97"/>
        <v>V</v>
      </c>
      <c r="D970" s="5"/>
      <c r="E970" s="5"/>
      <c r="F970" s="5">
        <v>27.57</v>
      </c>
      <c r="G970" s="3">
        <f t="shared" si="101"/>
        <v>8.4029259372142633</v>
      </c>
      <c r="K970">
        <v>432.01</v>
      </c>
      <c r="L970">
        <f t="shared" si="102"/>
        <v>423.60707406278573</v>
      </c>
      <c r="N970" s="3">
        <f t="shared" si="103"/>
        <v>7.7679259372142635</v>
      </c>
    </row>
    <row r="971" spans="1:14" x14ac:dyDescent="0.2">
      <c r="A971" s="1">
        <v>9020</v>
      </c>
      <c r="B971" s="7">
        <v>36706</v>
      </c>
      <c r="C971" s="21" t="str">
        <f t="shared" si="97"/>
        <v>V</v>
      </c>
      <c r="D971" s="5"/>
      <c r="E971" s="5"/>
      <c r="F971" s="5">
        <v>27.64</v>
      </c>
      <c r="G971" s="3">
        <f t="shared" si="101"/>
        <v>8.4242608960682723</v>
      </c>
      <c r="K971">
        <v>432.01</v>
      </c>
      <c r="L971">
        <f t="shared" si="102"/>
        <v>423.5857391039317</v>
      </c>
      <c r="N971" s="3">
        <f t="shared" si="103"/>
        <v>7.7892608960682725</v>
      </c>
    </row>
    <row r="972" spans="1:14" x14ac:dyDescent="0.2">
      <c r="A972" s="1">
        <v>9020</v>
      </c>
      <c r="B972" s="7">
        <v>36732</v>
      </c>
      <c r="C972" s="21" t="str">
        <f t="shared" si="97"/>
        <v>V</v>
      </c>
      <c r="D972" s="5"/>
      <c r="E972" s="5"/>
      <c r="F972" s="5">
        <v>27.7</v>
      </c>
      <c r="G972" s="3">
        <f t="shared" si="101"/>
        <v>8.4425480036574214</v>
      </c>
      <c r="K972">
        <v>432.01</v>
      </c>
      <c r="L972">
        <f t="shared" si="102"/>
        <v>423.56745199634258</v>
      </c>
      <c r="N972" s="3">
        <f t="shared" si="103"/>
        <v>7.8075480036574216</v>
      </c>
    </row>
    <row r="973" spans="1:14" x14ac:dyDescent="0.2">
      <c r="A973" s="1">
        <v>9020</v>
      </c>
      <c r="B973" s="7">
        <v>36760</v>
      </c>
      <c r="C973" s="21" t="str">
        <f t="shared" si="97"/>
        <v>V</v>
      </c>
      <c r="D973" s="5"/>
      <c r="E973" s="5"/>
      <c r="F973" s="5">
        <v>27.88</v>
      </c>
      <c r="G973" s="3">
        <v>8.4979999999999993</v>
      </c>
      <c r="K973">
        <v>432.01</v>
      </c>
      <c r="L973">
        <f t="shared" si="102"/>
        <v>423.512</v>
      </c>
      <c r="N973" s="3">
        <f t="shared" si="103"/>
        <v>7.8629999999999995</v>
      </c>
    </row>
    <row r="974" spans="1:14" x14ac:dyDescent="0.2">
      <c r="A974" s="1">
        <v>9020</v>
      </c>
      <c r="B974" s="7">
        <v>36787</v>
      </c>
      <c r="C974" s="21" t="str">
        <f t="shared" si="97"/>
        <v>V</v>
      </c>
      <c r="D974" s="5"/>
      <c r="E974" s="5"/>
      <c r="F974" s="5">
        <v>27.91</v>
      </c>
      <c r="G974" s="3">
        <v>8.5069999999999997</v>
      </c>
      <c r="K974">
        <v>432.01</v>
      </c>
      <c r="L974">
        <f t="shared" si="102"/>
        <v>423.50299999999999</v>
      </c>
      <c r="N974" s="3">
        <f t="shared" si="103"/>
        <v>7.8719999999999999</v>
      </c>
    </row>
    <row r="975" spans="1:14" x14ac:dyDescent="0.2">
      <c r="A975" s="1">
        <v>9020</v>
      </c>
      <c r="B975" s="7">
        <v>36822</v>
      </c>
      <c r="C975" s="21" t="str">
        <f t="shared" si="97"/>
        <v>V</v>
      </c>
      <c r="D975" s="5"/>
      <c r="E975" s="5"/>
      <c r="F975" s="5">
        <v>27.83</v>
      </c>
      <c r="G975" s="3">
        <v>8.4830000000000005</v>
      </c>
      <c r="K975">
        <v>432.01</v>
      </c>
      <c r="L975">
        <f t="shared" si="102"/>
        <v>423.52699999999999</v>
      </c>
      <c r="N975" s="3">
        <f t="shared" si="103"/>
        <v>7.8480000000000008</v>
      </c>
    </row>
    <row r="976" spans="1:14" x14ac:dyDescent="0.2">
      <c r="A976" s="1">
        <v>9020</v>
      </c>
      <c r="B976" s="7">
        <v>36859</v>
      </c>
      <c r="C976" s="21" t="str">
        <f t="shared" si="97"/>
        <v>V</v>
      </c>
      <c r="D976" s="5"/>
      <c r="E976" s="5"/>
      <c r="F976" s="5">
        <v>27.39</v>
      </c>
      <c r="G976" s="3">
        <v>8.3480000000000008</v>
      </c>
      <c r="K976">
        <v>432.01</v>
      </c>
      <c r="L976">
        <f t="shared" si="102"/>
        <v>423.66199999999998</v>
      </c>
      <c r="N976" s="3">
        <f t="shared" si="103"/>
        <v>7.713000000000001</v>
      </c>
    </row>
    <row r="977" spans="1:14" x14ac:dyDescent="0.2">
      <c r="A977" s="1">
        <v>9020</v>
      </c>
      <c r="B977" s="7">
        <v>36888</v>
      </c>
      <c r="C977" s="21" t="str">
        <f t="shared" si="97"/>
        <v>V</v>
      </c>
      <c r="D977" s="5"/>
      <c r="E977" s="5"/>
      <c r="F977" s="5">
        <v>27.32</v>
      </c>
      <c r="G977" s="3">
        <v>8.327</v>
      </c>
      <c r="K977">
        <v>432.01</v>
      </c>
      <c r="L977">
        <f t="shared" si="102"/>
        <v>423.68299999999999</v>
      </c>
      <c r="N977" s="3">
        <f t="shared" si="103"/>
        <v>7.6920000000000002</v>
      </c>
    </row>
    <row r="978" spans="1:14" x14ac:dyDescent="0.2">
      <c r="A978" s="1">
        <v>9020</v>
      </c>
      <c r="B978" s="7">
        <v>36914</v>
      </c>
      <c r="C978" s="21" t="str">
        <f t="shared" si="97"/>
        <v>V</v>
      </c>
      <c r="D978" s="5"/>
      <c r="E978" s="5"/>
      <c r="F978" s="5">
        <v>27.46</v>
      </c>
      <c r="G978" s="3">
        <v>8.3699999999999992</v>
      </c>
      <c r="K978">
        <v>432.01</v>
      </c>
      <c r="L978">
        <f t="shared" si="102"/>
        <v>423.64</v>
      </c>
      <c r="N978" s="3">
        <f t="shared" si="103"/>
        <v>7.7349999999999994</v>
      </c>
    </row>
    <row r="979" spans="1:14" x14ac:dyDescent="0.2">
      <c r="A979" s="1">
        <v>9020</v>
      </c>
      <c r="B979" s="7">
        <v>36941</v>
      </c>
      <c r="C979" s="21" t="str">
        <f t="shared" si="97"/>
        <v>V</v>
      </c>
      <c r="D979" s="5"/>
      <c r="E979" s="5"/>
      <c r="F979" s="5">
        <v>27.59</v>
      </c>
      <c r="G979" s="3">
        <v>8.4090000000000007</v>
      </c>
      <c r="K979">
        <v>432.01</v>
      </c>
      <c r="L979">
        <f t="shared" si="102"/>
        <v>423.601</v>
      </c>
      <c r="N979" s="3">
        <f t="shared" si="103"/>
        <v>7.7740000000000009</v>
      </c>
    </row>
    <row r="980" spans="1:14" x14ac:dyDescent="0.2">
      <c r="A980" s="1">
        <v>9020</v>
      </c>
      <c r="B980" s="7">
        <v>36965</v>
      </c>
      <c r="C980" s="21" t="str">
        <f t="shared" si="97"/>
        <v>V</v>
      </c>
      <c r="D980" s="5"/>
      <c r="E980" s="5"/>
      <c r="F980" s="5">
        <v>27.68</v>
      </c>
      <c r="G980" s="3">
        <v>8.4369999999999994</v>
      </c>
      <c r="K980">
        <v>432.01</v>
      </c>
      <c r="L980">
        <f t="shared" si="102"/>
        <v>423.57299999999998</v>
      </c>
      <c r="N980" s="3">
        <f t="shared" si="103"/>
        <v>7.8019999999999996</v>
      </c>
    </row>
    <row r="981" spans="1:14" x14ac:dyDescent="0.2">
      <c r="A981" s="1">
        <v>9020</v>
      </c>
      <c r="B981" s="7">
        <v>37011</v>
      </c>
      <c r="C981" s="21" t="str">
        <f t="shared" si="97"/>
        <v>V</v>
      </c>
      <c r="D981" s="5"/>
      <c r="E981" s="5"/>
      <c r="F981" s="5">
        <v>27.34</v>
      </c>
      <c r="G981" s="3">
        <v>8.3330000000000002</v>
      </c>
      <c r="K981">
        <v>432.01</v>
      </c>
      <c r="L981">
        <f t="shared" si="102"/>
        <v>423.67699999999996</v>
      </c>
      <c r="N981" s="3">
        <f t="shared" si="103"/>
        <v>7.6980000000000004</v>
      </c>
    </row>
    <row r="982" spans="1:14" x14ac:dyDescent="0.2">
      <c r="A982" s="1">
        <v>9020</v>
      </c>
      <c r="B982" s="7">
        <v>37041</v>
      </c>
      <c r="C982" s="21" t="str">
        <f t="shared" si="97"/>
        <v>V</v>
      </c>
      <c r="D982" s="5"/>
      <c r="E982" s="5"/>
      <c r="F982" s="5">
        <v>26.64</v>
      </c>
      <c r="G982" s="3">
        <v>8.1199999999999992</v>
      </c>
      <c r="K982">
        <v>432.01</v>
      </c>
      <c r="L982">
        <f t="shared" si="102"/>
        <v>423.89</v>
      </c>
      <c r="N982" s="3">
        <f t="shared" si="103"/>
        <v>7.4849999999999994</v>
      </c>
    </row>
    <row r="983" spans="1:14" x14ac:dyDescent="0.2">
      <c r="A983" s="1">
        <v>9020</v>
      </c>
      <c r="B983" s="7">
        <v>37063</v>
      </c>
      <c r="C983" s="21" t="str">
        <f t="shared" si="97"/>
        <v>V</v>
      </c>
      <c r="D983" s="5"/>
      <c r="E983" s="5"/>
      <c r="F983" s="5">
        <v>26.33</v>
      </c>
      <c r="G983" s="3">
        <v>8.0250000000000004</v>
      </c>
      <c r="K983">
        <v>432.01</v>
      </c>
      <c r="L983">
        <f t="shared" si="102"/>
        <v>423.98500000000001</v>
      </c>
      <c r="N983" s="3">
        <f t="shared" si="103"/>
        <v>7.3900000000000006</v>
      </c>
    </row>
    <row r="984" spans="1:14" x14ac:dyDescent="0.2">
      <c r="A984" s="1">
        <v>9020</v>
      </c>
      <c r="B984" s="7">
        <v>37102</v>
      </c>
      <c r="C984" s="21" t="str">
        <f t="shared" si="97"/>
        <v>V</v>
      </c>
      <c r="D984" s="5"/>
      <c r="E984" s="5"/>
      <c r="F984" s="5">
        <v>26.83</v>
      </c>
      <c r="G984" s="3">
        <v>8.1780000000000008</v>
      </c>
      <c r="K984">
        <v>432.01</v>
      </c>
      <c r="L984">
        <f t="shared" si="102"/>
        <v>423.83199999999999</v>
      </c>
      <c r="N984" s="3">
        <f t="shared" si="103"/>
        <v>7.543000000000001</v>
      </c>
    </row>
    <row r="985" spans="1:14" x14ac:dyDescent="0.2">
      <c r="A985" s="1">
        <v>9020</v>
      </c>
      <c r="B985" s="7">
        <v>37130</v>
      </c>
      <c r="C985" s="21" t="str">
        <f t="shared" si="97"/>
        <v>V</v>
      </c>
      <c r="D985" s="5"/>
      <c r="E985" s="5"/>
      <c r="F985" s="5">
        <v>27.05</v>
      </c>
      <c r="G985" s="3">
        <v>8.2449999999999992</v>
      </c>
      <c r="K985">
        <v>432.01</v>
      </c>
      <c r="L985">
        <f t="shared" si="102"/>
        <v>423.76499999999999</v>
      </c>
      <c r="N985" s="3">
        <f t="shared" si="103"/>
        <v>7.6099999999999994</v>
      </c>
    </row>
    <row r="986" spans="1:14" x14ac:dyDescent="0.2">
      <c r="A986" s="1">
        <v>9020</v>
      </c>
      <c r="B986" s="7">
        <v>37159</v>
      </c>
      <c r="C986" s="21" t="str">
        <f t="shared" si="97"/>
        <v>V</v>
      </c>
      <c r="D986" s="5"/>
      <c r="E986" s="5"/>
      <c r="F986" s="5">
        <v>27.19</v>
      </c>
      <c r="G986" s="3">
        <v>8.2880000000000003</v>
      </c>
      <c r="K986">
        <v>432.01</v>
      </c>
      <c r="L986">
        <f t="shared" si="102"/>
        <v>423.72199999999998</v>
      </c>
      <c r="N986" s="3">
        <f t="shared" si="103"/>
        <v>7.6530000000000005</v>
      </c>
    </row>
    <row r="987" spans="1:14" x14ac:dyDescent="0.2">
      <c r="A987" s="1">
        <v>9020</v>
      </c>
      <c r="B987" s="7">
        <v>37193</v>
      </c>
      <c r="C987" s="21" t="str">
        <f t="shared" si="97"/>
        <v>V</v>
      </c>
      <c r="D987" s="5"/>
      <c r="E987" s="5"/>
      <c r="F987" s="5">
        <v>27.36</v>
      </c>
      <c r="G987" s="3">
        <v>8.3390000000000004</v>
      </c>
      <c r="K987">
        <v>432.01</v>
      </c>
      <c r="L987">
        <f t="shared" si="102"/>
        <v>423.67099999999999</v>
      </c>
      <c r="N987" s="3">
        <f t="shared" si="103"/>
        <v>7.7040000000000006</v>
      </c>
    </row>
    <row r="988" spans="1:14" x14ac:dyDescent="0.2">
      <c r="A988" s="1">
        <v>9020</v>
      </c>
      <c r="B988" s="7">
        <v>37223</v>
      </c>
      <c r="C988" s="21" t="str">
        <f t="shared" si="97"/>
        <v>V</v>
      </c>
      <c r="D988" s="5"/>
      <c r="E988" s="5"/>
      <c r="F988" s="5">
        <v>27.45</v>
      </c>
      <c r="G988" s="3">
        <v>8.3670000000000009</v>
      </c>
      <c r="K988">
        <v>432.01</v>
      </c>
      <c r="L988">
        <f t="shared" si="102"/>
        <v>423.64299999999997</v>
      </c>
      <c r="N988" s="3">
        <f t="shared" si="103"/>
        <v>7.7320000000000011</v>
      </c>
    </row>
    <row r="989" spans="1:14" x14ac:dyDescent="0.2">
      <c r="A989" s="1">
        <v>9020</v>
      </c>
      <c r="B989" s="7">
        <v>37244</v>
      </c>
      <c r="C989" s="21" t="str">
        <f t="shared" si="97"/>
        <v>V</v>
      </c>
      <c r="D989" s="5"/>
      <c r="E989" s="5"/>
      <c r="F989" s="5">
        <v>27.51</v>
      </c>
      <c r="G989" s="3">
        <v>8.3849999999999998</v>
      </c>
      <c r="K989">
        <v>432.01</v>
      </c>
      <c r="L989">
        <f t="shared" si="102"/>
        <v>423.625</v>
      </c>
      <c r="N989" s="3">
        <f t="shared" si="103"/>
        <v>7.75</v>
      </c>
    </row>
    <row r="990" spans="1:14" x14ac:dyDescent="0.2">
      <c r="A990" s="1">
        <v>9020</v>
      </c>
      <c r="B990" s="7">
        <v>37281</v>
      </c>
      <c r="C990" s="21" t="str">
        <f t="shared" si="97"/>
        <v>V</v>
      </c>
      <c r="D990" s="5"/>
      <c r="E990" s="5"/>
      <c r="F990" s="5">
        <v>27.58</v>
      </c>
      <c r="G990" s="3">
        <v>8.4060000000000006</v>
      </c>
      <c r="K990">
        <v>432.01</v>
      </c>
      <c r="L990">
        <f t="shared" si="102"/>
        <v>423.60399999999998</v>
      </c>
      <c r="N990" s="3">
        <f t="shared" si="103"/>
        <v>7.7710000000000008</v>
      </c>
    </row>
    <row r="991" spans="1:14" x14ac:dyDescent="0.2">
      <c r="A991" s="1">
        <v>9020</v>
      </c>
      <c r="B991" s="7">
        <v>37314</v>
      </c>
      <c r="C991" s="21" t="str">
        <f t="shared" si="97"/>
        <v>V</v>
      </c>
      <c r="D991" s="5"/>
      <c r="E991" s="5"/>
      <c r="F991" s="5">
        <v>27.75</v>
      </c>
      <c r="G991" s="3">
        <v>8.4580000000000002</v>
      </c>
      <c r="K991">
        <v>432.01</v>
      </c>
      <c r="L991">
        <f t="shared" si="102"/>
        <v>423.55199999999996</v>
      </c>
      <c r="N991" s="3">
        <f t="shared" si="103"/>
        <v>7.8230000000000004</v>
      </c>
    </row>
    <row r="992" spans="1:14" x14ac:dyDescent="0.2">
      <c r="A992" s="1">
        <v>9020</v>
      </c>
      <c r="B992" s="7">
        <v>37337</v>
      </c>
      <c r="C992" s="21" t="str">
        <f t="shared" si="97"/>
        <v>V</v>
      </c>
      <c r="D992" s="5"/>
      <c r="E992" s="5"/>
      <c r="F992" s="5">
        <v>27.82</v>
      </c>
      <c r="G992" s="3">
        <v>8.48</v>
      </c>
      <c r="K992">
        <v>432.01</v>
      </c>
      <c r="L992">
        <f t="shared" si="102"/>
        <v>423.53</v>
      </c>
      <c r="N992" s="3">
        <f t="shared" si="103"/>
        <v>7.8450000000000006</v>
      </c>
    </row>
    <row r="993" spans="1:14" x14ac:dyDescent="0.2">
      <c r="A993" s="1">
        <v>9020</v>
      </c>
      <c r="B993" s="7">
        <v>37375</v>
      </c>
      <c r="C993" s="21" t="str">
        <f t="shared" ref="C993:C1016" si="104">IF(ISBLANK(D993),"V","S")</f>
        <v>V</v>
      </c>
      <c r="D993" s="5"/>
      <c r="E993" s="5"/>
      <c r="F993" s="5">
        <v>27.77</v>
      </c>
      <c r="G993" s="3">
        <v>8.4640000000000004</v>
      </c>
      <c r="K993">
        <v>432.01</v>
      </c>
      <c r="L993">
        <f t="shared" si="102"/>
        <v>423.54599999999999</v>
      </c>
      <c r="N993" s="3">
        <f t="shared" si="103"/>
        <v>7.8290000000000006</v>
      </c>
    </row>
    <row r="994" spans="1:14" x14ac:dyDescent="0.2">
      <c r="A994" s="1">
        <v>9020</v>
      </c>
      <c r="B994" s="7">
        <v>37398</v>
      </c>
      <c r="C994" s="21" t="str">
        <f t="shared" si="104"/>
        <v>V</v>
      </c>
      <c r="D994" s="5"/>
      <c r="E994" s="5"/>
      <c r="F994" s="5">
        <v>27.69</v>
      </c>
      <c r="G994" s="3">
        <v>8.44</v>
      </c>
      <c r="K994">
        <v>432.01</v>
      </c>
      <c r="L994">
        <f t="shared" si="102"/>
        <v>423.57</v>
      </c>
      <c r="N994" s="3">
        <f t="shared" si="103"/>
        <v>7.8049999999999997</v>
      </c>
    </row>
    <row r="995" spans="1:14" x14ac:dyDescent="0.2">
      <c r="A995" s="1">
        <v>9020</v>
      </c>
      <c r="B995" s="7">
        <v>37433</v>
      </c>
      <c r="C995" s="21" t="str">
        <f t="shared" si="104"/>
        <v>V</v>
      </c>
      <c r="D995" s="5"/>
      <c r="E995" s="5"/>
      <c r="F995" s="5">
        <v>27.58</v>
      </c>
      <c r="G995" s="3">
        <v>8.4060000000000006</v>
      </c>
      <c r="K995">
        <v>432.01</v>
      </c>
      <c r="L995">
        <f t="shared" si="102"/>
        <v>423.60399999999998</v>
      </c>
      <c r="N995" s="3">
        <f t="shared" si="103"/>
        <v>7.7710000000000008</v>
      </c>
    </row>
    <row r="996" spans="1:14" x14ac:dyDescent="0.2">
      <c r="A996" s="1">
        <v>9020</v>
      </c>
      <c r="B996" s="7">
        <v>37469</v>
      </c>
      <c r="C996" s="21" t="str">
        <f t="shared" si="104"/>
        <v>V</v>
      </c>
      <c r="D996" s="5"/>
      <c r="E996" s="5"/>
      <c r="F996" s="5">
        <v>27.4</v>
      </c>
      <c r="G996" s="3">
        <v>8.3520000000000003</v>
      </c>
      <c r="K996">
        <v>432.01</v>
      </c>
      <c r="L996">
        <f t="shared" si="102"/>
        <v>423.65800000000002</v>
      </c>
      <c r="N996" s="3">
        <f t="shared" si="103"/>
        <v>7.7170000000000005</v>
      </c>
    </row>
    <row r="997" spans="1:14" x14ac:dyDescent="0.2">
      <c r="A997" s="1">
        <v>9020</v>
      </c>
      <c r="B997" s="7">
        <v>37494</v>
      </c>
      <c r="C997" s="21" t="str">
        <f t="shared" si="104"/>
        <v>V</v>
      </c>
      <c r="D997" s="5"/>
      <c r="E997" s="5"/>
      <c r="F997" s="5">
        <v>27.51</v>
      </c>
      <c r="G997" s="3">
        <v>8.3849999999999998</v>
      </c>
      <c r="K997">
        <v>432.01</v>
      </c>
      <c r="L997">
        <f t="shared" si="102"/>
        <v>423.625</v>
      </c>
      <c r="N997" s="3">
        <f t="shared" si="103"/>
        <v>7.75</v>
      </c>
    </row>
    <row r="998" spans="1:14" x14ac:dyDescent="0.2">
      <c r="A998" s="1">
        <v>9020</v>
      </c>
      <c r="B998" s="7">
        <v>37524</v>
      </c>
      <c r="C998" s="21" t="str">
        <f t="shared" si="104"/>
        <v>V</v>
      </c>
      <c r="D998" s="5"/>
      <c r="E998" s="5"/>
      <c r="F998" s="5">
        <v>27.71</v>
      </c>
      <c r="G998" s="3">
        <f t="shared" ref="G998:G1020" si="105">F998*0.3048</f>
        <v>8.4460080000000008</v>
      </c>
      <c r="K998">
        <v>432.01</v>
      </c>
      <c r="L998">
        <f t="shared" si="102"/>
        <v>423.56399199999998</v>
      </c>
      <c r="N998" s="3">
        <f t="shared" si="103"/>
        <v>7.8110080000000011</v>
      </c>
    </row>
    <row r="999" spans="1:14" x14ac:dyDescent="0.2">
      <c r="A999" s="1">
        <v>9020</v>
      </c>
      <c r="B999" s="7">
        <v>37546</v>
      </c>
      <c r="C999" s="21" t="str">
        <f t="shared" si="104"/>
        <v>V</v>
      </c>
      <c r="D999" s="5"/>
      <c r="E999" s="5"/>
      <c r="F999" s="5">
        <v>27.77</v>
      </c>
      <c r="G999" s="3">
        <f t="shared" si="105"/>
        <v>8.4642960000000009</v>
      </c>
      <c r="K999">
        <v>432.01</v>
      </c>
      <c r="L999">
        <f t="shared" si="102"/>
        <v>423.545704</v>
      </c>
      <c r="N999" s="3">
        <f t="shared" si="103"/>
        <v>7.8292960000000011</v>
      </c>
    </row>
    <row r="1000" spans="1:14" x14ac:dyDescent="0.2">
      <c r="A1000" s="1">
        <v>9020</v>
      </c>
      <c r="B1000" s="7">
        <v>37581</v>
      </c>
      <c r="C1000" s="21" t="str">
        <f t="shared" si="104"/>
        <v>V</v>
      </c>
      <c r="D1000" s="5"/>
      <c r="E1000" s="5"/>
      <c r="F1000" s="5">
        <v>27.85</v>
      </c>
      <c r="G1000" s="3">
        <f t="shared" si="105"/>
        <v>8.4886800000000004</v>
      </c>
      <c r="K1000">
        <v>432.01</v>
      </c>
      <c r="L1000">
        <f t="shared" si="102"/>
        <v>423.52132</v>
      </c>
      <c r="N1000" s="3">
        <f t="shared" si="103"/>
        <v>7.8536800000000007</v>
      </c>
    </row>
    <row r="1001" spans="1:14" x14ac:dyDescent="0.2">
      <c r="A1001" s="1">
        <v>9020</v>
      </c>
      <c r="B1001" s="7">
        <v>37610</v>
      </c>
      <c r="C1001" s="21" t="str">
        <f t="shared" si="104"/>
        <v>V</v>
      </c>
      <c r="D1001" s="5"/>
      <c r="E1001" s="5"/>
      <c r="F1001" s="5">
        <v>27.91</v>
      </c>
      <c r="G1001" s="3">
        <f t="shared" si="105"/>
        <v>8.5069680000000005</v>
      </c>
      <c r="K1001">
        <v>432.01</v>
      </c>
      <c r="L1001">
        <f t="shared" si="102"/>
        <v>423.50303199999996</v>
      </c>
      <c r="N1001" s="3">
        <f t="shared" si="103"/>
        <v>7.8719680000000007</v>
      </c>
    </row>
    <row r="1002" spans="1:14" x14ac:dyDescent="0.2">
      <c r="A1002" s="1">
        <v>9020</v>
      </c>
      <c r="B1002" s="7">
        <v>37651</v>
      </c>
      <c r="C1002" s="21" t="str">
        <f t="shared" si="104"/>
        <v>V</v>
      </c>
      <c r="D1002" s="5"/>
      <c r="E1002" s="5"/>
      <c r="F1002" s="5">
        <v>27.99</v>
      </c>
      <c r="G1002" s="3">
        <f t="shared" si="105"/>
        <v>8.531352</v>
      </c>
      <c r="K1002">
        <v>432.01</v>
      </c>
      <c r="L1002">
        <f t="shared" si="102"/>
        <v>423.47864799999996</v>
      </c>
      <c r="N1002" s="3">
        <f t="shared" si="103"/>
        <v>7.8963520000000003</v>
      </c>
    </row>
    <row r="1003" spans="1:14" x14ac:dyDescent="0.2">
      <c r="A1003" s="1">
        <v>9020</v>
      </c>
      <c r="B1003" s="7">
        <v>37679</v>
      </c>
      <c r="C1003" s="21" t="str">
        <f t="shared" si="104"/>
        <v>V</v>
      </c>
      <c r="D1003" s="5"/>
      <c r="E1003" s="5"/>
      <c r="F1003" s="5">
        <v>28.1</v>
      </c>
      <c r="G1003" s="3">
        <f t="shared" si="105"/>
        <v>8.5648800000000005</v>
      </c>
      <c r="K1003">
        <v>432.01</v>
      </c>
      <c r="L1003">
        <f t="shared" si="102"/>
        <v>423.44511999999997</v>
      </c>
      <c r="N1003" s="3">
        <f t="shared" si="103"/>
        <v>7.9298800000000007</v>
      </c>
    </row>
    <row r="1004" spans="1:14" x14ac:dyDescent="0.2">
      <c r="A1004" s="1">
        <v>9020</v>
      </c>
      <c r="B1004" s="7">
        <v>37706</v>
      </c>
      <c r="C1004" s="21" t="str">
        <f t="shared" si="104"/>
        <v>V</v>
      </c>
      <c r="D1004" s="5"/>
      <c r="E1004" s="5"/>
      <c r="F1004" s="5">
        <v>28.15</v>
      </c>
      <c r="G1004" s="3">
        <f t="shared" si="105"/>
        <v>8.5801200000000009</v>
      </c>
      <c r="K1004">
        <v>432.01</v>
      </c>
      <c r="L1004">
        <f t="shared" si="102"/>
        <v>423.42987999999997</v>
      </c>
      <c r="N1004" s="3">
        <f t="shared" si="103"/>
        <v>7.9451200000000011</v>
      </c>
    </row>
    <row r="1005" spans="1:14" x14ac:dyDescent="0.2">
      <c r="A1005" s="1">
        <v>9020</v>
      </c>
      <c r="B1005" s="7">
        <v>37739</v>
      </c>
      <c r="C1005" s="21" t="str">
        <f t="shared" si="104"/>
        <v>V</v>
      </c>
      <c r="D1005" s="5"/>
      <c r="E1005" s="5"/>
      <c r="F1005" s="5">
        <v>28.13</v>
      </c>
      <c r="G1005" s="3">
        <f t="shared" si="105"/>
        <v>8.5740239999999996</v>
      </c>
      <c r="K1005">
        <v>432.01</v>
      </c>
      <c r="L1005">
        <f t="shared" si="102"/>
        <v>423.43597599999998</v>
      </c>
      <c r="N1005" s="3">
        <f t="shared" si="103"/>
        <v>7.9390239999999999</v>
      </c>
    </row>
    <row r="1006" spans="1:14" x14ac:dyDescent="0.2">
      <c r="A1006" s="1">
        <v>9020</v>
      </c>
      <c r="B1006" s="7">
        <v>37761</v>
      </c>
      <c r="C1006" s="21" t="str">
        <f t="shared" si="104"/>
        <v>V</v>
      </c>
      <c r="D1006" s="5"/>
      <c r="E1006" s="5"/>
      <c r="F1006" s="5">
        <v>28.12</v>
      </c>
      <c r="G1006" s="3">
        <f t="shared" si="105"/>
        <v>8.5709759999999999</v>
      </c>
      <c r="K1006">
        <v>432.01</v>
      </c>
      <c r="L1006">
        <f t="shared" si="102"/>
        <v>423.43902400000002</v>
      </c>
      <c r="N1006" s="3">
        <f t="shared" si="103"/>
        <v>7.9359760000000001</v>
      </c>
    </row>
    <row r="1007" spans="1:14" x14ac:dyDescent="0.2">
      <c r="A1007" s="1">
        <v>9020</v>
      </c>
      <c r="B1007" s="7">
        <v>37802</v>
      </c>
      <c r="C1007" s="21" t="str">
        <f t="shared" si="104"/>
        <v>V</v>
      </c>
      <c r="D1007" s="5"/>
      <c r="E1007" s="5"/>
      <c r="F1007" s="5">
        <v>28.05</v>
      </c>
      <c r="G1007" s="3">
        <f t="shared" si="105"/>
        <v>8.5496400000000001</v>
      </c>
      <c r="K1007">
        <v>432.01</v>
      </c>
      <c r="L1007">
        <f t="shared" si="102"/>
        <v>423.46035999999998</v>
      </c>
      <c r="N1007" s="3">
        <f t="shared" si="103"/>
        <v>7.9146400000000003</v>
      </c>
    </row>
    <row r="1008" spans="1:14" x14ac:dyDescent="0.2">
      <c r="A1008" s="1">
        <v>9020</v>
      </c>
      <c r="B1008" s="7">
        <v>37832</v>
      </c>
      <c r="C1008" s="21" t="str">
        <f t="shared" si="104"/>
        <v>V</v>
      </c>
      <c r="D1008" s="5"/>
      <c r="E1008" s="5"/>
      <c r="F1008" s="5">
        <v>28.05</v>
      </c>
      <c r="G1008" s="3">
        <f t="shared" si="105"/>
        <v>8.5496400000000001</v>
      </c>
      <c r="K1008">
        <v>432.01</v>
      </c>
      <c r="L1008">
        <f t="shared" si="102"/>
        <v>423.46035999999998</v>
      </c>
      <c r="N1008" s="3">
        <f t="shared" si="103"/>
        <v>7.9146400000000003</v>
      </c>
    </row>
    <row r="1009" spans="1:14" x14ac:dyDescent="0.2">
      <c r="A1009" s="1">
        <v>9020</v>
      </c>
      <c r="B1009" s="7">
        <v>37860</v>
      </c>
      <c r="C1009" s="21" t="str">
        <f t="shared" si="104"/>
        <v>V</v>
      </c>
      <c r="D1009" s="5"/>
      <c r="E1009" s="5"/>
      <c r="F1009" s="5">
        <v>28.22</v>
      </c>
      <c r="G1009" s="3">
        <f t="shared" si="105"/>
        <v>8.6014560000000007</v>
      </c>
      <c r="K1009">
        <v>432.01</v>
      </c>
      <c r="L1009">
        <f t="shared" si="102"/>
        <v>423.40854400000001</v>
      </c>
      <c r="N1009" s="3">
        <f t="shared" si="103"/>
        <v>7.9664560000000009</v>
      </c>
    </row>
    <row r="1010" spans="1:14" x14ac:dyDescent="0.2">
      <c r="A1010" s="1">
        <v>9020</v>
      </c>
      <c r="B1010" s="7">
        <v>37888</v>
      </c>
      <c r="C1010" s="21" t="str">
        <f t="shared" si="104"/>
        <v>V</v>
      </c>
      <c r="D1010" s="5"/>
      <c r="E1010" s="5"/>
      <c r="F1010" s="5">
        <v>28.31</v>
      </c>
      <c r="G1010" s="3">
        <f t="shared" si="105"/>
        <v>8.6288879999999999</v>
      </c>
      <c r="K1010">
        <v>432.01</v>
      </c>
      <c r="L1010">
        <f t="shared" si="102"/>
        <v>423.38111199999997</v>
      </c>
      <c r="N1010" s="3">
        <f t="shared" si="103"/>
        <v>7.9938880000000001</v>
      </c>
    </row>
    <row r="1011" spans="1:14" x14ac:dyDescent="0.2">
      <c r="A1011" s="1">
        <v>9020</v>
      </c>
      <c r="B1011" s="7">
        <v>37924</v>
      </c>
      <c r="C1011" s="21" t="str">
        <f t="shared" si="104"/>
        <v>V</v>
      </c>
      <c r="D1011" s="5"/>
      <c r="E1011" s="5"/>
      <c r="F1011" s="5">
        <v>28.29</v>
      </c>
      <c r="G1011" s="3">
        <f t="shared" si="105"/>
        <v>8.6227920000000005</v>
      </c>
      <c r="K1011">
        <v>432.01</v>
      </c>
      <c r="L1011">
        <f t="shared" si="102"/>
        <v>423.38720799999999</v>
      </c>
      <c r="N1011" s="3">
        <f t="shared" si="103"/>
        <v>7.9877920000000007</v>
      </c>
    </row>
    <row r="1012" spans="1:14" x14ac:dyDescent="0.2">
      <c r="A1012" s="1">
        <v>9020</v>
      </c>
      <c r="B1012" s="7">
        <v>37951</v>
      </c>
      <c r="C1012" s="21" t="str">
        <f t="shared" si="104"/>
        <v>V</v>
      </c>
      <c r="D1012" s="5"/>
      <c r="E1012" s="5"/>
      <c r="F1012" s="5">
        <v>28.26</v>
      </c>
      <c r="G1012" s="3">
        <f t="shared" si="105"/>
        <v>8.6136480000000013</v>
      </c>
      <c r="K1012">
        <v>432.01</v>
      </c>
      <c r="L1012">
        <f t="shared" si="102"/>
        <v>423.39635199999998</v>
      </c>
      <c r="N1012" s="3">
        <f t="shared" si="103"/>
        <v>7.9786480000000015</v>
      </c>
    </row>
    <row r="1013" spans="1:14" x14ac:dyDescent="0.2">
      <c r="A1013" s="1">
        <v>9020</v>
      </c>
      <c r="B1013" s="7">
        <v>37978</v>
      </c>
      <c r="C1013" s="21" t="str">
        <f t="shared" si="104"/>
        <v>V</v>
      </c>
      <c r="D1013" s="5"/>
      <c r="E1013" s="5"/>
      <c r="F1013" s="5">
        <v>28.18</v>
      </c>
      <c r="G1013" s="3">
        <f t="shared" si="105"/>
        <v>8.589264</v>
      </c>
      <c r="K1013">
        <v>432.01</v>
      </c>
      <c r="L1013">
        <f t="shared" si="102"/>
        <v>423.42073599999998</v>
      </c>
      <c r="N1013" s="3">
        <f t="shared" si="103"/>
        <v>7.9542640000000002</v>
      </c>
    </row>
    <row r="1014" spans="1:14" x14ac:dyDescent="0.2">
      <c r="A1014" s="1">
        <v>9020</v>
      </c>
      <c r="B1014" s="7">
        <v>38008</v>
      </c>
      <c r="C1014" s="21" t="str">
        <f t="shared" si="104"/>
        <v>V</v>
      </c>
      <c r="D1014" s="5"/>
      <c r="E1014" s="5"/>
      <c r="F1014" s="5">
        <v>28.21</v>
      </c>
      <c r="G1014" s="3">
        <f t="shared" si="105"/>
        <v>8.5984080000000009</v>
      </c>
      <c r="K1014">
        <v>432.01</v>
      </c>
      <c r="L1014">
        <f t="shared" si="102"/>
        <v>423.41159199999998</v>
      </c>
      <c r="N1014" s="3">
        <f t="shared" si="103"/>
        <v>7.9634080000000012</v>
      </c>
    </row>
    <row r="1015" spans="1:14" x14ac:dyDescent="0.2">
      <c r="A1015" s="1">
        <v>9020</v>
      </c>
      <c r="B1015" s="7">
        <v>38047</v>
      </c>
      <c r="C1015" s="21" t="str">
        <f t="shared" si="104"/>
        <v>V</v>
      </c>
      <c r="D1015" s="5"/>
      <c r="E1015" s="5"/>
      <c r="F1015" s="5">
        <v>28.27</v>
      </c>
      <c r="G1015" s="3">
        <f t="shared" si="105"/>
        <v>8.616696000000001</v>
      </c>
      <c r="K1015">
        <v>432.01</v>
      </c>
      <c r="L1015">
        <f t="shared" si="102"/>
        <v>423.393304</v>
      </c>
      <c r="N1015" s="3">
        <f t="shared" si="103"/>
        <v>7.9816960000000012</v>
      </c>
    </row>
    <row r="1016" spans="1:14" x14ac:dyDescent="0.2">
      <c r="A1016" s="1">
        <v>9020</v>
      </c>
      <c r="B1016" s="7">
        <v>38079</v>
      </c>
      <c r="C1016" s="21" t="str">
        <f t="shared" si="104"/>
        <v>V</v>
      </c>
      <c r="D1016" s="5"/>
      <c r="E1016" s="5"/>
      <c r="F1016" s="5">
        <v>28.23</v>
      </c>
      <c r="G1016" s="3">
        <f t="shared" si="105"/>
        <v>8.6045040000000004</v>
      </c>
      <c r="K1016">
        <v>432.01</v>
      </c>
      <c r="L1016">
        <f t="shared" si="102"/>
        <v>423.40549599999997</v>
      </c>
      <c r="N1016" s="3">
        <f t="shared" si="103"/>
        <v>7.9695040000000006</v>
      </c>
    </row>
    <row r="1017" spans="1:14" x14ac:dyDescent="0.2">
      <c r="A1017" s="1">
        <v>9020</v>
      </c>
      <c r="B1017" s="7">
        <v>38105</v>
      </c>
      <c r="C1017" s="21" t="s">
        <v>253</v>
      </c>
      <c r="D1017" s="5"/>
      <c r="E1017" s="5"/>
      <c r="F1017" s="5">
        <v>28.29</v>
      </c>
      <c r="G1017" s="3">
        <f t="shared" si="105"/>
        <v>8.6227920000000005</v>
      </c>
      <c r="J1017" t="s">
        <v>40</v>
      </c>
      <c r="K1017">
        <v>432.01</v>
      </c>
      <c r="L1017">
        <f t="shared" si="102"/>
        <v>423.38720799999999</v>
      </c>
      <c r="N1017" s="3">
        <f t="shared" si="103"/>
        <v>7.9877920000000007</v>
      </c>
    </row>
    <row r="1018" spans="1:14" x14ac:dyDescent="0.2">
      <c r="A1018" s="1">
        <v>9020</v>
      </c>
      <c r="B1018" s="7">
        <v>38131</v>
      </c>
      <c r="C1018" s="21" t="s">
        <v>253</v>
      </c>
      <c r="D1018" s="5"/>
      <c r="E1018" s="5"/>
      <c r="F1018" s="5">
        <v>28.3</v>
      </c>
      <c r="G1018" s="3">
        <f t="shared" si="105"/>
        <v>8.6258400000000002</v>
      </c>
      <c r="J1018" t="s">
        <v>41</v>
      </c>
      <c r="K1018">
        <v>432.01</v>
      </c>
      <c r="L1018">
        <f t="shared" si="102"/>
        <v>423.38416000000001</v>
      </c>
      <c r="N1018" s="3">
        <f t="shared" si="103"/>
        <v>7.9908400000000004</v>
      </c>
    </row>
    <row r="1019" spans="1:14" x14ac:dyDescent="0.2">
      <c r="A1019" s="1">
        <v>9020</v>
      </c>
      <c r="B1019" s="7">
        <v>38162</v>
      </c>
      <c r="C1019" s="21" t="s">
        <v>253</v>
      </c>
      <c r="D1019" s="5"/>
      <c r="E1019" s="5"/>
      <c r="F1019" s="5">
        <v>28.36</v>
      </c>
      <c r="G1019" s="3">
        <f t="shared" si="105"/>
        <v>8.6441280000000003</v>
      </c>
      <c r="J1019" t="s">
        <v>41</v>
      </c>
      <c r="K1019">
        <v>432.01</v>
      </c>
      <c r="L1019">
        <f t="shared" si="102"/>
        <v>423.36587199999997</v>
      </c>
      <c r="N1019" s="3">
        <f t="shared" si="103"/>
        <v>8.0091280000000005</v>
      </c>
    </row>
    <row r="1020" spans="1:14" x14ac:dyDescent="0.2">
      <c r="A1020" s="1">
        <v>9020</v>
      </c>
      <c r="B1020" s="7">
        <v>38191</v>
      </c>
      <c r="C1020" s="21" t="s">
        <v>253</v>
      </c>
      <c r="D1020" s="5"/>
      <c r="E1020" s="5"/>
      <c r="F1020" s="5">
        <v>28.47</v>
      </c>
      <c r="G1020" s="3">
        <f t="shared" si="105"/>
        <v>8.6776560000000007</v>
      </c>
      <c r="J1020" t="s">
        <v>41</v>
      </c>
      <c r="K1020">
        <v>432.01</v>
      </c>
      <c r="L1020">
        <f t="shared" si="102"/>
        <v>423.33234399999998</v>
      </c>
      <c r="N1020" s="3">
        <f t="shared" si="103"/>
        <v>8.0426560000000009</v>
      </c>
    </row>
    <row r="1021" spans="1:14" x14ac:dyDescent="0.2">
      <c r="A1021" s="1">
        <v>9020</v>
      </c>
      <c r="B1021" s="7">
        <v>38254</v>
      </c>
      <c r="C1021" s="21" t="s">
        <v>253</v>
      </c>
      <c r="D1021" s="5"/>
      <c r="E1021" s="5"/>
      <c r="F1021" s="5">
        <v>28.56</v>
      </c>
      <c r="G1021" s="3">
        <v>8.7050000000000001</v>
      </c>
      <c r="J1021" t="s">
        <v>41</v>
      </c>
      <c r="K1021">
        <v>432.01</v>
      </c>
      <c r="L1021">
        <f t="shared" si="102"/>
        <v>423.30500000000001</v>
      </c>
      <c r="N1021" s="3">
        <v>8.07</v>
      </c>
    </row>
    <row r="1022" spans="1:14" x14ac:dyDescent="0.2">
      <c r="A1022" s="1">
        <v>9020</v>
      </c>
      <c r="B1022" s="7">
        <v>38292</v>
      </c>
      <c r="C1022" s="21" t="s">
        <v>253</v>
      </c>
      <c r="D1022" s="5"/>
      <c r="E1022" s="5"/>
      <c r="F1022" s="5">
        <v>28.37</v>
      </c>
      <c r="G1022" s="3">
        <v>8.6470000000000002</v>
      </c>
      <c r="J1022" t="s">
        <v>41</v>
      </c>
      <c r="K1022">
        <v>432.01</v>
      </c>
      <c r="L1022">
        <f t="shared" si="102"/>
        <v>423.363</v>
      </c>
      <c r="N1022" s="3">
        <f t="shared" si="103"/>
        <v>8.0120000000000005</v>
      </c>
    </row>
    <row r="1023" spans="1:14" x14ac:dyDescent="0.2">
      <c r="A1023" s="1">
        <v>9020</v>
      </c>
      <c r="B1023" s="7">
        <v>38320</v>
      </c>
      <c r="C1023" s="21" t="s">
        <v>253</v>
      </c>
      <c r="D1023" s="5"/>
      <c r="E1023" s="5"/>
      <c r="F1023" s="5">
        <v>27.92</v>
      </c>
      <c r="G1023" s="3">
        <v>8.51</v>
      </c>
      <c r="J1023" t="s">
        <v>41</v>
      </c>
      <c r="K1023">
        <v>432.01</v>
      </c>
      <c r="L1023">
        <f t="shared" si="102"/>
        <v>423.5</v>
      </c>
      <c r="N1023" s="3">
        <f t="shared" si="103"/>
        <v>7.875</v>
      </c>
    </row>
    <row r="1024" spans="1:14" x14ac:dyDescent="0.2">
      <c r="A1024" s="1">
        <v>9020</v>
      </c>
      <c r="B1024" s="7">
        <v>38341</v>
      </c>
      <c r="C1024" s="21" t="s">
        <v>253</v>
      </c>
      <c r="D1024" s="5"/>
      <c r="E1024" s="5"/>
      <c r="F1024" s="5">
        <v>27.94</v>
      </c>
      <c r="G1024" s="3">
        <v>8.516</v>
      </c>
      <c r="J1024" t="s">
        <v>41</v>
      </c>
      <c r="K1024">
        <v>432.01</v>
      </c>
      <c r="L1024">
        <f t="shared" si="102"/>
        <v>423.49399999999997</v>
      </c>
      <c r="N1024" s="3">
        <f t="shared" si="103"/>
        <v>7.8810000000000002</v>
      </c>
    </row>
    <row r="1025" spans="1:14" x14ac:dyDescent="0.2">
      <c r="A1025" s="1">
        <v>9020</v>
      </c>
      <c r="B1025" s="7">
        <v>38377</v>
      </c>
      <c r="C1025" s="21" t="s">
        <v>253</v>
      </c>
      <c r="D1025" s="5"/>
      <c r="E1025" s="5"/>
      <c r="F1025" s="5">
        <v>28.11</v>
      </c>
      <c r="G1025" s="3">
        <f>F1025*0.3048</f>
        <v>8.5679280000000002</v>
      </c>
      <c r="J1025" t="s">
        <v>41</v>
      </c>
      <c r="K1025">
        <v>432.01</v>
      </c>
      <c r="L1025">
        <f t="shared" si="102"/>
        <v>423.442072</v>
      </c>
      <c r="N1025" s="3">
        <f t="shared" si="103"/>
        <v>7.9329280000000004</v>
      </c>
    </row>
    <row r="1026" spans="1:14" x14ac:dyDescent="0.2">
      <c r="A1026" s="1">
        <v>9020</v>
      </c>
      <c r="B1026" s="7">
        <v>38413</v>
      </c>
      <c r="C1026" s="21" t="s">
        <v>253</v>
      </c>
      <c r="D1026" s="5"/>
      <c r="E1026" s="5"/>
      <c r="F1026" s="5">
        <v>28.24</v>
      </c>
      <c r="G1026" s="3">
        <f>F1026*0.3048</f>
        <v>8.6075520000000001</v>
      </c>
      <c r="J1026" t="s">
        <v>41</v>
      </c>
      <c r="K1026">
        <v>432.01</v>
      </c>
      <c r="L1026">
        <f t="shared" si="102"/>
        <v>423.40244799999999</v>
      </c>
      <c r="N1026" s="3">
        <f t="shared" si="103"/>
        <v>7.9725520000000003</v>
      </c>
    </row>
    <row r="1027" spans="1:14" x14ac:dyDescent="0.2">
      <c r="A1027" s="1">
        <v>9020</v>
      </c>
      <c r="B1027" s="7">
        <v>38440</v>
      </c>
      <c r="C1027" s="21" t="s">
        <v>253</v>
      </c>
      <c r="D1027" s="5"/>
      <c r="E1027" s="5"/>
      <c r="F1027" s="5">
        <v>28.29</v>
      </c>
      <c r="G1027" s="3">
        <v>8.6229999999999993</v>
      </c>
      <c r="J1027" t="s">
        <v>41</v>
      </c>
      <c r="K1027">
        <v>432.01</v>
      </c>
      <c r="L1027">
        <f t="shared" si="102"/>
        <v>423.387</v>
      </c>
      <c r="N1027" s="3">
        <f t="shared" si="103"/>
        <v>7.9879999999999995</v>
      </c>
    </row>
    <row r="1028" spans="1:14" x14ac:dyDescent="0.2">
      <c r="A1028" s="1">
        <v>9020</v>
      </c>
      <c r="B1028" s="7">
        <v>38467</v>
      </c>
      <c r="C1028" s="21" t="s">
        <v>253</v>
      </c>
      <c r="D1028" s="5"/>
      <c r="E1028" s="5"/>
      <c r="F1028" s="5">
        <v>28.07</v>
      </c>
      <c r="G1028" s="3">
        <v>8.5559999999999992</v>
      </c>
      <c r="J1028" t="s">
        <v>41</v>
      </c>
      <c r="K1028">
        <v>432.01</v>
      </c>
      <c r="L1028">
        <f t="shared" si="102"/>
        <v>423.45400000000001</v>
      </c>
      <c r="N1028" s="3">
        <f t="shared" si="103"/>
        <v>7.9209999999999994</v>
      </c>
    </row>
    <row r="1029" spans="1:14" x14ac:dyDescent="0.2">
      <c r="A1029" s="1">
        <v>9020</v>
      </c>
      <c r="B1029" s="7">
        <v>38496</v>
      </c>
      <c r="C1029" s="21" t="s">
        <v>253</v>
      </c>
      <c r="D1029" s="5"/>
      <c r="E1029" s="5"/>
      <c r="F1029" s="5">
        <v>28.03</v>
      </c>
      <c r="G1029" s="3">
        <v>8.5440000000000005</v>
      </c>
      <c r="J1029" t="s">
        <v>41</v>
      </c>
      <c r="K1029">
        <v>432.01</v>
      </c>
      <c r="L1029">
        <f t="shared" si="102"/>
        <v>423.46600000000001</v>
      </c>
      <c r="N1029" s="3">
        <f t="shared" si="103"/>
        <v>7.9090000000000007</v>
      </c>
    </row>
    <row r="1030" spans="1:14" x14ac:dyDescent="0.2">
      <c r="A1030" s="1">
        <v>9020</v>
      </c>
      <c r="B1030" s="7">
        <v>38526</v>
      </c>
      <c r="C1030" s="21" t="s">
        <v>253</v>
      </c>
      <c r="D1030" s="5"/>
      <c r="E1030" s="5"/>
      <c r="F1030" s="5">
        <v>27.32</v>
      </c>
      <c r="G1030" s="3">
        <v>8.327</v>
      </c>
      <c r="J1030" t="s">
        <v>41</v>
      </c>
      <c r="K1030">
        <v>432.01</v>
      </c>
      <c r="L1030">
        <f t="shared" si="102"/>
        <v>423.68299999999999</v>
      </c>
      <c r="N1030" s="3">
        <f t="shared" si="103"/>
        <v>7.6920000000000002</v>
      </c>
    </row>
    <row r="1031" spans="1:14" x14ac:dyDescent="0.2">
      <c r="A1031" s="1">
        <v>9020</v>
      </c>
      <c r="B1031" s="7">
        <v>38558</v>
      </c>
      <c r="C1031" s="21" t="str">
        <f>IF(ISBLANK(D1031),"V","S")</f>
        <v>V</v>
      </c>
      <c r="D1031" s="5"/>
      <c r="E1031" s="5"/>
      <c r="F1031" s="5">
        <v>27.35</v>
      </c>
      <c r="G1031" s="3">
        <v>8.3360000000000003</v>
      </c>
      <c r="J1031" t="s">
        <v>58</v>
      </c>
      <c r="K1031">
        <v>432.01</v>
      </c>
      <c r="L1031">
        <f t="shared" ref="L1031:L1064" si="106">K1031-G1031</f>
        <v>423.67399999999998</v>
      </c>
      <c r="N1031" s="3">
        <f t="shared" ref="N1031:N1060" si="107">G1031-(G1030-N1030)</f>
        <v>7.7010000000000005</v>
      </c>
    </row>
    <row r="1032" spans="1:14" x14ac:dyDescent="0.2">
      <c r="A1032" s="1">
        <v>9020</v>
      </c>
      <c r="B1032" s="7">
        <v>38586</v>
      </c>
      <c r="C1032" s="21" t="s">
        <v>253</v>
      </c>
      <c r="D1032" s="5"/>
      <c r="E1032" s="5"/>
      <c r="F1032" s="5">
        <v>27.69</v>
      </c>
      <c r="G1032" s="3">
        <v>8.44</v>
      </c>
      <c r="J1032" t="s">
        <v>41</v>
      </c>
      <c r="K1032">
        <v>432.01</v>
      </c>
      <c r="L1032">
        <f t="shared" si="106"/>
        <v>423.57</v>
      </c>
      <c r="N1032" s="3">
        <f t="shared" si="107"/>
        <v>7.8049999999999997</v>
      </c>
    </row>
    <row r="1033" spans="1:14" x14ac:dyDescent="0.2">
      <c r="A1033" s="1">
        <v>9020</v>
      </c>
      <c r="B1033" s="7">
        <v>38618</v>
      </c>
      <c r="C1033" s="21" t="s">
        <v>253</v>
      </c>
      <c r="D1033" s="5"/>
      <c r="E1033" s="5"/>
      <c r="F1033" s="5">
        <v>27.87</v>
      </c>
      <c r="G1033" s="3">
        <v>8.4949999999999992</v>
      </c>
      <c r="J1033" t="s">
        <v>41</v>
      </c>
      <c r="K1033">
        <v>432.01</v>
      </c>
      <c r="L1033">
        <f t="shared" si="106"/>
        <v>423.51499999999999</v>
      </c>
      <c r="N1033" s="3">
        <f t="shared" si="107"/>
        <v>7.8599999999999994</v>
      </c>
    </row>
    <row r="1034" spans="1:14" x14ac:dyDescent="0.2">
      <c r="A1034" s="1">
        <v>9020</v>
      </c>
      <c r="B1034" s="7">
        <v>38649</v>
      </c>
      <c r="C1034" s="21" t="s">
        <v>253</v>
      </c>
      <c r="D1034" s="5"/>
      <c r="E1034" s="5"/>
      <c r="F1034" s="5">
        <v>27.96</v>
      </c>
      <c r="G1034" s="3">
        <f t="shared" ref="G1034:G1085" si="108">F1034*0.3048</f>
        <v>8.5222080000000009</v>
      </c>
      <c r="J1034" t="s">
        <v>41</v>
      </c>
      <c r="K1034">
        <v>432.01</v>
      </c>
      <c r="L1034">
        <f t="shared" si="106"/>
        <v>423.48779200000001</v>
      </c>
      <c r="N1034" s="3">
        <f t="shared" si="107"/>
        <v>7.8872080000000011</v>
      </c>
    </row>
    <row r="1035" spans="1:14" x14ac:dyDescent="0.2">
      <c r="A1035" s="1">
        <v>9020</v>
      </c>
      <c r="B1035" s="7">
        <v>38677</v>
      </c>
      <c r="C1035" s="21" t="s">
        <v>253</v>
      </c>
      <c r="D1035" s="5"/>
      <c r="E1035" s="5"/>
      <c r="F1035" s="5">
        <v>27.99</v>
      </c>
      <c r="G1035" s="3">
        <f t="shared" si="108"/>
        <v>8.531352</v>
      </c>
      <c r="J1035" t="s">
        <v>41</v>
      </c>
      <c r="K1035">
        <v>432.01</v>
      </c>
      <c r="L1035">
        <f t="shared" si="106"/>
        <v>423.47864799999996</v>
      </c>
      <c r="N1035" s="3">
        <f t="shared" si="107"/>
        <v>7.8963520000000003</v>
      </c>
    </row>
    <row r="1036" spans="1:14" x14ac:dyDescent="0.2">
      <c r="A1036" s="1">
        <v>9020</v>
      </c>
      <c r="B1036" s="7">
        <v>38707</v>
      </c>
      <c r="C1036" s="21" t="str">
        <f>IF(ISBLANK(D1036),"V","S")</f>
        <v>V</v>
      </c>
      <c r="D1036" s="5"/>
      <c r="E1036" s="5"/>
      <c r="F1036" s="5">
        <v>28.07</v>
      </c>
      <c r="G1036" s="3">
        <f t="shared" si="108"/>
        <v>8.5557360000000013</v>
      </c>
      <c r="J1036" t="s">
        <v>85</v>
      </c>
      <c r="K1036">
        <v>432.01</v>
      </c>
      <c r="L1036">
        <f t="shared" si="106"/>
        <v>423.45426399999997</v>
      </c>
      <c r="N1036" s="3">
        <f t="shared" si="107"/>
        <v>7.9207360000000016</v>
      </c>
    </row>
    <row r="1037" spans="1:14" x14ac:dyDescent="0.2">
      <c r="A1037" s="1">
        <v>9020</v>
      </c>
      <c r="B1037" s="7">
        <v>38743</v>
      </c>
      <c r="C1037" s="21" t="s">
        <v>253</v>
      </c>
      <c r="D1037" s="5"/>
      <c r="E1037" s="5"/>
      <c r="F1037" s="5">
        <v>28.14</v>
      </c>
      <c r="G1037" s="3">
        <f t="shared" si="108"/>
        <v>8.5770720000000011</v>
      </c>
      <c r="J1037" t="s">
        <v>41</v>
      </c>
      <c r="K1037">
        <v>432.01</v>
      </c>
      <c r="L1037">
        <f t="shared" si="106"/>
        <v>423.432928</v>
      </c>
      <c r="N1037" s="3">
        <f t="shared" si="107"/>
        <v>7.9420720000000014</v>
      </c>
    </row>
    <row r="1038" spans="1:14" x14ac:dyDescent="0.2">
      <c r="A1038" s="1">
        <v>9020</v>
      </c>
      <c r="B1038" s="7">
        <v>38776</v>
      </c>
      <c r="C1038" s="21" t="s">
        <v>253</v>
      </c>
      <c r="D1038" s="5"/>
      <c r="E1038" s="5"/>
      <c r="F1038" s="5">
        <v>28.24</v>
      </c>
      <c r="G1038" s="3">
        <f t="shared" si="108"/>
        <v>8.6075520000000001</v>
      </c>
      <c r="J1038" t="s">
        <v>41</v>
      </c>
      <c r="K1038">
        <v>432.01</v>
      </c>
      <c r="L1038">
        <f t="shared" si="106"/>
        <v>423.40244799999999</v>
      </c>
      <c r="N1038" s="3">
        <f t="shared" si="107"/>
        <v>7.9725520000000003</v>
      </c>
    </row>
    <row r="1039" spans="1:14" x14ac:dyDescent="0.2">
      <c r="A1039" s="1">
        <v>9020</v>
      </c>
      <c r="B1039" s="7">
        <v>38803</v>
      </c>
      <c r="C1039" s="21" t="s">
        <v>253</v>
      </c>
      <c r="D1039" s="5"/>
      <c r="E1039" s="5"/>
      <c r="F1039" s="5">
        <v>28.28</v>
      </c>
      <c r="G1039" s="3">
        <f t="shared" si="108"/>
        <v>8.6197440000000007</v>
      </c>
      <c r="J1039" t="s">
        <v>41</v>
      </c>
      <c r="K1039">
        <v>432.01</v>
      </c>
      <c r="L1039">
        <f t="shared" si="106"/>
        <v>423.39025599999997</v>
      </c>
      <c r="N1039" s="3">
        <f t="shared" si="107"/>
        <v>7.984744000000001</v>
      </c>
    </row>
    <row r="1040" spans="1:14" x14ac:dyDescent="0.2">
      <c r="A1040" s="1">
        <v>9020</v>
      </c>
      <c r="B1040" s="7">
        <v>38835</v>
      </c>
      <c r="C1040" s="21" t="s">
        <v>253</v>
      </c>
      <c r="D1040" s="5"/>
      <c r="E1040" s="5"/>
      <c r="F1040" s="5">
        <v>27.77</v>
      </c>
      <c r="G1040" s="3">
        <f t="shared" si="108"/>
        <v>8.4642960000000009</v>
      </c>
      <c r="J1040" t="s">
        <v>41</v>
      </c>
      <c r="K1040">
        <v>432.01</v>
      </c>
      <c r="L1040">
        <f t="shared" si="106"/>
        <v>423.545704</v>
      </c>
      <c r="N1040" s="3">
        <f t="shared" si="107"/>
        <v>7.8292960000000011</v>
      </c>
    </row>
    <row r="1041" spans="1:14" x14ac:dyDescent="0.2">
      <c r="A1041" s="1">
        <v>9020</v>
      </c>
      <c r="B1041" s="7">
        <v>38856</v>
      </c>
      <c r="C1041" s="21" t="s">
        <v>253</v>
      </c>
      <c r="D1041" s="5"/>
      <c r="E1041" s="5"/>
      <c r="F1041" s="5">
        <v>27.68</v>
      </c>
      <c r="G1041" s="3">
        <f t="shared" si="108"/>
        <v>8.4368639999999999</v>
      </c>
      <c r="J1041" t="s">
        <v>41</v>
      </c>
      <c r="K1041">
        <v>432.01</v>
      </c>
      <c r="L1041">
        <f t="shared" si="106"/>
        <v>423.57313599999998</v>
      </c>
      <c r="N1041" s="3">
        <f t="shared" si="107"/>
        <v>7.8018640000000001</v>
      </c>
    </row>
    <row r="1042" spans="1:14" x14ac:dyDescent="0.2">
      <c r="A1042" s="1">
        <v>9020</v>
      </c>
      <c r="B1042" s="7">
        <v>38895</v>
      </c>
      <c r="C1042" s="21" t="s">
        <v>253</v>
      </c>
      <c r="D1042" s="5"/>
      <c r="E1042" s="5"/>
      <c r="F1042" s="5">
        <v>27.78</v>
      </c>
      <c r="G1042" s="3">
        <f t="shared" si="108"/>
        <v>8.4673440000000006</v>
      </c>
      <c r="J1042" t="s">
        <v>41</v>
      </c>
      <c r="K1042">
        <v>432.01</v>
      </c>
      <c r="L1042">
        <f t="shared" si="106"/>
        <v>423.54265599999997</v>
      </c>
      <c r="N1042" s="3">
        <f t="shared" si="107"/>
        <v>7.8323440000000009</v>
      </c>
    </row>
    <row r="1043" spans="1:14" x14ac:dyDescent="0.2">
      <c r="A1043" s="1">
        <v>9020</v>
      </c>
      <c r="B1043" s="7">
        <v>38925</v>
      </c>
      <c r="C1043" s="21" t="s">
        <v>253</v>
      </c>
      <c r="D1043" s="5"/>
      <c r="E1043" s="5"/>
      <c r="F1043" s="5">
        <v>28.04</v>
      </c>
      <c r="G1043" s="3">
        <f t="shared" si="108"/>
        <v>8.5465920000000004</v>
      </c>
      <c r="J1043" t="s">
        <v>41</v>
      </c>
      <c r="K1043">
        <v>432.01</v>
      </c>
      <c r="L1043">
        <f t="shared" si="106"/>
        <v>423.46340800000002</v>
      </c>
      <c r="N1043" s="3">
        <f t="shared" si="107"/>
        <v>7.9115920000000006</v>
      </c>
    </row>
    <row r="1044" spans="1:14" x14ac:dyDescent="0.2">
      <c r="A1044" s="1">
        <v>9020</v>
      </c>
      <c r="B1044" s="7">
        <v>38958</v>
      </c>
      <c r="C1044" s="21" t="s">
        <v>253</v>
      </c>
      <c r="D1044" s="5"/>
      <c r="E1044" s="5"/>
      <c r="F1044" s="5">
        <v>28.22</v>
      </c>
      <c r="G1044" s="3">
        <f t="shared" si="108"/>
        <v>8.6014560000000007</v>
      </c>
      <c r="J1044" t="s">
        <v>41</v>
      </c>
      <c r="K1044">
        <v>432.01</v>
      </c>
      <c r="L1044">
        <f t="shared" si="106"/>
        <v>423.40854400000001</v>
      </c>
      <c r="N1044" s="3">
        <f t="shared" si="107"/>
        <v>7.9664560000000009</v>
      </c>
    </row>
    <row r="1045" spans="1:14" x14ac:dyDescent="0.2">
      <c r="A1045" s="1">
        <v>9020</v>
      </c>
      <c r="B1045" s="7">
        <v>38986</v>
      </c>
      <c r="C1045" s="21" t="s">
        <v>253</v>
      </c>
      <c r="D1045" s="5"/>
      <c r="E1045" s="5"/>
      <c r="F1045" s="5">
        <v>28.41</v>
      </c>
      <c r="G1045" s="3">
        <f t="shared" si="108"/>
        <v>8.6593680000000006</v>
      </c>
      <c r="J1045" t="s">
        <v>41</v>
      </c>
      <c r="K1045">
        <v>432.01</v>
      </c>
      <c r="L1045">
        <f t="shared" si="106"/>
        <v>423.35063200000002</v>
      </c>
      <c r="N1045" s="3">
        <f t="shared" si="107"/>
        <v>8.0243680000000008</v>
      </c>
    </row>
    <row r="1046" spans="1:14" x14ac:dyDescent="0.2">
      <c r="A1046" s="1">
        <v>9020</v>
      </c>
      <c r="B1046" s="7">
        <v>39014</v>
      </c>
      <c r="C1046" s="21" t="str">
        <f>IF(ISBLANK(D1046),"V","S")</f>
        <v>V</v>
      </c>
      <c r="D1046" s="5"/>
      <c r="E1046" s="5"/>
      <c r="F1046" s="5">
        <v>28.41</v>
      </c>
      <c r="G1046" s="3">
        <f t="shared" si="108"/>
        <v>8.6593680000000006</v>
      </c>
      <c r="J1046" t="s">
        <v>58</v>
      </c>
      <c r="K1046">
        <v>432.01</v>
      </c>
      <c r="L1046">
        <f t="shared" si="106"/>
        <v>423.35063200000002</v>
      </c>
      <c r="N1046" s="3">
        <f t="shared" si="107"/>
        <v>8.0243680000000008</v>
      </c>
    </row>
    <row r="1047" spans="1:14" x14ac:dyDescent="0.2">
      <c r="A1047" s="1">
        <v>9020</v>
      </c>
      <c r="B1047" s="7">
        <v>39050</v>
      </c>
      <c r="C1047" s="21" t="str">
        <f>IF(ISBLANK(D1047),"V","S")</f>
        <v>V</v>
      </c>
      <c r="D1047" s="5"/>
      <c r="E1047" s="5"/>
      <c r="F1047" s="5">
        <v>28.49</v>
      </c>
      <c r="G1047" s="3">
        <f t="shared" si="108"/>
        <v>8.6837520000000001</v>
      </c>
      <c r="J1047" t="s">
        <v>58</v>
      </c>
      <c r="K1047">
        <v>432.01</v>
      </c>
      <c r="L1047">
        <f t="shared" si="106"/>
        <v>423.32624799999996</v>
      </c>
      <c r="N1047" s="3">
        <f t="shared" si="107"/>
        <v>8.0487520000000004</v>
      </c>
    </row>
    <row r="1048" spans="1:14" x14ac:dyDescent="0.2">
      <c r="A1048" s="1">
        <v>9020</v>
      </c>
      <c r="B1048" s="7">
        <v>39077</v>
      </c>
      <c r="C1048" s="21" t="s">
        <v>253</v>
      </c>
      <c r="D1048" s="5"/>
      <c r="E1048" s="5"/>
      <c r="F1048" s="5">
        <v>28.54</v>
      </c>
      <c r="G1048" s="3">
        <f t="shared" si="108"/>
        <v>8.6989920000000005</v>
      </c>
      <c r="J1048" t="s">
        <v>41</v>
      </c>
      <c r="K1048">
        <v>432.01</v>
      </c>
      <c r="L1048">
        <f t="shared" si="106"/>
        <v>423.31100800000002</v>
      </c>
      <c r="N1048" s="3">
        <f t="shared" si="107"/>
        <v>8.0639920000000007</v>
      </c>
    </row>
    <row r="1049" spans="1:14" x14ac:dyDescent="0.2">
      <c r="A1049" s="1">
        <v>9020</v>
      </c>
      <c r="B1049" s="7">
        <v>39114</v>
      </c>
      <c r="C1049" s="21" t="str">
        <f>IF(ISBLANK(D1049),"V","S")</f>
        <v>V</v>
      </c>
      <c r="D1049" s="5"/>
      <c r="E1049" s="5"/>
      <c r="F1049" s="5">
        <v>28.63</v>
      </c>
      <c r="G1049" s="3">
        <f t="shared" si="108"/>
        <v>8.7264239999999997</v>
      </c>
      <c r="J1049" t="s">
        <v>58</v>
      </c>
      <c r="K1049">
        <v>432.01</v>
      </c>
      <c r="L1049">
        <f t="shared" si="106"/>
        <v>423.28357599999998</v>
      </c>
      <c r="N1049" s="3">
        <f t="shared" si="107"/>
        <v>8.0914239999999999</v>
      </c>
    </row>
    <row r="1050" spans="1:14" x14ac:dyDescent="0.2">
      <c r="A1050" s="1">
        <v>9020</v>
      </c>
      <c r="B1050" s="7">
        <v>39136</v>
      </c>
      <c r="C1050" s="21" t="str">
        <f>IF(ISBLANK(D1050),"V","S")</f>
        <v>V</v>
      </c>
      <c r="D1050" s="5"/>
      <c r="E1050" s="5"/>
      <c r="F1050" s="5">
        <v>28.7</v>
      </c>
      <c r="G1050" s="3">
        <f t="shared" si="108"/>
        <v>8.7477599999999995</v>
      </c>
      <c r="J1050" t="s">
        <v>58</v>
      </c>
      <c r="K1050">
        <v>432.01</v>
      </c>
      <c r="L1050">
        <f t="shared" si="106"/>
        <v>423.26224000000002</v>
      </c>
      <c r="N1050" s="3">
        <f t="shared" si="107"/>
        <v>8.1127599999999997</v>
      </c>
    </row>
    <row r="1051" spans="1:14" x14ac:dyDescent="0.2">
      <c r="A1051" s="1">
        <v>9020</v>
      </c>
      <c r="B1051" s="7">
        <v>39167</v>
      </c>
      <c r="C1051" s="21" t="s">
        <v>253</v>
      </c>
      <c r="D1051" s="5"/>
      <c r="E1051" s="5"/>
      <c r="F1051" s="5">
        <v>28.64</v>
      </c>
      <c r="G1051" s="3">
        <f t="shared" si="108"/>
        <v>8.7294720000000012</v>
      </c>
      <c r="J1051" t="s">
        <v>41</v>
      </c>
      <c r="K1051">
        <v>432.01</v>
      </c>
      <c r="L1051">
        <f t="shared" si="106"/>
        <v>423.280528</v>
      </c>
      <c r="N1051" s="3">
        <f t="shared" si="107"/>
        <v>8.0944720000000014</v>
      </c>
    </row>
    <row r="1052" spans="1:14" x14ac:dyDescent="0.2">
      <c r="A1052" s="1">
        <v>9020</v>
      </c>
      <c r="B1052" s="7">
        <v>39198</v>
      </c>
      <c r="C1052" s="21" t="s">
        <v>253</v>
      </c>
      <c r="D1052" s="5"/>
      <c r="E1052" s="5"/>
      <c r="F1052" s="5">
        <v>28.41</v>
      </c>
      <c r="G1052" s="3">
        <f t="shared" si="108"/>
        <v>8.6593680000000006</v>
      </c>
      <c r="J1052" t="s">
        <v>41</v>
      </c>
      <c r="K1052">
        <v>432.01</v>
      </c>
      <c r="L1052">
        <f t="shared" si="106"/>
        <v>423.35063200000002</v>
      </c>
      <c r="N1052" s="3">
        <f t="shared" si="107"/>
        <v>8.0243680000000008</v>
      </c>
    </row>
    <row r="1053" spans="1:14" x14ac:dyDescent="0.2">
      <c r="A1053" s="1">
        <v>9020</v>
      </c>
      <c r="B1053" s="7">
        <v>39220</v>
      </c>
      <c r="C1053" s="21" t="s">
        <v>253</v>
      </c>
      <c r="D1053" s="5"/>
      <c r="E1053" s="5"/>
      <c r="F1053" s="5">
        <v>28.23</v>
      </c>
      <c r="G1053" s="3">
        <f t="shared" si="108"/>
        <v>8.6045040000000004</v>
      </c>
      <c r="J1053" t="s">
        <v>41</v>
      </c>
      <c r="K1053">
        <v>432.01</v>
      </c>
      <c r="L1053">
        <f t="shared" si="106"/>
        <v>423.40549599999997</v>
      </c>
      <c r="N1053" s="3">
        <f t="shared" si="107"/>
        <v>7.9695040000000006</v>
      </c>
    </row>
    <row r="1054" spans="1:14" x14ac:dyDescent="0.2">
      <c r="A1054" s="1">
        <v>9020</v>
      </c>
      <c r="B1054" s="7">
        <v>39258</v>
      </c>
      <c r="C1054" s="21" t="s">
        <v>253</v>
      </c>
      <c r="D1054" s="5"/>
      <c r="E1054" s="5"/>
      <c r="F1054" s="5">
        <v>28.1</v>
      </c>
      <c r="G1054" s="3">
        <f t="shared" si="108"/>
        <v>8.5648800000000005</v>
      </c>
      <c r="J1054" t="s">
        <v>41</v>
      </c>
      <c r="K1054">
        <v>432.01</v>
      </c>
      <c r="L1054">
        <f t="shared" si="106"/>
        <v>423.44511999999997</v>
      </c>
      <c r="N1054" s="3">
        <f t="shared" si="107"/>
        <v>7.9298800000000007</v>
      </c>
    </row>
    <row r="1055" spans="1:14" x14ac:dyDescent="0.2">
      <c r="A1055" s="1">
        <v>9020</v>
      </c>
      <c r="B1055" s="7">
        <v>39317</v>
      </c>
      <c r="C1055" s="21" t="s">
        <v>253</v>
      </c>
      <c r="D1055" s="5"/>
      <c r="E1055" s="5"/>
      <c r="F1055" s="5">
        <v>28.45</v>
      </c>
      <c r="G1055" s="3">
        <f t="shared" si="108"/>
        <v>8.6715599999999995</v>
      </c>
      <c r="J1055" t="s">
        <v>41</v>
      </c>
      <c r="K1055">
        <v>432.01</v>
      </c>
      <c r="L1055">
        <f t="shared" si="106"/>
        <v>423.33843999999999</v>
      </c>
      <c r="N1055" s="3">
        <f t="shared" si="107"/>
        <v>8.0365599999999997</v>
      </c>
    </row>
    <row r="1056" spans="1:14" x14ac:dyDescent="0.2">
      <c r="A1056" s="1">
        <v>9020</v>
      </c>
      <c r="B1056" s="7">
        <v>39356</v>
      </c>
      <c r="C1056" s="21" t="s">
        <v>253</v>
      </c>
      <c r="D1056" s="5"/>
      <c r="E1056" s="5"/>
      <c r="F1056" s="5">
        <v>28.49</v>
      </c>
      <c r="G1056" s="3">
        <f t="shared" si="108"/>
        <v>8.6837520000000001</v>
      </c>
      <c r="J1056" t="s">
        <v>41</v>
      </c>
      <c r="K1056">
        <v>432.01</v>
      </c>
      <c r="L1056">
        <f t="shared" si="106"/>
        <v>423.32624799999996</v>
      </c>
      <c r="N1056" s="3">
        <f t="shared" si="107"/>
        <v>8.0487520000000004</v>
      </c>
    </row>
    <row r="1057" spans="1:14" x14ac:dyDescent="0.2">
      <c r="A1057" s="1">
        <v>9020</v>
      </c>
      <c r="B1057" s="7">
        <v>39373</v>
      </c>
      <c r="C1057" s="21" t="str">
        <f t="shared" ref="C1057:C1125" si="109">IF(ISBLANK(D1057),"V","S")</f>
        <v>V</v>
      </c>
      <c r="D1057" s="5"/>
      <c r="E1057" s="5"/>
      <c r="F1057" s="5">
        <v>28.38</v>
      </c>
      <c r="G1057" s="3">
        <f t="shared" si="108"/>
        <v>8.6502239999999997</v>
      </c>
      <c r="J1057" t="s">
        <v>142</v>
      </c>
      <c r="K1057">
        <v>432.01</v>
      </c>
      <c r="L1057">
        <f t="shared" si="106"/>
        <v>423.35977600000001</v>
      </c>
      <c r="N1057" s="3">
        <f t="shared" si="107"/>
        <v>8.0152239999999999</v>
      </c>
    </row>
    <row r="1058" spans="1:14" x14ac:dyDescent="0.2">
      <c r="A1058" s="1">
        <v>9020</v>
      </c>
      <c r="B1058" s="7">
        <v>39413</v>
      </c>
      <c r="C1058" s="21" t="str">
        <f t="shared" si="109"/>
        <v>V</v>
      </c>
      <c r="D1058" s="5"/>
      <c r="E1058" s="5"/>
      <c r="F1058" s="5">
        <v>28.2</v>
      </c>
      <c r="G1058" s="3">
        <f t="shared" si="108"/>
        <v>8.5953599999999994</v>
      </c>
      <c r="J1058" t="s">
        <v>142</v>
      </c>
      <c r="K1058">
        <v>432.01</v>
      </c>
      <c r="L1058">
        <f t="shared" si="106"/>
        <v>423.41463999999996</v>
      </c>
      <c r="N1058" s="3">
        <f t="shared" si="107"/>
        <v>7.9603599999999997</v>
      </c>
    </row>
    <row r="1059" spans="1:14" x14ac:dyDescent="0.2">
      <c r="A1059" s="1">
        <v>9020</v>
      </c>
      <c r="B1059" s="7">
        <v>39443</v>
      </c>
      <c r="C1059" s="21" t="str">
        <f t="shared" si="109"/>
        <v>V</v>
      </c>
      <c r="D1059" s="5"/>
      <c r="E1059" s="5"/>
      <c r="F1059" s="5">
        <v>28.24</v>
      </c>
      <c r="G1059" s="3">
        <f t="shared" si="108"/>
        <v>8.6075520000000001</v>
      </c>
      <c r="J1059" t="s">
        <v>155</v>
      </c>
      <c r="K1059">
        <v>432.01</v>
      </c>
      <c r="L1059">
        <f t="shared" si="106"/>
        <v>423.40244799999999</v>
      </c>
      <c r="N1059" s="3">
        <f t="shared" si="107"/>
        <v>7.9725520000000003</v>
      </c>
    </row>
    <row r="1060" spans="1:14" x14ac:dyDescent="0.2">
      <c r="A1060" s="1">
        <v>9020</v>
      </c>
      <c r="B1060" s="7">
        <v>39472</v>
      </c>
      <c r="C1060" s="21" t="str">
        <f t="shared" si="109"/>
        <v>V</v>
      </c>
      <c r="D1060" s="5"/>
      <c r="E1060" s="5"/>
      <c r="F1060" s="5">
        <v>28.36</v>
      </c>
      <c r="G1060" s="3">
        <f t="shared" si="108"/>
        <v>8.6441280000000003</v>
      </c>
      <c r="J1060" t="s">
        <v>155</v>
      </c>
      <c r="K1060">
        <v>432.01</v>
      </c>
      <c r="L1060">
        <f t="shared" si="106"/>
        <v>423.36587199999997</v>
      </c>
      <c r="N1060" s="3">
        <f t="shared" si="107"/>
        <v>8.0091280000000005</v>
      </c>
    </row>
    <row r="1061" spans="1:14" x14ac:dyDescent="0.2">
      <c r="A1061" s="1">
        <v>9020</v>
      </c>
      <c r="B1061" s="7">
        <v>39507</v>
      </c>
      <c r="C1061" s="21" t="str">
        <f t="shared" si="109"/>
        <v>V</v>
      </c>
      <c r="D1061" s="5"/>
      <c r="E1061" s="5"/>
      <c r="F1061" s="5">
        <v>28.52</v>
      </c>
      <c r="G1061" s="3">
        <f t="shared" si="108"/>
        <v>8.6928960000000011</v>
      </c>
      <c r="J1061" t="s">
        <v>58</v>
      </c>
      <c r="K1061">
        <v>432.01</v>
      </c>
      <c r="L1061">
        <f t="shared" si="106"/>
        <v>423.31710399999997</v>
      </c>
      <c r="N1061" s="3">
        <f t="shared" ref="N1061:N1068" si="110">G1061-(G1060-N1060)</f>
        <v>8.0578960000000013</v>
      </c>
    </row>
    <row r="1062" spans="1:14" x14ac:dyDescent="0.2">
      <c r="A1062" s="1">
        <v>9020</v>
      </c>
      <c r="B1062" s="7">
        <v>39536</v>
      </c>
      <c r="C1062" s="21" t="str">
        <f t="shared" si="109"/>
        <v>V</v>
      </c>
      <c r="D1062" s="5"/>
      <c r="E1062" s="5"/>
      <c r="F1062" s="5">
        <v>28.61</v>
      </c>
      <c r="G1062" s="3">
        <f t="shared" si="108"/>
        <v>8.7203280000000003</v>
      </c>
      <c r="J1062" t="s">
        <v>142</v>
      </c>
      <c r="K1062">
        <v>432.01</v>
      </c>
      <c r="L1062">
        <f t="shared" si="106"/>
        <v>423.289672</v>
      </c>
      <c r="N1062" s="3">
        <f t="shared" si="110"/>
        <v>8.0853280000000005</v>
      </c>
    </row>
    <row r="1063" spans="1:14" x14ac:dyDescent="0.2">
      <c r="A1063" s="1">
        <v>9020</v>
      </c>
      <c r="B1063" s="7">
        <v>39563</v>
      </c>
      <c r="C1063" s="21" t="str">
        <f t="shared" si="109"/>
        <v>V</v>
      </c>
      <c r="D1063" s="5"/>
      <c r="E1063" s="5"/>
      <c r="F1063" s="5">
        <v>28.41</v>
      </c>
      <c r="G1063" s="3">
        <f t="shared" si="108"/>
        <v>8.6593680000000006</v>
      </c>
      <c r="J1063" t="s">
        <v>142</v>
      </c>
      <c r="K1063">
        <v>432.01</v>
      </c>
      <c r="L1063">
        <f t="shared" si="106"/>
        <v>423.35063200000002</v>
      </c>
      <c r="N1063" s="3">
        <f t="shared" si="110"/>
        <v>8.0243680000000008</v>
      </c>
    </row>
    <row r="1064" spans="1:14" x14ac:dyDescent="0.2">
      <c r="A1064" s="1">
        <v>9020</v>
      </c>
      <c r="B1064" s="7">
        <v>39580</v>
      </c>
      <c r="C1064" s="21" t="str">
        <f t="shared" si="109"/>
        <v>V</v>
      </c>
      <c r="D1064" s="5"/>
      <c r="E1064" s="5"/>
      <c r="F1064" s="5">
        <v>28.17</v>
      </c>
      <c r="G1064" s="3">
        <f t="shared" si="108"/>
        <v>8.5862160000000003</v>
      </c>
      <c r="J1064" t="s">
        <v>142</v>
      </c>
      <c r="K1064">
        <v>432.01</v>
      </c>
      <c r="L1064">
        <f t="shared" si="106"/>
        <v>423.42378400000001</v>
      </c>
      <c r="N1064" s="3">
        <f t="shared" si="110"/>
        <v>7.9512160000000005</v>
      </c>
    </row>
    <row r="1065" spans="1:14" x14ac:dyDescent="0.2">
      <c r="A1065" s="1">
        <v>9020</v>
      </c>
      <c r="B1065" s="7">
        <v>39674</v>
      </c>
      <c r="C1065" s="21" t="str">
        <f t="shared" si="109"/>
        <v>V</v>
      </c>
      <c r="D1065" s="5"/>
      <c r="E1065" s="5"/>
      <c r="F1065" s="5">
        <v>27.93</v>
      </c>
      <c r="G1065" s="3">
        <f t="shared" si="108"/>
        <v>8.513064</v>
      </c>
      <c r="J1065" t="s">
        <v>58</v>
      </c>
      <c r="K1065">
        <v>432.01</v>
      </c>
      <c r="L1065">
        <f t="shared" ref="L1065:L1070" si="111">K1065-G1065</f>
        <v>423.49693600000001</v>
      </c>
      <c r="N1065" s="3">
        <f t="shared" si="110"/>
        <v>7.8780640000000002</v>
      </c>
    </row>
    <row r="1066" spans="1:14" x14ac:dyDescent="0.2">
      <c r="A1066" s="1">
        <v>9020</v>
      </c>
      <c r="B1066" s="7">
        <v>39725</v>
      </c>
      <c r="C1066" s="21" t="str">
        <f t="shared" si="109"/>
        <v>V</v>
      </c>
      <c r="D1066" s="5"/>
      <c r="E1066" s="5"/>
      <c r="F1066" s="5">
        <v>27.96</v>
      </c>
      <c r="G1066" s="3">
        <f t="shared" si="108"/>
        <v>8.5222080000000009</v>
      </c>
      <c r="J1066" t="s">
        <v>188</v>
      </c>
      <c r="K1066">
        <v>432.01</v>
      </c>
      <c r="L1066">
        <f t="shared" si="111"/>
        <v>423.48779200000001</v>
      </c>
      <c r="N1066" s="3">
        <f t="shared" si="110"/>
        <v>7.8872080000000011</v>
      </c>
    </row>
    <row r="1067" spans="1:14" x14ac:dyDescent="0.2">
      <c r="A1067" s="1">
        <v>9020</v>
      </c>
      <c r="B1067" s="7">
        <v>39767</v>
      </c>
      <c r="C1067" s="21" t="str">
        <f t="shared" si="109"/>
        <v>V</v>
      </c>
      <c r="D1067" s="5"/>
      <c r="E1067" s="5"/>
      <c r="F1067" s="5">
        <v>27.64</v>
      </c>
      <c r="G1067" s="3">
        <f t="shared" si="108"/>
        <v>8.424672000000001</v>
      </c>
      <c r="J1067" t="s">
        <v>155</v>
      </c>
      <c r="K1067">
        <v>432.01</v>
      </c>
      <c r="L1067">
        <f t="shared" si="111"/>
        <v>423.585328</v>
      </c>
      <c r="N1067" s="3">
        <f t="shared" si="110"/>
        <v>7.7896720000000013</v>
      </c>
    </row>
    <row r="1068" spans="1:14" x14ac:dyDescent="0.2">
      <c r="A1068" s="1">
        <v>9020</v>
      </c>
      <c r="B1068" s="7">
        <v>39795</v>
      </c>
      <c r="C1068" s="21" t="str">
        <f t="shared" si="109"/>
        <v>V</v>
      </c>
      <c r="D1068" s="5"/>
      <c r="E1068" s="5"/>
      <c r="F1068" s="5">
        <v>27.57</v>
      </c>
      <c r="G1068" s="3">
        <f t="shared" si="108"/>
        <v>8.4033360000000012</v>
      </c>
      <c r="J1068" t="s">
        <v>155</v>
      </c>
      <c r="K1068">
        <v>432.01</v>
      </c>
      <c r="L1068">
        <f t="shared" si="111"/>
        <v>423.60666399999997</v>
      </c>
      <c r="N1068" s="3">
        <f t="shared" si="110"/>
        <v>7.7683360000000015</v>
      </c>
    </row>
    <row r="1069" spans="1:14" x14ac:dyDescent="0.2">
      <c r="A1069" s="1">
        <v>9020</v>
      </c>
      <c r="B1069" s="7">
        <v>39833</v>
      </c>
      <c r="C1069" s="21" t="s">
        <v>253</v>
      </c>
      <c r="D1069" s="5">
        <v>28</v>
      </c>
      <c r="E1069" s="5">
        <v>0.32</v>
      </c>
      <c r="F1069" s="5">
        <v>27.68</v>
      </c>
      <c r="G1069" s="3">
        <f t="shared" si="108"/>
        <v>8.4368639999999999</v>
      </c>
      <c r="J1069" t="s">
        <v>41</v>
      </c>
      <c r="K1069">
        <v>432.01</v>
      </c>
      <c r="L1069">
        <f t="shared" si="111"/>
        <v>423.57313599999998</v>
      </c>
      <c r="N1069" s="3">
        <f t="shared" ref="N1069:N1075" si="112">G1069-(G1068-N1068)</f>
        <v>7.8018640000000001</v>
      </c>
    </row>
    <row r="1070" spans="1:14" x14ac:dyDescent="0.2">
      <c r="A1070" s="1">
        <v>9020</v>
      </c>
      <c r="B1070" s="7">
        <v>39866</v>
      </c>
      <c r="C1070" s="21" t="str">
        <f t="shared" si="109"/>
        <v>V</v>
      </c>
      <c r="D1070" s="5"/>
      <c r="E1070" s="5"/>
      <c r="F1070" s="5">
        <v>27.83</v>
      </c>
      <c r="G1070" s="3">
        <f t="shared" si="108"/>
        <v>8.4825839999999992</v>
      </c>
      <c r="J1070" t="s">
        <v>196</v>
      </c>
      <c r="K1070">
        <v>432.01</v>
      </c>
      <c r="L1070">
        <f t="shared" si="111"/>
        <v>423.52741600000002</v>
      </c>
      <c r="N1070" s="3">
        <f t="shared" si="112"/>
        <v>7.8475839999999994</v>
      </c>
    </row>
    <row r="1071" spans="1:14" x14ac:dyDescent="0.2">
      <c r="A1071" s="1">
        <v>9020</v>
      </c>
      <c r="B1071" s="7">
        <v>39898</v>
      </c>
      <c r="C1071" s="21" t="str">
        <f t="shared" si="109"/>
        <v>V</v>
      </c>
      <c r="D1071" s="5"/>
      <c r="E1071" s="5"/>
      <c r="F1071" s="5">
        <v>27.62</v>
      </c>
      <c r="G1071" s="3">
        <f t="shared" si="108"/>
        <v>8.4185760000000016</v>
      </c>
      <c r="J1071" t="s">
        <v>196</v>
      </c>
      <c r="K1071">
        <v>432.01</v>
      </c>
      <c r="L1071">
        <f t="shared" ref="L1071:L1076" si="113">K1071-G1071</f>
        <v>423.59142399999996</v>
      </c>
      <c r="N1071" s="3">
        <f t="shared" si="112"/>
        <v>7.7835760000000018</v>
      </c>
    </row>
    <row r="1072" spans="1:14" x14ac:dyDescent="0.2">
      <c r="A1072" s="1">
        <v>9020</v>
      </c>
      <c r="B1072" s="7">
        <v>39928</v>
      </c>
      <c r="C1072" s="21" t="str">
        <f t="shared" si="109"/>
        <v>V</v>
      </c>
      <c r="D1072" s="5"/>
      <c r="E1072" s="5"/>
      <c r="F1072" s="5">
        <v>27.3</v>
      </c>
      <c r="G1072" s="3">
        <f t="shared" si="108"/>
        <v>8.32104</v>
      </c>
      <c r="J1072" t="s">
        <v>196</v>
      </c>
      <c r="K1072">
        <v>432.01</v>
      </c>
      <c r="L1072">
        <f t="shared" si="113"/>
        <v>423.68896000000001</v>
      </c>
      <c r="N1072" s="3">
        <f t="shared" si="112"/>
        <v>7.6860400000000002</v>
      </c>
    </row>
    <row r="1073" spans="1:14" x14ac:dyDescent="0.2">
      <c r="A1073" s="1">
        <v>9020</v>
      </c>
      <c r="B1073" s="7">
        <v>39966</v>
      </c>
      <c r="C1073" s="21" t="str">
        <f t="shared" si="109"/>
        <v>V</v>
      </c>
      <c r="D1073" s="5"/>
      <c r="E1073" s="5"/>
      <c r="F1073" s="5">
        <v>27.02</v>
      </c>
      <c r="G1073" s="3">
        <f t="shared" si="108"/>
        <v>8.2356960000000008</v>
      </c>
      <c r="J1073" t="s">
        <v>196</v>
      </c>
      <c r="K1073">
        <v>432.01</v>
      </c>
      <c r="L1073">
        <f t="shared" si="113"/>
        <v>423.77430399999997</v>
      </c>
      <c r="N1073" s="3">
        <f t="shared" si="112"/>
        <v>7.600696000000001</v>
      </c>
    </row>
    <row r="1074" spans="1:14" x14ac:dyDescent="0.2">
      <c r="A1074" s="1">
        <v>9020</v>
      </c>
      <c r="B1074" s="7">
        <v>40004</v>
      </c>
      <c r="C1074" s="21" t="str">
        <f t="shared" si="109"/>
        <v>V</v>
      </c>
      <c r="D1074" s="5"/>
      <c r="E1074" s="5"/>
      <c r="F1074" s="5">
        <v>27.06</v>
      </c>
      <c r="G1074" s="3">
        <f t="shared" si="108"/>
        <v>8.2478879999999997</v>
      </c>
      <c r="J1074" t="s">
        <v>209</v>
      </c>
      <c r="K1074">
        <v>432.01</v>
      </c>
      <c r="L1074">
        <f t="shared" si="113"/>
        <v>423.762112</v>
      </c>
      <c r="N1074" s="3">
        <f t="shared" si="112"/>
        <v>7.6128879999999999</v>
      </c>
    </row>
    <row r="1075" spans="1:14" x14ac:dyDescent="0.2">
      <c r="A1075" s="1">
        <v>9020</v>
      </c>
      <c r="B1075" s="7">
        <v>40045</v>
      </c>
      <c r="C1075" s="21" t="str">
        <f t="shared" si="109"/>
        <v>V</v>
      </c>
      <c r="D1075" s="5"/>
      <c r="E1075" s="5"/>
      <c r="F1075" s="5">
        <v>27.58</v>
      </c>
      <c r="G1075" s="3">
        <f t="shared" si="108"/>
        <v>8.4063839999999992</v>
      </c>
      <c r="J1075" t="s">
        <v>209</v>
      </c>
      <c r="K1075">
        <v>432.01</v>
      </c>
      <c r="L1075">
        <f t="shared" si="113"/>
        <v>423.60361599999999</v>
      </c>
      <c r="N1075" s="3">
        <f t="shared" si="112"/>
        <v>7.7713839999999994</v>
      </c>
    </row>
    <row r="1076" spans="1:14" x14ac:dyDescent="0.2">
      <c r="A1076" s="1">
        <v>9020</v>
      </c>
      <c r="B1076" s="7">
        <v>40074</v>
      </c>
      <c r="C1076" s="21" t="str">
        <f t="shared" si="109"/>
        <v>V</v>
      </c>
      <c r="D1076" s="5"/>
      <c r="E1076" s="5"/>
      <c r="F1076" s="5">
        <v>27.79</v>
      </c>
      <c r="G1076" s="3">
        <f t="shared" si="108"/>
        <v>8.4703920000000004</v>
      </c>
      <c r="J1076" t="s">
        <v>209</v>
      </c>
      <c r="K1076">
        <v>432.01</v>
      </c>
      <c r="L1076">
        <f t="shared" si="113"/>
        <v>423.53960799999999</v>
      </c>
      <c r="N1076" s="3">
        <f>G1076-(G1075-N1075)</f>
        <v>7.8353920000000006</v>
      </c>
    </row>
    <row r="1077" spans="1:14" x14ac:dyDescent="0.2">
      <c r="A1077" s="1">
        <v>9020</v>
      </c>
      <c r="B1077" s="7">
        <v>40102</v>
      </c>
      <c r="C1077" s="21" t="str">
        <f t="shared" si="109"/>
        <v>V</v>
      </c>
      <c r="D1077" s="5"/>
      <c r="E1077" s="5"/>
      <c r="F1077" s="5">
        <v>27.98</v>
      </c>
      <c r="G1077" s="3">
        <f t="shared" si="108"/>
        <v>8.5283040000000003</v>
      </c>
      <c r="J1077" t="s">
        <v>196</v>
      </c>
      <c r="K1077">
        <v>432.01</v>
      </c>
      <c r="L1077">
        <f>K1077-G1077</f>
        <v>423.481696</v>
      </c>
      <c r="N1077" s="3">
        <f>G1077-(G1076-N1076)</f>
        <v>7.8933040000000005</v>
      </c>
    </row>
    <row r="1078" spans="1:14" x14ac:dyDescent="0.2">
      <c r="A1078" s="1">
        <v>9020</v>
      </c>
      <c r="B1078" s="7">
        <v>40128</v>
      </c>
      <c r="C1078" s="21" t="str">
        <f t="shared" si="109"/>
        <v>V</v>
      </c>
      <c r="D1078" s="5"/>
      <c r="E1078" s="5"/>
      <c r="F1078" s="5">
        <v>27.99</v>
      </c>
      <c r="G1078" s="3">
        <f t="shared" si="108"/>
        <v>8.531352</v>
      </c>
      <c r="J1078" t="s">
        <v>209</v>
      </c>
      <c r="K1078">
        <v>432.01</v>
      </c>
      <c r="L1078">
        <f>K1078-G1078</f>
        <v>423.47864799999996</v>
      </c>
      <c r="N1078" s="3">
        <f>G1078-(G1077-N1077)</f>
        <v>7.8963520000000003</v>
      </c>
    </row>
    <row r="1079" spans="1:14" x14ac:dyDescent="0.2">
      <c r="A1079" s="1">
        <v>9020</v>
      </c>
      <c r="B1079" s="7">
        <v>40162</v>
      </c>
      <c r="C1079" s="21" t="str">
        <f t="shared" si="109"/>
        <v>V</v>
      </c>
      <c r="D1079" s="5"/>
      <c r="E1079" s="5"/>
      <c r="F1079" s="5">
        <v>28.12</v>
      </c>
      <c r="G1079" s="3">
        <f t="shared" si="108"/>
        <v>8.5709759999999999</v>
      </c>
      <c r="J1079" t="s">
        <v>196</v>
      </c>
      <c r="K1079">
        <v>432.01</v>
      </c>
      <c r="L1079">
        <f>K1079-G1079</f>
        <v>423.43902400000002</v>
      </c>
      <c r="N1079" s="3">
        <f>G1079-(G1078-N1078)</f>
        <v>7.9359760000000001</v>
      </c>
    </row>
    <row r="1080" spans="1:14" x14ac:dyDescent="0.2">
      <c r="A1080" s="1">
        <v>9020</v>
      </c>
      <c r="B1080" s="7">
        <v>40191</v>
      </c>
      <c r="C1080" s="21" t="s">
        <v>256</v>
      </c>
      <c r="D1080" s="5"/>
      <c r="E1080" s="5"/>
      <c r="F1080" s="5">
        <v>28.2</v>
      </c>
      <c r="G1080" s="3">
        <f t="shared" si="108"/>
        <v>8.5953599999999994</v>
      </c>
      <c r="J1080" t="s">
        <v>254</v>
      </c>
      <c r="K1080">
        <v>432.01</v>
      </c>
      <c r="L1080">
        <f t="shared" ref="L1080:L1085" si="114">K1080-G1080</f>
        <v>423.41463999999996</v>
      </c>
      <c r="N1080" s="3">
        <f t="shared" ref="N1080:N1085" si="115">G1080-(G1079-N1079)</f>
        <v>7.9603599999999997</v>
      </c>
    </row>
    <row r="1081" spans="1:14" x14ac:dyDescent="0.2">
      <c r="A1081" s="1">
        <v>9020</v>
      </c>
      <c r="B1081" s="7">
        <v>40221</v>
      </c>
      <c r="C1081" s="21" t="s">
        <v>256</v>
      </c>
      <c r="D1081" s="5"/>
      <c r="E1081" s="5"/>
      <c r="F1081" s="5">
        <v>28.3</v>
      </c>
      <c r="G1081" s="3">
        <f t="shared" si="108"/>
        <v>8.6258400000000002</v>
      </c>
      <c r="J1081" t="s">
        <v>254</v>
      </c>
      <c r="K1081">
        <v>432.01</v>
      </c>
      <c r="L1081">
        <f t="shared" si="114"/>
        <v>423.38416000000001</v>
      </c>
      <c r="N1081" s="3">
        <f t="shared" si="115"/>
        <v>7.9908400000000004</v>
      </c>
    </row>
    <row r="1082" spans="1:14" x14ac:dyDescent="0.2">
      <c r="A1082" s="1">
        <v>9020</v>
      </c>
      <c r="B1082" s="7">
        <v>40247</v>
      </c>
      <c r="C1082" s="21" t="s">
        <v>256</v>
      </c>
      <c r="D1082" s="5"/>
      <c r="E1082" s="5"/>
      <c r="F1082" s="5">
        <v>28.35</v>
      </c>
      <c r="G1082" s="3">
        <f t="shared" si="108"/>
        <v>8.6410800000000005</v>
      </c>
      <c r="J1082" t="s">
        <v>255</v>
      </c>
      <c r="K1082">
        <v>432.01</v>
      </c>
      <c r="L1082">
        <f t="shared" si="114"/>
        <v>423.36892</v>
      </c>
      <c r="N1082" s="3">
        <f t="shared" si="115"/>
        <v>8.0060800000000008</v>
      </c>
    </row>
    <row r="1083" spans="1:14" x14ac:dyDescent="0.2">
      <c r="A1083" s="1">
        <v>9020</v>
      </c>
      <c r="B1083" s="7">
        <v>40274</v>
      </c>
      <c r="C1083" s="21" t="s">
        <v>256</v>
      </c>
      <c r="D1083" s="5"/>
      <c r="E1083" s="5"/>
      <c r="F1083" s="5">
        <v>28.21</v>
      </c>
      <c r="G1083" s="3">
        <f t="shared" si="108"/>
        <v>8.5984080000000009</v>
      </c>
      <c r="J1083" t="s">
        <v>209</v>
      </c>
      <c r="K1083">
        <v>432.01</v>
      </c>
      <c r="L1083">
        <f t="shared" si="114"/>
        <v>423.41159199999998</v>
      </c>
      <c r="N1083" s="3">
        <f t="shared" si="115"/>
        <v>7.9634080000000012</v>
      </c>
    </row>
    <row r="1084" spans="1:14" x14ac:dyDescent="0.2">
      <c r="A1084" s="1">
        <v>9020</v>
      </c>
      <c r="B1084" s="7">
        <v>40302</v>
      </c>
      <c r="C1084" s="21" t="s">
        <v>256</v>
      </c>
      <c r="D1084" s="5"/>
      <c r="E1084" s="5"/>
      <c r="F1084" s="5">
        <v>28.07</v>
      </c>
      <c r="G1084" s="3">
        <f t="shared" si="108"/>
        <v>8.5557360000000013</v>
      </c>
      <c r="J1084" t="s">
        <v>209</v>
      </c>
      <c r="K1084">
        <v>432.01</v>
      </c>
      <c r="L1084">
        <f t="shared" si="114"/>
        <v>423.45426399999997</v>
      </c>
      <c r="N1084" s="3">
        <f t="shared" si="115"/>
        <v>7.9207360000000016</v>
      </c>
    </row>
    <row r="1085" spans="1:14" x14ac:dyDescent="0.2">
      <c r="A1085" s="1">
        <v>9020</v>
      </c>
      <c r="B1085" s="7">
        <v>40331</v>
      </c>
      <c r="C1085" s="21" t="s">
        <v>256</v>
      </c>
      <c r="D1085" s="5"/>
      <c r="E1085" s="5"/>
      <c r="F1085" s="5">
        <v>27.89</v>
      </c>
      <c r="G1085" s="3">
        <f t="shared" si="108"/>
        <v>8.5008720000000011</v>
      </c>
      <c r="J1085" t="s">
        <v>209</v>
      </c>
      <c r="K1085">
        <v>432.01</v>
      </c>
      <c r="L1085">
        <f t="shared" si="114"/>
        <v>423.50912799999998</v>
      </c>
      <c r="N1085" s="3">
        <f t="shared" si="115"/>
        <v>7.8658720000000013</v>
      </c>
    </row>
    <row r="1086" spans="1:14" x14ac:dyDescent="0.2">
      <c r="C1086" s="21"/>
      <c r="D1086" s="5"/>
      <c r="E1086" s="5"/>
      <c r="G1086" s="3"/>
      <c r="N1086" s="3"/>
    </row>
    <row r="1087" spans="1:14" s="12" customFormat="1" x14ac:dyDescent="0.2">
      <c r="A1087" s="10">
        <v>9021</v>
      </c>
      <c r="B1087" s="11">
        <v>33156</v>
      </c>
      <c r="C1087" s="21" t="str">
        <f t="shared" si="109"/>
        <v>V</v>
      </c>
      <c r="D1087" s="14"/>
      <c r="E1087" s="14"/>
      <c r="F1087" s="14">
        <f>G1087*3.281</f>
        <v>20.801539999999999</v>
      </c>
      <c r="G1087" s="12">
        <v>6.34</v>
      </c>
      <c r="H1087" s="14"/>
      <c r="K1087" s="12">
        <v>430.21300000000002</v>
      </c>
      <c r="L1087" s="12">
        <v>423.87299999999999</v>
      </c>
      <c r="N1087" s="12">
        <v>5.7389999999999999</v>
      </c>
    </row>
    <row r="1088" spans="1:14" x14ac:dyDescent="0.2">
      <c r="A1088" s="1">
        <v>9021</v>
      </c>
      <c r="B1088" s="7">
        <v>33172</v>
      </c>
      <c r="C1088" s="21" t="str">
        <f t="shared" si="109"/>
        <v>V</v>
      </c>
      <c r="D1088" s="5"/>
      <c r="E1088" s="5"/>
      <c r="F1088" s="5">
        <f>G1088*3.281</f>
        <v>20.749044000000001</v>
      </c>
      <c r="G1088">
        <v>6.3239999999999998</v>
      </c>
      <c r="K1088">
        <v>430.21300000000002</v>
      </c>
      <c r="L1088">
        <v>423.88900000000001</v>
      </c>
      <c r="N1088">
        <v>5.7229999999999999</v>
      </c>
    </row>
    <row r="1089" spans="1:14" x14ac:dyDescent="0.2">
      <c r="A1089" s="1">
        <v>9021</v>
      </c>
      <c r="B1089" s="7">
        <v>33306</v>
      </c>
      <c r="C1089" s="21" t="str">
        <f t="shared" si="109"/>
        <v>V</v>
      </c>
      <c r="D1089" s="5"/>
      <c r="E1089" s="5"/>
      <c r="F1089" s="5">
        <f>G1089*3.281</f>
        <v>21.080425000000002</v>
      </c>
      <c r="G1089">
        <v>6.4249999999999998</v>
      </c>
      <c r="K1089">
        <v>430.21300000000002</v>
      </c>
      <c r="L1089">
        <v>423.78800000000001</v>
      </c>
      <c r="N1089">
        <v>5.8239999999999998</v>
      </c>
    </row>
    <row r="1090" spans="1:14" x14ac:dyDescent="0.2">
      <c r="A1090" s="1">
        <v>9021</v>
      </c>
      <c r="B1090" s="7">
        <v>33327</v>
      </c>
      <c r="C1090" s="21" t="str">
        <f t="shared" si="109"/>
        <v>V</v>
      </c>
      <c r="D1090" s="5"/>
      <c r="E1090" s="5"/>
      <c r="F1090" s="5">
        <f>G1090*3.281</f>
        <v>20.988557</v>
      </c>
      <c r="G1090">
        <v>6.3970000000000002</v>
      </c>
      <c r="K1090">
        <v>430.21300000000002</v>
      </c>
      <c r="L1090">
        <v>423.81599999999997</v>
      </c>
      <c r="N1090">
        <v>5.7960000000000003</v>
      </c>
    </row>
    <row r="1091" spans="1:14" x14ac:dyDescent="0.2">
      <c r="A1091" s="1">
        <v>9021</v>
      </c>
      <c r="B1091" s="7">
        <v>33400</v>
      </c>
      <c r="C1091" s="21" t="str">
        <f t="shared" si="109"/>
        <v>S</v>
      </c>
      <c r="D1091" s="5">
        <v>22</v>
      </c>
      <c r="E1091" s="5">
        <v>1.6</v>
      </c>
      <c r="F1091" s="5">
        <f>G1091*3.281</f>
        <v>20.401258000000002</v>
      </c>
      <c r="G1091">
        <v>6.218</v>
      </c>
      <c r="K1091">
        <v>430.21300000000002</v>
      </c>
      <c r="L1091">
        <v>423.995</v>
      </c>
      <c r="N1091">
        <v>5.617</v>
      </c>
    </row>
    <row r="1092" spans="1:14" x14ac:dyDescent="0.2">
      <c r="A1092" s="1">
        <v>9021</v>
      </c>
      <c r="B1092" s="7">
        <v>33679</v>
      </c>
      <c r="C1092" s="21" t="str">
        <f t="shared" si="109"/>
        <v>V</v>
      </c>
      <c r="D1092" s="5"/>
      <c r="E1092" s="5"/>
      <c r="F1092" s="5">
        <f t="shared" ref="F1092:F1107" si="116">G1092*3.281</f>
        <v>20.837631000000002</v>
      </c>
      <c r="G1092">
        <v>6.351</v>
      </c>
      <c r="K1092">
        <v>430.21300000000002</v>
      </c>
      <c r="L1092">
        <v>423.86</v>
      </c>
      <c r="N1092">
        <v>5.75</v>
      </c>
    </row>
    <row r="1093" spans="1:14" x14ac:dyDescent="0.2">
      <c r="A1093" s="1">
        <v>9021</v>
      </c>
      <c r="B1093" s="7">
        <v>33771</v>
      </c>
      <c r="C1093" s="21" t="str">
        <f t="shared" si="109"/>
        <v>V</v>
      </c>
      <c r="D1093" s="5"/>
      <c r="E1093" s="5"/>
      <c r="F1093" s="5">
        <f t="shared" si="116"/>
        <v>20.591556000000001</v>
      </c>
      <c r="G1093">
        <v>6.2759999999999998</v>
      </c>
      <c r="K1093">
        <v>430.21300000000002</v>
      </c>
      <c r="L1093">
        <v>423.94</v>
      </c>
      <c r="N1093">
        <v>5.68</v>
      </c>
    </row>
    <row r="1094" spans="1:14" x14ac:dyDescent="0.2">
      <c r="A1094" s="1">
        <v>9021</v>
      </c>
      <c r="B1094" s="7">
        <v>34010</v>
      </c>
      <c r="C1094" s="21" t="str">
        <f t="shared" si="109"/>
        <v>V</v>
      </c>
      <c r="D1094" s="5"/>
      <c r="E1094" s="5"/>
      <c r="F1094" s="5">
        <f t="shared" si="116"/>
        <v>20.47344</v>
      </c>
      <c r="G1094">
        <v>6.24</v>
      </c>
      <c r="K1094">
        <v>430.21300000000002</v>
      </c>
      <c r="L1094">
        <v>423.97</v>
      </c>
      <c r="N1094">
        <v>5.6390000000000002</v>
      </c>
    </row>
    <row r="1095" spans="1:14" x14ac:dyDescent="0.2">
      <c r="A1095" s="1">
        <v>9021</v>
      </c>
      <c r="B1095" s="7">
        <v>34033</v>
      </c>
      <c r="C1095" s="21" t="str">
        <f t="shared" si="109"/>
        <v>V</v>
      </c>
      <c r="D1095" s="5"/>
      <c r="E1095" s="5"/>
      <c r="F1095" s="5">
        <f t="shared" si="116"/>
        <v>20.548902999999999</v>
      </c>
      <c r="G1095">
        <v>6.2629999999999999</v>
      </c>
      <c r="K1095">
        <v>430.21300000000002</v>
      </c>
      <c r="L1095">
        <v>423.95</v>
      </c>
      <c r="N1095">
        <v>5.6619999999999999</v>
      </c>
    </row>
    <row r="1096" spans="1:14" x14ac:dyDescent="0.2">
      <c r="A1096" s="1">
        <v>9021</v>
      </c>
      <c r="B1096" s="7">
        <v>34044</v>
      </c>
      <c r="C1096" s="21" t="str">
        <f t="shared" si="109"/>
        <v>V</v>
      </c>
      <c r="D1096" s="5"/>
      <c r="E1096" s="5"/>
      <c r="F1096" s="5">
        <f t="shared" si="116"/>
        <v>20.604680000000002</v>
      </c>
      <c r="G1096">
        <v>6.28</v>
      </c>
      <c r="K1096">
        <v>430.21300000000002</v>
      </c>
      <c r="L1096">
        <v>423.93</v>
      </c>
      <c r="N1096">
        <v>5.6790000000000003</v>
      </c>
    </row>
    <row r="1097" spans="1:14" x14ac:dyDescent="0.2">
      <c r="A1097" s="1">
        <v>9021</v>
      </c>
      <c r="B1097" s="7">
        <v>34058</v>
      </c>
      <c r="C1097" s="21" t="str">
        <f t="shared" si="109"/>
        <v>V</v>
      </c>
      <c r="D1097" s="5"/>
      <c r="E1097" s="5"/>
      <c r="F1097" s="5">
        <f t="shared" si="116"/>
        <v>20.506250000000001</v>
      </c>
      <c r="G1097">
        <v>6.25</v>
      </c>
      <c r="K1097">
        <v>430.21300000000002</v>
      </c>
      <c r="L1097">
        <v>423.96</v>
      </c>
      <c r="N1097">
        <v>5.649</v>
      </c>
    </row>
    <row r="1098" spans="1:14" x14ac:dyDescent="0.2">
      <c r="A1098" s="1">
        <v>9021</v>
      </c>
      <c r="B1098" s="7">
        <v>34065</v>
      </c>
      <c r="C1098" s="21" t="str">
        <f t="shared" si="109"/>
        <v>V</v>
      </c>
      <c r="D1098" s="5"/>
      <c r="E1098" s="5"/>
      <c r="F1098" s="5">
        <f t="shared" si="116"/>
        <v>20.493126000000004</v>
      </c>
      <c r="G1098">
        <v>6.2460000000000004</v>
      </c>
      <c r="K1098">
        <v>430.21300000000002</v>
      </c>
      <c r="L1098">
        <v>423.97</v>
      </c>
      <c r="N1098">
        <v>5.6449999999999996</v>
      </c>
    </row>
    <row r="1099" spans="1:14" x14ac:dyDescent="0.2">
      <c r="A1099" s="1">
        <v>9021</v>
      </c>
      <c r="B1099" s="7">
        <v>34075</v>
      </c>
      <c r="C1099" s="21" t="str">
        <f t="shared" si="109"/>
        <v>V</v>
      </c>
      <c r="D1099" s="5"/>
      <c r="E1099" s="5"/>
      <c r="F1099" s="5">
        <f t="shared" si="116"/>
        <v>20.329076000000001</v>
      </c>
      <c r="G1099">
        <v>6.1959999999999997</v>
      </c>
      <c r="K1099">
        <v>430.21300000000002</v>
      </c>
      <c r="L1099">
        <v>424.02</v>
      </c>
      <c r="N1099">
        <v>5.5949999999999998</v>
      </c>
    </row>
    <row r="1100" spans="1:14" x14ac:dyDescent="0.2">
      <c r="A1100" s="1">
        <v>9021</v>
      </c>
      <c r="B1100" s="7">
        <v>34086</v>
      </c>
      <c r="C1100" s="21" t="str">
        <f t="shared" si="109"/>
        <v>V</v>
      </c>
      <c r="D1100" s="5"/>
      <c r="E1100" s="5"/>
      <c r="F1100" s="5">
        <f t="shared" si="116"/>
        <v>20.243770000000001</v>
      </c>
      <c r="G1100">
        <v>6.17</v>
      </c>
      <c r="K1100">
        <v>430.21300000000002</v>
      </c>
      <c r="L1100">
        <v>424.04</v>
      </c>
      <c r="N1100">
        <v>5.569</v>
      </c>
    </row>
    <row r="1101" spans="1:14" x14ac:dyDescent="0.2">
      <c r="A1101" s="1">
        <v>9021</v>
      </c>
      <c r="B1101" s="7">
        <v>34100</v>
      </c>
      <c r="C1101" s="21" t="str">
        <f t="shared" si="109"/>
        <v>V</v>
      </c>
      <c r="D1101" s="5"/>
      <c r="E1101" s="5"/>
      <c r="F1101" s="5">
        <f t="shared" si="116"/>
        <v>20.128934999999998</v>
      </c>
      <c r="G1101">
        <v>6.1349999999999998</v>
      </c>
      <c r="K1101">
        <v>430.21300000000002</v>
      </c>
      <c r="L1101">
        <v>424.08</v>
      </c>
      <c r="N1101">
        <v>5.5339999999999998</v>
      </c>
    </row>
    <row r="1102" spans="1:14" x14ac:dyDescent="0.2">
      <c r="A1102" s="1">
        <v>9021</v>
      </c>
      <c r="B1102" s="7">
        <v>34110</v>
      </c>
      <c r="C1102" s="21" t="str">
        <f t="shared" si="109"/>
        <v>V</v>
      </c>
      <c r="D1102" s="5"/>
      <c r="E1102" s="5"/>
      <c r="F1102" s="5">
        <f t="shared" si="116"/>
        <v>20.109248999999998</v>
      </c>
      <c r="G1102">
        <v>6.1289999999999996</v>
      </c>
      <c r="K1102">
        <v>430.21300000000002</v>
      </c>
      <c r="L1102">
        <f t="shared" ref="L1102:L1117" si="117">K1102-G1102</f>
        <v>424.084</v>
      </c>
      <c r="N1102">
        <v>5.5279999999999996</v>
      </c>
    </row>
    <row r="1103" spans="1:14" x14ac:dyDescent="0.2">
      <c r="A1103" s="1">
        <v>9021</v>
      </c>
      <c r="B1103" s="7">
        <v>34117</v>
      </c>
      <c r="C1103" s="21" t="str">
        <f t="shared" si="109"/>
        <v>V</v>
      </c>
      <c r="D1103" s="5"/>
      <c r="E1103" s="5"/>
      <c r="F1103" s="5">
        <f t="shared" si="116"/>
        <v>20.092843999999999</v>
      </c>
      <c r="G1103">
        <v>6.1239999999999997</v>
      </c>
      <c r="K1103">
        <v>430.21300000000002</v>
      </c>
      <c r="L1103">
        <f t="shared" si="117"/>
        <v>424.089</v>
      </c>
      <c r="N1103">
        <f t="shared" ref="N1103:N1118" si="118">429.612-L1103</f>
        <v>5.5230000000000246</v>
      </c>
    </row>
    <row r="1104" spans="1:14" x14ac:dyDescent="0.2">
      <c r="A1104" s="1">
        <v>9021</v>
      </c>
      <c r="B1104" s="7">
        <v>34129</v>
      </c>
      <c r="C1104" s="21" t="str">
        <f t="shared" si="109"/>
        <v>V</v>
      </c>
      <c r="D1104" s="5"/>
      <c r="E1104" s="5"/>
      <c r="F1104" s="5">
        <f t="shared" si="116"/>
        <v>20.086282000000001</v>
      </c>
      <c r="G1104">
        <v>6.1219999999999999</v>
      </c>
      <c r="K1104">
        <v>430.21300000000002</v>
      </c>
      <c r="L1104">
        <f t="shared" si="117"/>
        <v>424.09100000000001</v>
      </c>
      <c r="N1104">
        <f t="shared" si="118"/>
        <v>5.521000000000015</v>
      </c>
    </row>
    <row r="1105" spans="1:14" x14ac:dyDescent="0.2">
      <c r="A1105" s="1">
        <v>9021</v>
      </c>
      <c r="B1105" s="7">
        <v>34267</v>
      </c>
      <c r="C1105" s="21" t="str">
        <f t="shared" si="109"/>
        <v>V</v>
      </c>
      <c r="D1105" s="5"/>
      <c r="E1105" s="5"/>
      <c r="F1105" s="5">
        <f t="shared" si="116"/>
        <v>20.000976000000001</v>
      </c>
      <c r="G1105">
        <v>6.0960000000000001</v>
      </c>
      <c r="K1105">
        <v>430.21300000000002</v>
      </c>
      <c r="L1105">
        <f t="shared" si="117"/>
        <v>424.11700000000002</v>
      </c>
      <c r="N1105">
        <f t="shared" si="118"/>
        <v>5.4950000000000045</v>
      </c>
    </row>
    <row r="1106" spans="1:14" x14ac:dyDescent="0.2">
      <c r="A1106" s="1">
        <v>9021</v>
      </c>
      <c r="B1106" s="7">
        <v>34310</v>
      </c>
      <c r="C1106" s="21" t="str">
        <f t="shared" si="109"/>
        <v>V</v>
      </c>
      <c r="D1106" s="5"/>
      <c r="E1106" s="5"/>
      <c r="F1106" s="5">
        <f t="shared" si="116"/>
        <v>20.119091999999998</v>
      </c>
      <c r="G1106">
        <v>6.1319999999999997</v>
      </c>
      <c r="K1106">
        <v>430.21300000000002</v>
      </c>
      <c r="L1106">
        <f t="shared" si="117"/>
        <v>424.08100000000002</v>
      </c>
      <c r="N1106">
        <f t="shared" si="118"/>
        <v>5.5310000000000059</v>
      </c>
    </row>
    <row r="1107" spans="1:14" x14ac:dyDescent="0.2">
      <c r="A1107" s="1">
        <v>9021</v>
      </c>
      <c r="B1107" s="7">
        <v>34341</v>
      </c>
      <c r="C1107" s="21" t="str">
        <f t="shared" si="109"/>
        <v>V</v>
      </c>
      <c r="D1107" s="5"/>
      <c r="E1107" s="5"/>
      <c r="F1107" s="5">
        <f t="shared" si="116"/>
        <v>20.220803</v>
      </c>
      <c r="G1107">
        <v>6.1630000000000003</v>
      </c>
      <c r="K1107">
        <v>430.21300000000002</v>
      </c>
      <c r="L1107">
        <f t="shared" si="117"/>
        <v>424.05</v>
      </c>
      <c r="N1107">
        <f t="shared" si="118"/>
        <v>5.5620000000000118</v>
      </c>
    </row>
    <row r="1108" spans="1:14" x14ac:dyDescent="0.2">
      <c r="A1108" s="1">
        <v>9021</v>
      </c>
      <c r="B1108" s="7">
        <v>34366</v>
      </c>
      <c r="C1108" s="21" t="str">
        <f t="shared" si="109"/>
        <v>V</v>
      </c>
      <c r="D1108" s="5"/>
      <c r="E1108" s="5"/>
      <c r="F1108" s="5">
        <f t="shared" ref="F1108:F1124" si="119">G1108*3.281</f>
        <v>20.312671000000002</v>
      </c>
      <c r="G1108">
        <v>6.1909999999999998</v>
      </c>
      <c r="K1108">
        <v>430.21300000000002</v>
      </c>
      <c r="L1108">
        <f t="shared" si="117"/>
        <v>424.02200000000005</v>
      </c>
      <c r="N1108">
        <f t="shared" si="118"/>
        <v>5.589999999999975</v>
      </c>
    </row>
    <row r="1109" spans="1:14" x14ac:dyDescent="0.2">
      <c r="A1109" s="1">
        <v>9021</v>
      </c>
      <c r="B1109" s="7">
        <v>34402</v>
      </c>
      <c r="C1109" s="21" t="str">
        <f t="shared" si="109"/>
        <v>V</v>
      </c>
      <c r="D1109" s="5"/>
      <c r="E1109" s="5"/>
      <c r="F1109" s="5">
        <f t="shared" si="119"/>
        <v>20.437349000000001</v>
      </c>
      <c r="G1109">
        <v>6.2290000000000001</v>
      </c>
      <c r="K1109">
        <v>430.21300000000002</v>
      </c>
      <c r="L1109">
        <f t="shared" si="117"/>
        <v>423.98400000000004</v>
      </c>
      <c r="N1109">
        <f t="shared" si="118"/>
        <v>5.6279999999999859</v>
      </c>
    </row>
    <row r="1110" spans="1:14" x14ac:dyDescent="0.2">
      <c r="A1110" s="1">
        <v>9021</v>
      </c>
      <c r="B1110" s="7">
        <v>34438</v>
      </c>
      <c r="C1110" s="21" t="str">
        <f t="shared" si="109"/>
        <v>V</v>
      </c>
      <c r="D1110" s="5"/>
      <c r="E1110" s="5"/>
      <c r="F1110" s="5">
        <f t="shared" si="119"/>
        <v>20.273299000000002</v>
      </c>
      <c r="G1110">
        <v>6.1790000000000003</v>
      </c>
      <c r="K1110">
        <v>430.21300000000002</v>
      </c>
      <c r="L1110">
        <f t="shared" si="117"/>
        <v>424.03400000000005</v>
      </c>
      <c r="N1110">
        <f t="shared" si="118"/>
        <v>5.5779999999999745</v>
      </c>
    </row>
    <row r="1111" spans="1:14" x14ac:dyDescent="0.2">
      <c r="A1111" s="1">
        <v>9021</v>
      </c>
      <c r="B1111" s="7">
        <v>34470</v>
      </c>
      <c r="C1111" s="21" t="str">
        <f t="shared" si="109"/>
        <v>V</v>
      </c>
      <c r="D1111" s="5"/>
      <c r="E1111" s="5"/>
      <c r="F1111" s="5">
        <f t="shared" si="119"/>
        <v>20.083001000000003</v>
      </c>
      <c r="G1111">
        <v>6.1210000000000004</v>
      </c>
      <c r="K1111">
        <v>430.21300000000002</v>
      </c>
      <c r="L1111">
        <f t="shared" si="117"/>
        <v>424.09200000000004</v>
      </c>
      <c r="N1111">
        <f t="shared" si="118"/>
        <v>5.5199999999999818</v>
      </c>
    </row>
    <row r="1112" spans="1:14" x14ac:dyDescent="0.2">
      <c r="A1112" s="1">
        <v>9021</v>
      </c>
      <c r="B1112" s="7">
        <v>34488</v>
      </c>
      <c r="C1112" s="21" t="str">
        <f t="shared" si="109"/>
        <v>V</v>
      </c>
      <c r="D1112" s="5"/>
      <c r="E1112" s="5"/>
      <c r="F1112" s="5">
        <f t="shared" si="119"/>
        <v>20.017381</v>
      </c>
      <c r="G1112">
        <v>6.101</v>
      </c>
      <c r="K1112">
        <v>430.21300000000002</v>
      </c>
      <c r="L1112">
        <f t="shared" si="117"/>
        <v>424.11200000000002</v>
      </c>
      <c r="N1112">
        <f t="shared" si="118"/>
        <v>5.5</v>
      </c>
    </row>
    <row r="1113" spans="1:14" x14ac:dyDescent="0.2">
      <c r="A1113" s="1">
        <v>9021</v>
      </c>
      <c r="B1113" s="7">
        <v>34522</v>
      </c>
      <c r="C1113" s="21" t="str">
        <f t="shared" si="109"/>
        <v>V</v>
      </c>
      <c r="D1113" s="5"/>
      <c r="E1113" s="5"/>
      <c r="F1113" s="5">
        <f t="shared" si="119"/>
        <v>19.958323</v>
      </c>
      <c r="G1113">
        <v>6.0830000000000002</v>
      </c>
      <c r="K1113">
        <v>430.21300000000002</v>
      </c>
      <c r="L1113">
        <f t="shared" si="117"/>
        <v>424.13</v>
      </c>
      <c r="N1113">
        <f t="shared" si="118"/>
        <v>5.4820000000000277</v>
      </c>
    </row>
    <row r="1114" spans="1:14" x14ac:dyDescent="0.2">
      <c r="A1114" s="1">
        <v>9021</v>
      </c>
      <c r="B1114" s="7">
        <v>34561</v>
      </c>
      <c r="C1114" s="21" t="str">
        <f t="shared" si="109"/>
        <v>V</v>
      </c>
      <c r="D1114" s="5"/>
      <c r="E1114" s="5"/>
      <c r="F1114" s="5">
        <f t="shared" si="119"/>
        <v>19.85005</v>
      </c>
      <c r="G1114">
        <v>6.05</v>
      </c>
      <c r="K1114">
        <v>430.21300000000002</v>
      </c>
      <c r="L1114">
        <f t="shared" si="117"/>
        <v>424.16300000000001</v>
      </c>
      <c r="N1114">
        <f t="shared" si="118"/>
        <v>5.4490000000000123</v>
      </c>
    </row>
    <row r="1115" spans="1:14" x14ac:dyDescent="0.2">
      <c r="A1115" s="1">
        <v>9021</v>
      </c>
      <c r="B1115" s="7">
        <v>34589</v>
      </c>
      <c r="C1115" s="21" t="str">
        <f t="shared" si="109"/>
        <v>V</v>
      </c>
      <c r="D1115" s="5"/>
      <c r="E1115" s="5"/>
      <c r="F1115" s="5">
        <f t="shared" si="119"/>
        <v>19.895984000000002</v>
      </c>
      <c r="G1115">
        <v>6.0640000000000001</v>
      </c>
      <c r="K1115">
        <v>430.21300000000002</v>
      </c>
      <c r="L1115">
        <f t="shared" si="117"/>
        <v>424.149</v>
      </c>
      <c r="N1115">
        <f t="shared" si="118"/>
        <v>5.4630000000000223</v>
      </c>
    </row>
    <row r="1116" spans="1:14" x14ac:dyDescent="0.2">
      <c r="A1116" s="1">
        <v>9021</v>
      </c>
      <c r="B1116" s="7">
        <v>34611</v>
      </c>
      <c r="C1116" s="21" t="str">
        <f t="shared" si="109"/>
        <v>V</v>
      </c>
      <c r="D1116" s="5"/>
      <c r="E1116" s="5"/>
      <c r="F1116" s="5">
        <f t="shared" si="119"/>
        <v>19.731934000000003</v>
      </c>
      <c r="G1116">
        <v>6.0140000000000002</v>
      </c>
      <c r="K1116">
        <v>430.21300000000002</v>
      </c>
      <c r="L1116">
        <f t="shared" si="117"/>
        <v>424.19900000000001</v>
      </c>
      <c r="N1116">
        <f t="shared" si="118"/>
        <v>5.4130000000000109</v>
      </c>
    </row>
    <row r="1117" spans="1:14" x14ac:dyDescent="0.2">
      <c r="A1117" s="1">
        <v>9021</v>
      </c>
      <c r="B1117" s="7">
        <v>34648</v>
      </c>
      <c r="C1117" s="21" t="str">
        <f t="shared" si="109"/>
        <v>V</v>
      </c>
      <c r="D1117" s="5"/>
      <c r="E1117" s="5"/>
      <c r="F1117" s="5">
        <f t="shared" si="119"/>
        <v>19.656471</v>
      </c>
      <c r="G1117">
        <v>5.9909999999999997</v>
      </c>
      <c r="K1117">
        <v>430.21300000000002</v>
      </c>
      <c r="L1117">
        <f t="shared" si="117"/>
        <v>424.22200000000004</v>
      </c>
      <c r="N1117">
        <f t="shared" si="118"/>
        <v>5.3899999999999864</v>
      </c>
    </row>
    <row r="1118" spans="1:14" x14ac:dyDescent="0.2">
      <c r="A1118" s="1">
        <v>9021</v>
      </c>
      <c r="B1118" s="7">
        <v>34676</v>
      </c>
      <c r="C1118" s="21" t="str">
        <f t="shared" si="109"/>
        <v>V</v>
      </c>
      <c r="D1118" s="5"/>
      <c r="E1118" s="5"/>
      <c r="F1118" s="5">
        <f t="shared" si="119"/>
        <v>19.643347000000002</v>
      </c>
      <c r="G1118">
        <v>5.9870000000000001</v>
      </c>
      <c r="K1118">
        <v>430.21300000000002</v>
      </c>
      <c r="L1118">
        <f t="shared" ref="L1118:L1149" si="120">K1118-G1118</f>
        <v>424.226</v>
      </c>
      <c r="N1118">
        <f t="shared" si="118"/>
        <v>5.3860000000000241</v>
      </c>
    </row>
    <row r="1119" spans="1:14" x14ac:dyDescent="0.2">
      <c r="A1119" s="1">
        <v>9021</v>
      </c>
      <c r="B1119" s="7">
        <v>34702</v>
      </c>
      <c r="C1119" s="21" t="str">
        <f t="shared" si="109"/>
        <v>V</v>
      </c>
      <c r="D1119" s="5"/>
      <c r="E1119" s="5"/>
      <c r="F1119" s="5">
        <f t="shared" si="119"/>
        <v>19.751619999999999</v>
      </c>
      <c r="G1119">
        <v>6.02</v>
      </c>
      <c r="K1119">
        <v>430.21300000000002</v>
      </c>
      <c r="L1119">
        <f t="shared" si="120"/>
        <v>424.19300000000004</v>
      </c>
      <c r="N1119">
        <f t="shared" ref="N1119:N1149" si="121">429.612-L1119</f>
        <v>5.4189999999999827</v>
      </c>
    </row>
    <row r="1120" spans="1:14" x14ac:dyDescent="0.2">
      <c r="A1120" s="1">
        <v>9021</v>
      </c>
      <c r="B1120" s="7">
        <v>34775</v>
      </c>
      <c r="C1120" s="21" t="str">
        <f t="shared" si="109"/>
        <v>V</v>
      </c>
      <c r="D1120" s="5"/>
      <c r="E1120" s="5"/>
      <c r="F1120" s="5">
        <f t="shared" si="119"/>
        <v>20.020662000000002</v>
      </c>
      <c r="G1120">
        <v>6.1020000000000003</v>
      </c>
      <c r="K1120">
        <v>430.21300000000002</v>
      </c>
      <c r="L1120">
        <f t="shared" si="120"/>
        <v>424.11100000000005</v>
      </c>
      <c r="N1120">
        <f t="shared" si="121"/>
        <v>5.5009999999999764</v>
      </c>
    </row>
    <row r="1121" spans="1:14" x14ac:dyDescent="0.2">
      <c r="A1121" s="1">
        <v>9021</v>
      </c>
      <c r="B1121" s="7">
        <v>34817</v>
      </c>
      <c r="C1121" s="21" t="str">
        <f t="shared" si="109"/>
        <v>V</v>
      </c>
      <c r="D1121" s="5"/>
      <c r="E1121" s="5"/>
      <c r="F1121" s="5">
        <f t="shared" si="119"/>
        <v>19.830363999999999</v>
      </c>
      <c r="G1121">
        <v>6.0439999999999996</v>
      </c>
      <c r="K1121">
        <v>430.21300000000002</v>
      </c>
      <c r="L1121">
        <f t="shared" si="120"/>
        <v>424.16900000000004</v>
      </c>
      <c r="N1121">
        <f t="shared" si="121"/>
        <v>5.4429999999999836</v>
      </c>
    </row>
    <row r="1122" spans="1:14" x14ac:dyDescent="0.2">
      <c r="A1122" s="1">
        <v>9021</v>
      </c>
      <c r="B1122" s="7">
        <v>34859</v>
      </c>
      <c r="C1122" s="21" t="str">
        <f t="shared" si="109"/>
        <v>V</v>
      </c>
      <c r="D1122" s="5"/>
      <c r="E1122" s="5"/>
      <c r="F1122" s="5">
        <f t="shared" si="119"/>
        <v>19.597413</v>
      </c>
      <c r="G1122">
        <v>5.9729999999999999</v>
      </c>
      <c r="K1122">
        <v>430.21300000000002</v>
      </c>
      <c r="L1122">
        <f t="shared" si="120"/>
        <v>424.24</v>
      </c>
      <c r="N1122">
        <f t="shared" si="121"/>
        <v>5.3720000000000141</v>
      </c>
    </row>
    <row r="1123" spans="1:14" x14ac:dyDescent="0.2">
      <c r="A1123" s="1">
        <v>9021</v>
      </c>
      <c r="B1123" s="7">
        <v>35025</v>
      </c>
      <c r="C1123" s="21" t="str">
        <f t="shared" si="109"/>
        <v>V</v>
      </c>
      <c r="D1123" s="5"/>
      <c r="E1123" s="5"/>
      <c r="F1123" s="5">
        <f t="shared" si="119"/>
        <v>19.889422000000003</v>
      </c>
      <c r="G1123">
        <v>6.0620000000000003</v>
      </c>
      <c r="K1123">
        <v>430.21300000000002</v>
      </c>
      <c r="L1123">
        <f t="shared" si="120"/>
        <v>424.15100000000001</v>
      </c>
      <c r="N1123">
        <f t="shared" si="121"/>
        <v>5.4610000000000127</v>
      </c>
    </row>
    <row r="1124" spans="1:14" x14ac:dyDescent="0.2">
      <c r="A1124" s="1">
        <v>9021</v>
      </c>
      <c r="B1124" s="7">
        <v>35101</v>
      </c>
      <c r="C1124" s="21" t="str">
        <f t="shared" si="109"/>
        <v>V</v>
      </c>
      <c r="D1124" s="5"/>
      <c r="E1124" s="5"/>
      <c r="F1124" s="5">
        <f t="shared" si="119"/>
        <v>20.903251000000001</v>
      </c>
      <c r="G1124">
        <v>6.3710000000000004</v>
      </c>
      <c r="K1124">
        <v>430.21300000000002</v>
      </c>
      <c r="L1124">
        <f t="shared" si="120"/>
        <v>423.84200000000004</v>
      </c>
      <c r="N1124">
        <f t="shared" si="121"/>
        <v>5.7699999999999818</v>
      </c>
    </row>
    <row r="1125" spans="1:14" x14ac:dyDescent="0.2">
      <c r="A1125" s="1">
        <v>9021</v>
      </c>
      <c r="B1125" s="7">
        <v>35143</v>
      </c>
      <c r="C1125" s="21" t="str">
        <f t="shared" si="109"/>
        <v>V</v>
      </c>
      <c r="D1125" s="5"/>
      <c r="E1125" s="5"/>
      <c r="F1125" s="5">
        <f t="shared" ref="F1125:F1136" si="122">G1125*3.281</f>
        <v>20.968871</v>
      </c>
      <c r="G1125">
        <v>6.391</v>
      </c>
      <c r="K1125">
        <v>430.21300000000002</v>
      </c>
      <c r="L1125">
        <f t="shared" si="120"/>
        <v>423.822</v>
      </c>
      <c r="N1125">
        <f t="shared" si="121"/>
        <v>5.7900000000000205</v>
      </c>
    </row>
    <row r="1126" spans="1:14" x14ac:dyDescent="0.2">
      <c r="A1126" s="1">
        <v>9021</v>
      </c>
      <c r="B1126" s="7">
        <v>35184</v>
      </c>
      <c r="C1126" s="21" t="str">
        <f t="shared" ref="C1126:C1189" si="123">IF(ISBLANK(D1126),"V","S")</f>
        <v>V</v>
      </c>
      <c r="D1126" s="5"/>
      <c r="E1126" s="5"/>
      <c r="F1126" s="5">
        <f t="shared" si="122"/>
        <v>19.538355000000003</v>
      </c>
      <c r="G1126">
        <v>5.9550000000000001</v>
      </c>
      <c r="K1126">
        <v>430.21300000000002</v>
      </c>
      <c r="L1126">
        <f t="shared" si="120"/>
        <v>424.25800000000004</v>
      </c>
      <c r="N1126">
        <f t="shared" si="121"/>
        <v>5.353999999999985</v>
      </c>
    </row>
    <row r="1127" spans="1:14" x14ac:dyDescent="0.2">
      <c r="A1127" s="1">
        <v>9021</v>
      </c>
      <c r="B1127" s="7">
        <v>35213</v>
      </c>
      <c r="C1127" s="21" t="str">
        <f t="shared" si="123"/>
        <v>V</v>
      </c>
      <c r="D1127" s="5"/>
      <c r="E1127" s="5"/>
      <c r="F1127" s="5">
        <f t="shared" si="122"/>
        <v>19.256188999999999</v>
      </c>
      <c r="G1127">
        <v>5.8689999999999998</v>
      </c>
      <c r="K1127">
        <v>430.21300000000002</v>
      </c>
      <c r="L1127">
        <f t="shared" si="120"/>
        <v>424.34400000000005</v>
      </c>
      <c r="N1127">
        <f t="shared" si="121"/>
        <v>5.2679999999999723</v>
      </c>
    </row>
    <row r="1128" spans="1:14" x14ac:dyDescent="0.2">
      <c r="A1128" s="1">
        <v>9021</v>
      </c>
      <c r="B1128" s="7">
        <v>35240</v>
      </c>
      <c r="C1128" s="21" t="str">
        <f t="shared" si="123"/>
        <v>V</v>
      </c>
      <c r="D1128" s="5"/>
      <c r="E1128" s="5"/>
      <c r="F1128" s="5">
        <f t="shared" si="122"/>
        <v>20.430787000000002</v>
      </c>
      <c r="G1128">
        <v>6.2270000000000003</v>
      </c>
      <c r="K1128">
        <v>430.21300000000002</v>
      </c>
      <c r="L1128">
        <f t="shared" si="120"/>
        <v>423.98600000000005</v>
      </c>
      <c r="N1128">
        <f t="shared" si="121"/>
        <v>5.6259999999999764</v>
      </c>
    </row>
    <row r="1129" spans="1:14" x14ac:dyDescent="0.2">
      <c r="A1129" s="1">
        <v>9021</v>
      </c>
      <c r="B1129" s="7">
        <v>35286</v>
      </c>
      <c r="C1129" s="21" t="str">
        <f t="shared" si="123"/>
        <v>V</v>
      </c>
      <c r="D1129" s="5"/>
      <c r="E1129" s="5"/>
      <c r="F1129" s="5">
        <f t="shared" si="122"/>
        <v>19.846769000000002</v>
      </c>
      <c r="G1129">
        <v>6.0490000000000004</v>
      </c>
      <c r="K1129">
        <v>430.21300000000002</v>
      </c>
      <c r="L1129">
        <f t="shared" si="120"/>
        <v>424.16400000000004</v>
      </c>
      <c r="N1129">
        <f t="shared" si="121"/>
        <v>5.4479999999999791</v>
      </c>
    </row>
    <row r="1130" spans="1:14" x14ac:dyDescent="0.2">
      <c r="A1130" s="1">
        <v>9021</v>
      </c>
      <c r="B1130" s="7">
        <v>35311</v>
      </c>
      <c r="C1130" s="21" t="str">
        <f t="shared" si="123"/>
        <v>V</v>
      </c>
      <c r="D1130" s="5"/>
      <c r="E1130" s="5"/>
      <c r="F1130" s="5">
        <f t="shared" si="122"/>
        <v>20.017381</v>
      </c>
      <c r="G1130">
        <v>6.101</v>
      </c>
      <c r="K1130">
        <v>430.21300000000002</v>
      </c>
      <c r="L1130">
        <f t="shared" si="120"/>
        <v>424.11200000000002</v>
      </c>
      <c r="N1130">
        <f t="shared" si="121"/>
        <v>5.5</v>
      </c>
    </row>
    <row r="1131" spans="1:14" x14ac:dyDescent="0.2">
      <c r="A1131" s="1">
        <v>9021</v>
      </c>
      <c r="B1131" s="7">
        <v>35359</v>
      </c>
      <c r="C1131" s="21" t="str">
        <f t="shared" si="123"/>
        <v>V</v>
      </c>
      <c r="D1131" s="5"/>
      <c r="E1131" s="5"/>
      <c r="F1131" s="5">
        <f t="shared" si="122"/>
        <v>20.099406000000002</v>
      </c>
      <c r="G1131">
        <v>6.1260000000000003</v>
      </c>
      <c r="K1131">
        <v>430.21300000000002</v>
      </c>
      <c r="L1131">
        <f t="shared" si="120"/>
        <v>424.08700000000005</v>
      </c>
      <c r="N1131">
        <f t="shared" si="121"/>
        <v>5.5249999999999773</v>
      </c>
    </row>
    <row r="1132" spans="1:14" x14ac:dyDescent="0.2">
      <c r="A1132" s="1">
        <v>9021</v>
      </c>
      <c r="B1132" s="7">
        <v>35419</v>
      </c>
      <c r="C1132" s="21" t="str">
        <f t="shared" si="123"/>
        <v>V</v>
      </c>
      <c r="D1132" s="5"/>
      <c r="E1132" s="5"/>
      <c r="F1132" s="5">
        <f t="shared" si="122"/>
        <v>20.066596000000001</v>
      </c>
      <c r="G1132">
        <v>6.1159999999999997</v>
      </c>
      <c r="I1132" s="3"/>
      <c r="K1132">
        <v>430.21300000000002</v>
      </c>
      <c r="L1132">
        <f t="shared" si="120"/>
        <v>424.09700000000004</v>
      </c>
      <c r="N1132">
        <f t="shared" si="121"/>
        <v>5.5149999999999864</v>
      </c>
    </row>
    <row r="1133" spans="1:14" x14ac:dyDescent="0.2">
      <c r="A1133" s="1">
        <v>9021</v>
      </c>
      <c r="B1133" s="7">
        <v>35487</v>
      </c>
      <c r="C1133" s="21" t="str">
        <f t="shared" si="123"/>
        <v>V</v>
      </c>
      <c r="D1133" s="5"/>
      <c r="E1133" s="5"/>
      <c r="F1133" s="5">
        <f t="shared" si="122"/>
        <v>21.132921</v>
      </c>
      <c r="G1133">
        <v>6.4409999999999998</v>
      </c>
      <c r="K1133">
        <v>430.21300000000002</v>
      </c>
      <c r="L1133">
        <f t="shared" si="120"/>
        <v>423.77200000000005</v>
      </c>
      <c r="N1133">
        <f t="shared" si="121"/>
        <v>5.839999999999975</v>
      </c>
    </row>
    <row r="1134" spans="1:14" x14ac:dyDescent="0.2">
      <c r="A1134" s="1">
        <v>9021</v>
      </c>
      <c r="B1134" s="7">
        <v>35551</v>
      </c>
      <c r="C1134" s="21" t="str">
        <f t="shared" si="123"/>
        <v>V</v>
      </c>
      <c r="D1134" s="5"/>
      <c r="E1134" s="5"/>
      <c r="F1134" s="5">
        <f t="shared" si="122"/>
        <v>19.453049</v>
      </c>
      <c r="G1134">
        <v>5.9290000000000003</v>
      </c>
      <c r="K1134">
        <v>430.21300000000002</v>
      </c>
      <c r="L1134">
        <f t="shared" si="120"/>
        <v>424.28400000000005</v>
      </c>
      <c r="N1134">
        <f t="shared" si="121"/>
        <v>5.3279999999999745</v>
      </c>
    </row>
    <row r="1135" spans="1:14" x14ac:dyDescent="0.2">
      <c r="A1135" s="1">
        <v>9021</v>
      </c>
      <c r="B1135" s="7">
        <v>35586</v>
      </c>
      <c r="C1135" s="21" t="str">
        <f t="shared" si="123"/>
        <v>V</v>
      </c>
      <c r="D1135" s="5"/>
      <c r="E1135" s="5"/>
      <c r="F1135" s="5">
        <f t="shared" si="122"/>
        <v>19.482578</v>
      </c>
      <c r="G1135">
        <v>5.9379999999999997</v>
      </c>
      <c r="K1135">
        <v>430.21300000000002</v>
      </c>
      <c r="L1135">
        <f t="shared" si="120"/>
        <v>424.27500000000003</v>
      </c>
      <c r="N1135">
        <f t="shared" si="121"/>
        <v>5.3369999999999891</v>
      </c>
    </row>
    <row r="1136" spans="1:14" x14ac:dyDescent="0.2">
      <c r="A1136" s="1">
        <v>9021</v>
      </c>
      <c r="B1136" s="7">
        <v>35625</v>
      </c>
      <c r="C1136" s="21" t="str">
        <f t="shared" si="123"/>
        <v>V</v>
      </c>
      <c r="D1136" s="5"/>
      <c r="E1136" s="5"/>
      <c r="F1136" s="5">
        <f t="shared" si="122"/>
        <v>19.374305000000003</v>
      </c>
      <c r="G1136">
        <v>5.9050000000000002</v>
      </c>
      <c r="K1136">
        <v>430.21300000000002</v>
      </c>
      <c r="L1136">
        <f t="shared" si="120"/>
        <v>424.30800000000005</v>
      </c>
      <c r="N1136">
        <f t="shared" si="121"/>
        <v>5.3039999999999736</v>
      </c>
    </row>
    <row r="1137" spans="1:14" x14ac:dyDescent="0.2">
      <c r="A1137" s="1">
        <v>9021</v>
      </c>
      <c r="B1137" s="7">
        <v>35651</v>
      </c>
      <c r="C1137" s="21" t="str">
        <f t="shared" si="123"/>
        <v>V</v>
      </c>
      <c r="D1137" s="5"/>
      <c r="E1137" s="5"/>
      <c r="F1137" s="5">
        <f>G1137*3.281</f>
        <v>19.220098</v>
      </c>
      <c r="G1137">
        <v>5.8579999999999997</v>
      </c>
      <c r="K1137">
        <v>430.21300000000002</v>
      </c>
      <c r="L1137">
        <f t="shared" si="120"/>
        <v>424.35500000000002</v>
      </c>
      <c r="N1137">
        <f t="shared" si="121"/>
        <v>5.257000000000005</v>
      </c>
    </row>
    <row r="1138" spans="1:14" x14ac:dyDescent="0.2">
      <c r="A1138" s="1">
        <v>9021</v>
      </c>
      <c r="B1138" s="7">
        <v>35693</v>
      </c>
      <c r="C1138" s="21" t="str">
        <f t="shared" si="123"/>
        <v>V</v>
      </c>
      <c r="D1138" s="5"/>
      <c r="E1138" s="5"/>
      <c r="F1138" s="5">
        <f t="shared" ref="F1138:F1162" si="124">G1138*3.281</f>
        <v>19.646628000000003</v>
      </c>
      <c r="G1138">
        <v>5.9880000000000004</v>
      </c>
      <c r="K1138">
        <v>430.21300000000002</v>
      </c>
      <c r="L1138">
        <f t="shared" si="120"/>
        <v>424.22500000000002</v>
      </c>
      <c r="N1138">
        <f t="shared" si="121"/>
        <v>5.3870000000000005</v>
      </c>
    </row>
    <row r="1139" spans="1:14" x14ac:dyDescent="0.2">
      <c r="A1139" s="1">
        <v>9021</v>
      </c>
      <c r="B1139" s="7">
        <v>35731</v>
      </c>
      <c r="C1139" s="21" t="str">
        <f t="shared" si="123"/>
        <v>V</v>
      </c>
      <c r="D1139" s="5"/>
      <c r="E1139" s="5"/>
      <c r="F1139" s="5">
        <f t="shared" si="124"/>
        <v>20.138778000000002</v>
      </c>
      <c r="G1139">
        <v>6.1379999999999999</v>
      </c>
      <c r="K1139">
        <v>430.21300000000002</v>
      </c>
      <c r="L1139">
        <f t="shared" si="120"/>
        <v>424.07500000000005</v>
      </c>
      <c r="N1139">
        <f t="shared" si="121"/>
        <v>5.5369999999999777</v>
      </c>
    </row>
    <row r="1140" spans="1:14" x14ac:dyDescent="0.2">
      <c r="A1140" s="1">
        <v>9021</v>
      </c>
      <c r="B1140" s="7">
        <v>35754</v>
      </c>
      <c r="C1140" s="21" t="str">
        <f t="shared" si="123"/>
        <v>V</v>
      </c>
      <c r="D1140" s="5"/>
      <c r="E1140" s="5"/>
      <c r="F1140" s="5">
        <f t="shared" si="124"/>
        <v>20.187992999999999</v>
      </c>
      <c r="G1140">
        <v>6.1529999999999996</v>
      </c>
      <c r="K1140">
        <v>430.21300000000002</v>
      </c>
      <c r="L1140">
        <f t="shared" si="120"/>
        <v>424.06</v>
      </c>
      <c r="N1140">
        <f t="shared" si="121"/>
        <v>5.5520000000000209</v>
      </c>
    </row>
    <row r="1141" spans="1:14" x14ac:dyDescent="0.2">
      <c r="A1141" s="1">
        <v>9021</v>
      </c>
      <c r="B1141" s="7">
        <v>35776</v>
      </c>
      <c r="C1141" s="21" t="str">
        <f t="shared" si="123"/>
        <v>V</v>
      </c>
      <c r="D1141" s="5"/>
      <c r="E1141" s="5"/>
      <c r="F1141" s="5">
        <f t="shared" si="124"/>
        <v>19.682718999999999</v>
      </c>
      <c r="G1141">
        <v>5.9989999999999997</v>
      </c>
      <c r="K1141">
        <v>430.21300000000002</v>
      </c>
      <c r="L1141">
        <f t="shared" si="120"/>
        <v>424.214</v>
      </c>
      <c r="N1141">
        <f t="shared" si="121"/>
        <v>5.3980000000000246</v>
      </c>
    </row>
    <row r="1142" spans="1:14" x14ac:dyDescent="0.2">
      <c r="A1142" s="1">
        <v>9021</v>
      </c>
      <c r="B1142" s="7">
        <v>35817</v>
      </c>
      <c r="C1142" s="21" t="str">
        <f t="shared" si="123"/>
        <v>V</v>
      </c>
      <c r="D1142" s="5"/>
      <c r="E1142" s="5"/>
      <c r="F1142" s="5">
        <f t="shared" si="124"/>
        <v>20.378291000000001</v>
      </c>
      <c r="G1142">
        <v>6.2110000000000003</v>
      </c>
      <c r="K1142">
        <v>430.21300000000002</v>
      </c>
      <c r="L1142">
        <f t="shared" si="120"/>
        <v>424.00200000000001</v>
      </c>
      <c r="N1142">
        <f t="shared" si="121"/>
        <v>5.6100000000000136</v>
      </c>
    </row>
    <row r="1143" spans="1:14" x14ac:dyDescent="0.2">
      <c r="A1143" s="1">
        <v>9021</v>
      </c>
      <c r="B1143" s="7">
        <v>35845</v>
      </c>
      <c r="C1143" s="21" t="str">
        <f t="shared" si="123"/>
        <v>V</v>
      </c>
      <c r="D1143" s="5"/>
      <c r="E1143" s="5"/>
      <c r="F1143" s="5">
        <f t="shared" si="124"/>
        <v>20.443911</v>
      </c>
      <c r="G1143">
        <v>6.2309999999999999</v>
      </c>
      <c r="K1143">
        <v>430.21300000000002</v>
      </c>
      <c r="L1143">
        <f t="shared" si="120"/>
        <v>423.98200000000003</v>
      </c>
      <c r="N1143">
        <f t="shared" si="121"/>
        <v>5.6299999999999955</v>
      </c>
    </row>
    <row r="1144" spans="1:14" x14ac:dyDescent="0.2">
      <c r="A1144" s="1">
        <v>9021</v>
      </c>
      <c r="B1144" s="7">
        <v>35871</v>
      </c>
      <c r="C1144" s="21" t="str">
        <f t="shared" si="123"/>
        <v>V</v>
      </c>
      <c r="D1144" s="5"/>
      <c r="E1144" s="5"/>
      <c r="F1144" s="5">
        <f t="shared" si="124"/>
        <v>20.397977000000001</v>
      </c>
      <c r="G1144">
        <v>6.2169999999999996</v>
      </c>
      <c r="K1144">
        <v>430.21300000000002</v>
      </c>
      <c r="L1144">
        <f t="shared" si="120"/>
        <v>423.99600000000004</v>
      </c>
      <c r="N1144">
        <f t="shared" si="121"/>
        <v>5.6159999999999854</v>
      </c>
    </row>
    <row r="1145" spans="1:14" x14ac:dyDescent="0.2">
      <c r="A1145" s="1">
        <v>9021</v>
      </c>
      <c r="B1145" s="7">
        <v>35900</v>
      </c>
      <c r="C1145" s="21" t="str">
        <f t="shared" si="123"/>
        <v>V</v>
      </c>
      <c r="D1145" s="5"/>
      <c r="E1145" s="5"/>
      <c r="F1145" s="5">
        <f t="shared" si="124"/>
        <v>20.332357000000002</v>
      </c>
      <c r="G1145">
        <v>6.1970000000000001</v>
      </c>
      <c r="K1145">
        <v>430.21300000000002</v>
      </c>
      <c r="L1145">
        <f t="shared" si="120"/>
        <v>424.01600000000002</v>
      </c>
      <c r="N1145">
        <f t="shared" si="121"/>
        <v>5.5960000000000036</v>
      </c>
    </row>
    <row r="1146" spans="1:14" x14ac:dyDescent="0.2">
      <c r="A1146" s="1">
        <v>9021</v>
      </c>
      <c r="B1146" s="7">
        <v>35956</v>
      </c>
      <c r="C1146" s="21" t="str">
        <f t="shared" si="123"/>
        <v>V</v>
      </c>
      <c r="D1146" s="5"/>
      <c r="E1146" s="5"/>
      <c r="F1146" s="5">
        <f t="shared" si="124"/>
        <v>19.676157</v>
      </c>
      <c r="G1146">
        <v>5.9969999999999999</v>
      </c>
      <c r="K1146">
        <v>430.21300000000002</v>
      </c>
      <c r="L1146">
        <f t="shared" si="120"/>
        <v>424.21600000000001</v>
      </c>
      <c r="N1146">
        <f t="shared" si="121"/>
        <v>5.396000000000015</v>
      </c>
    </row>
    <row r="1147" spans="1:14" x14ac:dyDescent="0.2">
      <c r="A1147" s="1">
        <v>9021</v>
      </c>
      <c r="B1147" s="7">
        <v>36001</v>
      </c>
      <c r="C1147" s="21" t="str">
        <f t="shared" si="123"/>
        <v>V</v>
      </c>
      <c r="D1147" s="5"/>
      <c r="E1147" s="5"/>
      <c r="F1147" s="5">
        <f t="shared" si="124"/>
        <v>19.909108</v>
      </c>
      <c r="G1147">
        <v>6.0679999999999996</v>
      </c>
      <c r="K1147">
        <v>430.21300000000002</v>
      </c>
      <c r="L1147">
        <f t="shared" si="120"/>
        <v>424.14500000000004</v>
      </c>
      <c r="N1147">
        <f t="shared" si="121"/>
        <v>5.4669999999999845</v>
      </c>
    </row>
    <row r="1148" spans="1:14" x14ac:dyDescent="0.2">
      <c r="A1148" s="1">
        <v>9021</v>
      </c>
      <c r="B1148" s="7">
        <v>36060</v>
      </c>
      <c r="C1148" s="21" t="str">
        <f t="shared" si="123"/>
        <v>V</v>
      </c>
      <c r="D1148" s="5"/>
      <c r="E1148" s="5"/>
      <c r="F1148" s="5">
        <f t="shared" si="124"/>
        <v>20.286422999999999</v>
      </c>
      <c r="G1148">
        <v>6.1829999999999998</v>
      </c>
      <c r="K1148">
        <v>430.21300000000002</v>
      </c>
      <c r="L1148">
        <f t="shared" si="120"/>
        <v>424.03000000000003</v>
      </c>
      <c r="N1148">
        <f t="shared" si="121"/>
        <v>5.5819999999999936</v>
      </c>
    </row>
    <row r="1149" spans="1:14" x14ac:dyDescent="0.2">
      <c r="A1149" s="1">
        <v>9021</v>
      </c>
      <c r="B1149" s="7">
        <v>36082</v>
      </c>
      <c r="C1149" s="21" t="str">
        <f t="shared" si="123"/>
        <v>V</v>
      </c>
      <c r="D1149" s="5"/>
      <c r="E1149" s="5"/>
      <c r="F1149" s="5">
        <f t="shared" si="124"/>
        <v>20.247051000000003</v>
      </c>
      <c r="G1149">
        <v>6.1710000000000003</v>
      </c>
      <c r="K1149">
        <v>430.21300000000002</v>
      </c>
      <c r="L1149">
        <f t="shared" si="120"/>
        <v>424.04200000000003</v>
      </c>
      <c r="N1149">
        <f t="shared" si="121"/>
        <v>5.5699999999999932</v>
      </c>
    </row>
    <row r="1150" spans="1:14" x14ac:dyDescent="0.2">
      <c r="A1150" s="1">
        <v>9021</v>
      </c>
      <c r="B1150" s="7">
        <v>36160</v>
      </c>
      <c r="C1150" s="21" t="str">
        <f t="shared" si="123"/>
        <v>V</v>
      </c>
      <c r="D1150" s="5"/>
      <c r="E1150" s="5"/>
      <c r="F1150" s="5">
        <f t="shared" si="124"/>
        <v>20.273299000000002</v>
      </c>
      <c r="G1150">
        <v>6.1790000000000003</v>
      </c>
      <c r="K1150">
        <v>430.21300000000002</v>
      </c>
      <c r="L1150">
        <f>K1150-G1150</f>
        <v>424.03400000000005</v>
      </c>
      <c r="N1150">
        <f>429.612-L1150</f>
        <v>5.5779999999999745</v>
      </c>
    </row>
    <row r="1151" spans="1:14" x14ac:dyDescent="0.2">
      <c r="A1151" s="1">
        <v>9021</v>
      </c>
      <c r="B1151" s="7">
        <v>36185</v>
      </c>
      <c r="C1151" s="21" t="str">
        <f t="shared" si="123"/>
        <v>V</v>
      </c>
      <c r="D1151" s="5"/>
      <c r="E1151" s="5"/>
      <c r="F1151" s="5">
        <f t="shared" si="124"/>
        <v>20.381571999999998</v>
      </c>
      <c r="G1151">
        <v>6.2119999999999997</v>
      </c>
      <c r="K1151">
        <v>430.21300000000002</v>
      </c>
      <c r="L1151">
        <f>K1151-G1151</f>
        <v>424.00100000000003</v>
      </c>
      <c r="N1151">
        <f>429.612-L1151</f>
        <v>5.61099999999999</v>
      </c>
    </row>
    <row r="1152" spans="1:14" x14ac:dyDescent="0.2">
      <c r="A1152" s="1">
        <v>9021</v>
      </c>
      <c r="B1152" s="7">
        <v>36216</v>
      </c>
      <c r="C1152" s="21" t="str">
        <f t="shared" si="123"/>
        <v>V</v>
      </c>
      <c r="D1152" s="5"/>
      <c r="E1152" s="5"/>
      <c r="F1152" s="5">
        <f t="shared" si="124"/>
        <v>20.480002000000002</v>
      </c>
      <c r="G1152">
        <v>6.242</v>
      </c>
      <c r="K1152">
        <v>430.21300000000002</v>
      </c>
      <c r="L1152">
        <f>K1152-G1152</f>
        <v>423.971</v>
      </c>
      <c r="N1152">
        <f>429.612-L1152</f>
        <v>5.6410000000000196</v>
      </c>
    </row>
    <row r="1153" spans="1:14" x14ac:dyDescent="0.2">
      <c r="A1153" s="1">
        <v>9021</v>
      </c>
      <c r="B1153" s="7">
        <v>36235</v>
      </c>
      <c r="C1153" s="21" t="str">
        <f t="shared" si="123"/>
        <v>V</v>
      </c>
      <c r="D1153" s="5"/>
      <c r="E1153" s="5"/>
      <c r="F1153" s="5">
        <f t="shared" si="124"/>
        <v>20.509531000000003</v>
      </c>
      <c r="G1153">
        <v>6.2510000000000003</v>
      </c>
      <c r="K1153">
        <v>430.21300000000002</v>
      </c>
      <c r="L1153">
        <f>K1153-G1153</f>
        <v>423.96200000000005</v>
      </c>
      <c r="N1153">
        <f>429.612-L1153</f>
        <v>5.6499999999999773</v>
      </c>
    </row>
    <row r="1154" spans="1:14" x14ac:dyDescent="0.2">
      <c r="A1154" s="1">
        <v>9021</v>
      </c>
      <c r="B1154" s="7">
        <v>36277</v>
      </c>
      <c r="C1154" s="21" t="str">
        <f t="shared" si="123"/>
        <v>V</v>
      </c>
      <c r="D1154" s="5"/>
      <c r="E1154" s="5"/>
      <c r="F1154" s="5">
        <f t="shared" si="124"/>
        <v>19.764744</v>
      </c>
      <c r="G1154">
        <v>6.024</v>
      </c>
      <c r="K1154">
        <v>430.21300000000002</v>
      </c>
      <c r="L1154">
        <f>K1154-G1154</f>
        <v>424.18900000000002</v>
      </c>
      <c r="N1154">
        <f>429.612-L1154</f>
        <v>5.4230000000000018</v>
      </c>
    </row>
    <row r="1155" spans="1:14" x14ac:dyDescent="0.2">
      <c r="A1155" s="1">
        <v>9021</v>
      </c>
      <c r="B1155" s="7">
        <v>36299</v>
      </c>
      <c r="C1155" s="21" t="str">
        <f t="shared" si="123"/>
        <v>V</v>
      </c>
      <c r="D1155" s="5"/>
      <c r="E1155" s="5"/>
      <c r="F1155" s="5">
        <f t="shared" si="124"/>
        <v>19.275874999999999</v>
      </c>
      <c r="G1155">
        <v>5.875</v>
      </c>
      <c r="K1155">
        <v>430.21300000000002</v>
      </c>
      <c r="L1155">
        <f t="shared" ref="L1155:L1163" si="125">K1155-G1155</f>
        <v>424.33800000000002</v>
      </c>
      <c r="N1155">
        <f t="shared" ref="N1155:N1163" si="126">429.612-L1155</f>
        <v>5.2740000000000009</v>
      </c>
    </row>
    <row r="1156" spans="1:14" x14ac:dyDescent="0.2">
      <c r="A1156" s="1">
        <v>9021</v>
      </c>
      <c r="B1156" s="7">
        <v>36328</v>
      </c>
      <c r="C1156" s="21" t="str">
        <f t="shared" si="123"/>
        <v>V</v>
      </c>
      <c r="D1156" s="5"/>
      <c r="E1156" s="5"/>
      <c r="F1156" s="5">
        <f t="shared" si="124"/>
        <v>19.098700999999998</v>
      </c>
      <c r="G1156">
        <v>5.8209999999999997</v>
      </c>
      <c r="K1156">
        <v>430.21300000000002</v>
      </c>
      <c r="L1156">
        <f t="shared" si="125"/>
        <v>424.392</v>
      </c>
      <c r="N1156">
        <f t="shared" si="126"/>
        <v>5.2200000000000273</v>
      </c>
    </row>
    <row r="1157" spans="1:14" x14ac:dyDescent="0.2">
      <c r="A1157" s="1">
        <v>9021</v>
      </c>
      <c r="B1157" s="7">
        <v>36371</v>
      </c>
      <c r="C1157" s="21" t="str">
        <f t="shared" si="123"/>
        <v>V</v>
      </c>
      <c r="D1157" s="5"/>
      <c r="E1157" s="5"/>
      <c r="F1157" s="5">
        <f t="shared" si="124"/>
        <v>19.098700999999998</v>
      </c>
      <c r="G1157">
        <v>5.8209999999999997</v>
      </c>
      <c r="K1157">
        <v>430.21300000000002</v>
      </c>
      <c r="L1157">
        <f t="shared" si="125"/>
        <v>424.392</v>
      </c>
      <c r="N1157">
        <f t="shared" si="126"/>
        <v>5.2200000000000273</v>
      </c>
    </row>
    <row r="1158" spans="1:14" x14ac:dyDescent="0.2">
      <c r="A1158" s="1">
        <v>9021</v>
      </c>
      <c r="B1158" s="7">
        <v>36399</v>
      </c>
      <c r="C1158" s="21" t="str">
        <f t="shared" si="123"/>
        <v>V</v>
      </c>
      <c r="D1158" s="5"/>
      <c r="E1158" s="5"/>
      <c r="F1158" s="5">
        <f t="shared" si="124"/>
        <v>19.144635000000001</v>
      </c>
      <c r="G1158">
        <v>5.835</v>
      </c>
      <c r="K1158">
        <v>430.21300000000002</v>
      </c>
      <c r="L1158">
        <f t="shared" si="125"/>
        <v>424.37800000000004</v>
      </c>
      <c r="N1158">
        <f t="shared" si="126"/>
        <v>5.2339999999999804</v>
      </c>
    </row>
    <row r="1159" spans="1:14" x14ac:dyDescent="0.2">
      <c r="A1159" s="1">
        <v>9021</v>
      </c>
      <c r="B1159" s="7">
        <v>36427</v>
      </c>
      <c r="C1159" s="21" t="str">
        <f t="shared" si="123"/>
        <v>V</v>
      </c>
      <c r="D1159" s="5"/>
      <c r="E1159" s="5"/>
      <c r="F1159" s="5">
        <f t="shared" si="124"/>
        <v>19.121668000000003</v>
      </c>
      <c r="G1159">
        <v>5.8280000000000003</v>
      </c>
      <c r="K1159">
        <v>430.21300000000002</v>
      </c>
      <c r="L1159">
        <f t="shared" si="125"/>
        <v>424.38500000000005</v>
      </c>
      <c r="N1159">
        <f t="shared" si="126"/>
        <v>5.2269999999999754</v>
      </c>
    </row>
    <row r="1160" spans="1:14" x14ac:dyDescent="0.2">
      <c r="A1160" s="1">
        <v>9021</v>
      </c>
      <c r="B1160" s="7">
        <v>36458</v>
      </c>
      <c r="C1160" s="21" t="str">
        <f t="shared" si="123"/>
        <v>V</v>
      </c>
      <c r="D1160" s="5"/>
      <c r="E1160" s="5"/>
      <c r="F1160" s="5">
        <f t="shared" si="124"/>
        <v>19.334932999999999</v>
      </c>
      <c r="G1160">
        <v>5.8929999999999998</v>
      </c>
      <c r="K1160">
        <v>430.21300000000002</v>
      </c>
      <c r="L1160">
        <f t="shared" si="125"/>
        <v>424.32000000000005</v>
      </c>
      <c r="N1160">
        <f t="shared" si="126"/>
        <v>5.2919999999999732</v>
      </c>
    </row>
    <row r="1161" spans="1:14" x14ac:dyDescent="0.2">
      <c r="A1161" s="1">
        <v>9021</v>
      </c>
      <c r="B1161" s="7">
        <v>36486</v>
      </c>
      <c r="C1161" s="21" t="str">
        <f t="shared" si="123"/>
        <v>V</v>
      </c>
      <c r="D1161" s="5"/>
      <c r="E1161" s="5"/>
      <c r="F1161" s="5">
        <f t="shared" si="124"/>
        <v>19.538355000000003</v>
      </c>
      <c r="G1161">
        <v>5.9550000000000001</v>
      </c>
      <c r="K1161">
        <v>430.21300000000002</v>
      </c>
      <c r="L1161">
        <f t="shared" si="125"/>
        <v>424.25800000000004</v>
      </c>
      <c r="N1161">
        <f t="shared" si="126"/>
        <v>5.353999999999985</v>
      </c>
    </row>
    <row r="1162" spans="1:14" x14ac:dyDescent="0.2">
      <c r="A1162" s="1">
        <v>9021</v>
      </c>
      <c r="B1162" s="7">
        <v>36521</v>
      </c>
      <c r="C1162" s="21" t="str">
        <f t="shared" si="123"/>
        <v>V</v>
      </c>
      <c r="D1162" s="5"/>
      <c r="E1162" s="5"/>
      <c r="F1162" s="5">
        <f t="shared" si="124"/>
        <v>19.725372</v>
      </c>
      <c r="G1162">
        <v>6.0119999999999996</v>
      </c>
      <c r="K1162">
        <v>430.21300000000002</v>
      </c>
      <c r="L1162">
        <f t="shared" si="125"/>
        <v>424.20100000000002</v>
      </c>
      <c r="N1162">
        <f t="shared" si="126"/>
        <v>5.4110000000000014</v>
      </c>
    </row>
    <row r="1163" spans="1:14" x14ac:dyDescent="0.2">
      <c r="A1163" s="1">
        <v>9021</v>
      </c>
      <c r="B1163" s="7">
        <v>36553</v>
      </c>
      <c r="C1163" s="21" t="str">
        <f t="shared" si="123"/>
        <v>V</v>
      </c>
      <c r="D1163" s="5"/>
      <c r="E1163" s="5"/>
      <c r="F1163" s="5">
        <v>19.88</v>
      </c>
      <c r="G1163" s="3">
        <f t="shared" ref="G1163:G1169" si="127">F1163/3.281</f>
        <v>6.05912831453825</v>
      </c>
      <c r="K1163">
        <v>430.21300000000002</v>
      </c>
      <c r="L1163">
        <f t="shared" si="125"/>
        <v>424.15387168546175</v>
      </c>
      <c r="N1163" s="3">
        <f t="shared" si="126"/>
        <v>5.4581283145382713</v>
      </c>
    </row>
    <row r="1164" spans="1:14" x14ac:dyDescent="0.2">
      <c r="A1164" s="1">
        <v>9021</v>
      </c>
      <c r="B1164" s="7">
        <v>36587</v>
      </c>
      <c r="C1164" s="21" t="str">
        <f t="shared" si="123"/>
        <v>V</v>
      </c>
      <c r="D1164" s="5"/>
      <c r="E1164" s="5"/>
      <c r="F1164" s="5">
        <v>20.010000000000002</v>
      </c>
      <c r="G1164" s="3">
        <f t="shared" si="127"/>
        <v>6.0987503809814081</v>
      </c>
      <c r="K1164">
        <v>430.21300000000002</v>
      </c>
      <c r="L1164">
        <f t="shared" ref="L1164:L1171" si="128">K1164-G1164</f>
        <v>424.11424961901861</v>
      </c>
      <c r="N1164" s="3">
        <f t="shared" ref="N1164:N1171" si="129">429.612-L1164</f>
        <v>5.4977503809814152</v>
      </c>
    </row>
    <row r="1165" spans="1:14" x14ac:dyDescent="0.2">
      <c r="A1165" s="1">
        <v>9021</v>
      </c>
      <c r="B1165" s="7">
        <v>36612</v>
      </c>
      <c r="C1165" s="21" t="str">
        <f t="shared" si="123"/>
        <v>V</v>
      </c>
      <c r="D1165" s="5"/>
      <c r="E1165" s="5"/>
      <c r="F1165" s="5">
        <v>20.010000000000002</v>
      </c>
      <c r="G1165" s="3">
        <f t="shared" si="127"/>
        <v>6.0987503809814081</v>
      </c>
      <c r="K1165">
        <v>430.21300000000002</v>
      </c>
      <c r="L1165">
        <f t="shared" si="128"/>
        <v>424.11424961901861</v>
      </c>
      <c r="N1165" s="3">
        <f t="shared" si="129"/>
        <v>5.4977503809814152</v>
      </c>
    </row>
    <row r="1166" spans="1:14" x14ac:dyDescent="0.2">
      <c r="A1166" s="1">
        <v>9021</v>
      </c>
      <c r="B1166" s="7">
        <v>36640</v>
      </c>
      <c r="C1166" s="21" t="str">
        <f t="shared" si="123"/>
        <v>V</v>
      </c>
      <c r="D1166" s="5"/>
      <c r="E1166" s="5"/>
      <c r="F1166" s="5">
        <v>19.95</v>
      </c>
      <c r="G1166" s="3">
        <f t="shared" si="127"/>
        <v>6.0804632733922581</v>
      </c>
      <c r="K1166">
        <v>430.21300000000002</v>
      </c>
      <c r="L1166">
        <f t="shared" si="128"/>
        <v>424.13253672660778</v>
      </c>
      <c r="N1166" s="3">
        <f t="shared" si="129"/>
        <v>5.4794632733922413</v>
      </c>
    </row>
    <row r="1167" spans="1:14" x14ac:dyDescent="0.2">
      <c r="A1167" s="1">
        <v>9021</v>
      </c>
      <c r="B1167" s="7">
        <v>36669</v>
      </c>
      <c r="C1167" s="21" t="str">
        <f t="shared" si="123"/>
        <v>V</v>
      </c>
      <c r="D1167" s="5"/>
      <c r="E1167" s="5"/>
      <c r="F1167" s="5">
        <v>19.989999999999998</v>
      </c>
      <c r="G1167" s="3">
        <f t="shared" si="127"/>
        <v>6.0926546784516908</v>
      </c>
      <c r="K1167">
        <v>430.21300000000002</v>
      </c>
      <c r="L1167">
        <f t="shared" si="128"/>
        <v>424.12034532154831</v>
      </c>
      <c r="N1167" s="3">
        <f t="shared" si="129"/>
        <v>5.4916546784517095</v>
      </c>
    </row>
    <row r="1168" spans="1:14" x14ac:dyDescent="0.2">
      <c r="A1168" s="1">
        <v>9021</v>
      </c>
      <c r="B1168" s="7">
        <v>36706</v>
      </c>
      <c r="C1168" s="21" t="str">
        <f t="shared" si="123"/>
        <v>V</v>
      </c>
      <c r="D1168" s="5"/>
      <c r="E1168" s="5"/>
      <c r="F1168" s="5">
        <v>19.87</v>
      </c>
      <c r="G1168" s="3">
        <f t="shared" si="127"/>
        <v>6.0560804632733927</v>
      </c>
      <c r="K1168">
        <v>430.21300000000002</v>
      </c>
      <c r="L1168">
        <f t="shared" si="128"/>
        <v>424.1569195367266</v>
      </c>
      <c r="N1168" s="3">
        <f t="shared" si="129"/>
        <v>5.4550804632734184</v>
      </c>
    </row>
    <row r="1169" spans="1:14" x14ac:dyDescent="0.2">
      <c r="A1169" s="1">
        <v>9021</v>
      </c>
      <c r="B1169" s="7">
        <v>36732</v>
      </c>
      <c r="C1169" s="21" t="str">
        <f t="shared" si="123"/>
        <v>V</v>
      </c>
      <c r="D1169" s="5"/>
      <c r="E1169" s="5"/>
      <c r="F1169" s="5">
        <v>19.95</v>
      </c>
      <c r="G1169" s="3">
        <f t="shared" si="127"/>
        <v>6.0804632733922581</v>
      </c>
      <c r="K1169">
        <v>430.21300000000002</v>
      </c>
      <c r="L1169">
        <f t="shared" si="128"/>
        <v>424.13253672660778</v>
      </c>
      <c r="N1169" s="3">
        <f t="shared" si="129"/>
        <v>5.4794632733922413</v>
      </c>
    </row>
    <row r="1170" spans="1:14" x14ac:dyDescent="0.2">
      <c r="A1170" s="1">
        <v>9021</v>
      </c>
      <c r="B1170" s="7">
        <v>36760</v>
      </c>
      <c r="C1170" s="21" t="str">
        <f t="shared" si="123"/>
        <v>V</v>
      </c>
      <c r="D1170" s="5"/>
      <c r="E1170" s="5"/>
      <c r="F1170" s="5">
        <v>19.96</v>
      </c>
      <c r="G1170" s="3">
        <v>6.085</v>
      </c>
      <c r="K1170">
        <v>430.21300000000002</v>
      </c>
      <c r="L1170">
        <f t="shared" si="128"/>
        <v>424.12800000000004</v>
      </c>
      <c r="N1170" s="3">
        <f t="shared" si="129"/>
        <v>5.4839999999999804</v>
      </c>
    </row>
    <row r="1171" spans="1:14" x14ac:dyDescent="0.2">
      <c r="A1171" s="1">
        <v>9021</v>
      </c>
      <c r="B1171" s="7">
        <v>36787</v>
      </c>
      <c r="C1171" s="21" t="str">
        <f t="shared" si="123"/>
        <v>V</v>
      </c>
      <c r="D1171" s="5"/>
      <c r="E1171" s="5"/>
      <c r="F1171" s="5">
        <v>20</v>
      </c>
      <c r="G1171" s="3">
        <v>6.0960000000000001</v>
      </c>
      <c r="J1171">
        <f>AVERAGE(L1148:L1171)</f>
        <v>424.16927955145792</v>
      </c>
      <c r="K1171">
        <v>430.21300000000002</v>
      </c>
      <c r="L1171">
        <f t="shared" si="128"/>
        <v>424.11700000000002</v>
      </c>
      <c r="N1171" s="3">
        <f t="shared" si="129"/>
        <v>5.4950000000000045</v>
      </c>
    </row>
    <row r="1172" spans="1:14" x14ac:dyDescent="0.2">
      <c r="A1172" s="1">
        <v>9021</v>
      </c>
      <c r="B1172" s="7">
        <v>36816</v>
      </c>
      <c r="C1172" s="21" t="str">
        <f t="shared" si="123"/>
        <v>V</v>
      </c>
      <c r="D1172" s="5"/>
      <c r="E1172" s="5"/>
      <c r="F1172" s="5">
        <v>19.96</v>
      </c>
      <c r="G1172" s="3">
        <v>6.085</v>
      </c>
      <c r="K1172">
        <v>430.21300000000002</v>
      </c>
      <c r="L1172">
        <f t="shared" ref="L1172:L1236" si="130">K1172-G1172</f>
        <v>424.12800000000004</v>
      </c>
      <c r="N1172" s="3">
        <f t="shared" ref="N1172:N1236" si="131">429.612-L1172</f>
        <v>5.4839999999999804</v>
      </c>
    </row>
    <row r="1173" spans="1:14" x14ac:dyDescent="0.2">
      <c r="A1173" s="1">
        <v>9021</v>
      </c>
      <c r="B1173" s="7">
        <v>36822</v>
      </c>
      <c r="C1173" s="21" t="str">
        <f t="shared" si="123"/>
        <v>V</v>
      </c>
      <c r="D1173" s="5"/>
      <c r="E1173" s="5"/>
      <c r="F1173" s="5">
        <v>19.89</v>
      </c>
      <c r="G1173" s="3">
        <v>6.0620000000000003</v>
      </c>
      <c r="K1173">
        <v>430.21300000000002</v>
      </c>
      <c r="L1173">
        <f t="shared" si="130"/>
        <v>424.15100000000001</v>
      </c>
      <c r="N1173" s="3">
        <f t="shared" si="131"/>
        <v>5.4610000000000127</v>
      </c>
    </row>
    <row r="1174" spans="1:14" x14ac:dyDescent="0.2">
      <c r="A1174" s="1">
        <v>9021</v>
      </c>
      <c r="B1174" s="7">
        <v>36859</v>
      </c>
      <c r="C1174" s="21" t="str">
        <f t="shared" si="123"/>
        <v>V</v>
      </c>
      <c r="D1174" s="5"/>
      <c r="E1174" s="5"/>
      <c r="F1174" s="5">
        <v>19.489999999999998</v>
      </c>
      <c r="G1174" s="3">
        <v>5.9409999999999998</v>
      </c>
      <c r="K1174">
        <v>430.21300000000002</v>
      </c>
      <c r="L1174">
        <f t="shared" si="130"/>
        <v>424.27200000000005</v>
      </c>
      <c r="N1174" s="3">
        <f t="shared" si="131"/>
        <v>5.339999999999975</v>
      </c>
    </row>
    <row r="1175" spans="1:14" x14ac:dyDescent="0.2">
      <c r="A1175" s="1">
        <v>9021</v>
      </c>
      <c r="B1175" s="7">
        <v>36888</v>
      </c>
      <c r="C1175" s="21" t="str">
        <f t="shared" si="123"/>
        <v>V</v>
      </c>
      <c r="D1175" s="5"/>
      <c r="E1175" s="5"/>
      <c r="F1175" s="5">
        <v>19.600000000000001</v>
      </c>
      <c r="G1175" s="3">
        <v>5.9740000000000002</v>
      </c>
      <c r="K1175">
        <v>430.21300000000002</v>
      </c>
      <c r="L1175">
        <f t="shared" si="130"/>
        <v>424.23900000000003</v>
      </c>
      <c r="N1175" s="3">
        <f t="shared" si="131"/>
        <v>5.3729999999999905</v>
      </c>
    </row>
    <row r="1176" spans="1:14" x14ac:dyDescent="0.2">
      <c r="A1176" s="1">
        <v>9021</v>
      </c>
      <c r="B1176" s="7">
        <v>36914</v>
      </c>
      <c r="C1176" s="21" t="str">
        <f t="shared" si="123"/>
        <v>V</v>
      </c>
      <c r="D1176" s="5"/>
      <c r="E1176" s="5"/>
      <c r="F1176" s="5">
        <v>19.73</v>
      </c>
      <c r="G1176" s="3">
        <v>6.0140000000000002</v>
      </c>
      <c r="K1176">
        <v>430.21300000000002</v>
      </c>
      <c r="L1176">
        <f t="shared" si="130"/>
        <v>424.19900000000001</v>
      </c>
      <c r="N1176" s="3">
        <f t="shared" si="131"/>
        <v>5.4130000000000109</v>
      </c>
    </row>
    <row r="1177" spans="1:14" x14ac:dyDescent="0.2">
      <c r="A1177" s="1">
        <v>9021</v>
      </c>
      <c r="B1177" s="7">
        <v>36941</v>
      </c>
      <c r="C1177" s="21" t="str">
        <f t="shared" si="123"/>
        <v>V</v>
      </c>
      <c r="D1177" s="5"/>
      <c r="E1177" s="5"/>
      <c r="F1177" s="5">
        <v>19.850000000000001</v>
      </c>
      <c r="G1177" s="3">
        <v>6.05</v>
      </c>
      <c r="K1177">
        <v>430.21300000000002</v>
      </c>
      <c r="L1177">
        <f t="shared" si="130"/>
        <v>424.16300000000001</v>
      </c>
      <c r="N1177" s="3">
        <f t="shared" si="131"/>
        <v>5.4490000000000123</v>
      </c>
    </row>
    <row r="1178" spans="1:14" x14ac:dyDescent="0.2">
      <c r="A1178" s="1">
        <v>9021</v>
      </c>
      <c r="B1178" s="7">
        <v>36965</v>
      </c>
      <c r="C1178" s="21" t="str">
        <f t="shared" si="123"/>
        <v>V</v>
      </c>
      <c r="D1178" s="5"/>
      <c r="E1178" s="5"/>
      <c r="F1178" s="5">
        <v>19.940000000000001</v>
      </c>
      <c r="G1178" s="3">
        <v>6.0780000000000003</v>
      </c>
      <c r="K1178">
        <v>430.21300000000002</v>
      </c>
      <c r="L1178">
        <f t="shared" si="130"/>
        <v>424.13500000000005</v>
      </c>
      <c r="N1178" s="3">
        <f t="shared" si="131"/>
        <v>5.4769999999999754</v>
      </c>
    </row>
    <row r="1179" spans="1:14" x14ac:dyDescent="0.2">
      <c r="A1179" s="1">
        <v>9021</v>
      </c>
      <c r="B1179" s="7">
        <v>37011</v>
      </c>
      <c r="C1179" s="21" t="str">
        <f t="shared" si="123"/>
        <v>V</v>
      </c>
      <c r="D1179" s="5"/>
      <c r="E1179" s="5"/>
      <c r="F1179" s="5">
        <v>19.39</v>
      </c>
      <c r="G1179" s="3">
        <v>5.91</v>
      </c>
      <c r="K1179">
        <v>430.21300000000002</v>
      </c>
      <c r="L1179">
        <f t="shared" si="130"/>
        <v>424.303</v>
      </c>
      <c r="N1179" s="3">
        <f t="shared" si="131"/>
        <v>5.3090000000000259</v>
      </c>
    </row>
    <row r="1180" spans="1:14" x14ac:dyDescent="0.2">
      <c r="A1180" s="1">
        <v>9021</v>
      </c>
      <c r="B1180" s="7">
        <v>37041</v>
      </c>
      <c r="C1180" s="21" t="str">
        <f t="shared" si="123"/>
        <v>V</v>
      </c>
      <c r="D1180" s="5"/>
      <c r="E1180" s="5"/>
      <c r="F1180" s="5">
        <v>18.48</v>
      </c>
      <c r="G1180" s="3">
        <v>5.633</v>
      </c>
      <c r="K1180">
        <v>430.21300000000002</v>
      </c>
      <c r="L1180">
        <f t="shared" si="130"/>
        <v>424.58000000000004</v>
      </c>
      <c r="N1180" s="3">
        <f t="shared" si="131"/>
        <v>5.0319999999999823</v>
      </c>
    </row>
    <row r="1181" spans="1:14" x14ac:dyDescent="0.2">
      <c r="A1181" s="1">
        <v>9021</v>
      </c>
      <c r="B1181" s="7">
        <v>37063</v>
      </c>
      <c r="C1181" s="21" t="str">
        <f t="shared" si="123"/>
        <v>V</v>
      </c>
      <c r="D1181" s="5"/>
      <c r="E1181" s="5"/>
      <c r="F1181" s="5">
        <v>18.71</v>
      </c>
      <c r="G1181" s="3">
        <v>5.7030000000000003</v>
      </c>
      <c r="K1181">
        <v>430.21300000000002</v>
      </c>
      <c r="L1181">
        <f t="shared" si="130"/>
        <v>424.51000000000005</v>
      </c>
      <c r="N1181" s="3">
        <f t="shared" si="131"/>
        <v>5.1019999999999754</v>
      </c>
    </row>
    <row r="1182" spans="1:14" x14ac:dyDescent="0.2">
      <c r="A1182" s="1">
        <v>9021</v>
      </c>
      <c r="B1182" s="7">
        <v>37102</v>
      </c>
      <c r="C1182" s="21" t="str">
        <f t="shared" si="123"/>
        <v>V</v>
      </c>
      <c r="D1182" s="5"/>
      <c r="E1182" s="5"/>
      <c r="F1182" s="5">
        <v>19.2</v>
      </c>
      <c r="G1182" s="3">
        <v>5.8520000000000003</v>
      </c>
      <c r="K1182">
        <v>430.21300000000002</v>
      </c>
      <c r="L1182">
        <f t="shared" si="130"/>
        <v>424.36100000000005</v>
      </c>
      <c r="N1182" s="3">
        <f t="shared" si="131"/>
        <v>5.2509999999999764</v>
      </c>
    </row>
    <row r="1183" spans="1:14" x14ac:dyDescent="0.2">
      <c r="A1183" s="1">
        <v>9021</v>
      </c>
      <c r="B1183" s="7">
        <v>37130</v>
      </c>
      <c r="C1183" s="21" t="str">
        <f t="shared" si="123"/>
        <v>V</v>
      </c>
      <c r="D1183" s="5"/>
      <c r="E1183" s="5"/>
      <c r="F1183" s="5">
        <v>19.39</v>
      </c>
      <c r="G1183" s="3">
        <v>5.91</v>
      </c>
      <c r="K1183">
        <v>430.21300000000002</v>
      </c>
      <c r="L1183">
        <f t="shared" si="130"/>
        <v>424.303</v>
      </c>
      <c r="N1183" s="3">
        <f t="shared" si="131"/>
        <v>5.3090000000000259</v>
      </c>
    </row>
    <row r="1184" spans="1:14" x14ac:dyDescent="0.2">
      <c r="A1184" s="1">
        <v>9021</v>
      </c>
      <c r="B1184" s="7">
        <v>37159</v>
      </c>
      <c r="C1184" s="21" t="str">
        <f t="shared" si="123"/>
        <v>V</v>
      </c>
      <c r="D1184" s="5"/>
      <c r="E1184" s="5"/>
      <c r="F1184" s="5">
        <v>19.510000000000002</v>
      </c>
      <c r="G1184" s="3">
        <v>5.9470000000000001</v>
      </c>
      <c r="K1184">
        <v>430.21300000000002</v>
      </c>
      <c r="L1184">
        <f t="shared" si="130"/>
        <v>424.26600000000002</v>
      </c>
      <c r="N1184" s="3">
        <f t="shared" si="131"/>
        <v>5.3460000000000036</v>
      </c>
    </row>
    <row r="1185" spans="1:14" x14ac:dyDescent="0.2">
      <c r="A1185" s="1">
        <v>9021</v>
      </c>
      <c r="B1185" s="7">
        <v>37193</v>
      </c>
      <c r="C1185" s="21" t="str">
        <f t="shared" si="123"/>
        <v>V</v>
      </c>
      <c r="D1185" s="5"/>
      <c r="E1185" s="5"/>
      <c r="F1185" s="5">
        <v>19.600000000000001</v>
      </c>
      <c r="G1185" s="3">
        <v>5.9740000000000002</v>
      </c>
      <c r="K1185">
        <v>430.21300000000002</v>
      </c>
      <c r="L1185">
        <f t="shared" si="130"/>
        <v>424.23900000000003</v>
      </c>
      <c r="N1185" s="3">
        <f t="shared" si="131"/>
        <v>5.3729999999999905</v>
      </c>
    </row>
    <row r="1186" spans="1:14" x14ac:dyDescent="0.2">
      <c r="A1186" s="1">
        <v>9021</v>
      </c>
      <c r="B1186" s="7">
        <v>37223</v>
      </c>
      <c r="C1186" s="21" t="str">
        <f t="shared" si="123"/>
        <v>V</v>
      </c>
      <c r="D1186" s="5"/>
      <c r="E1186" s="5"/>
      <c r="F1186" s="5">
        <v>19.670000000000002</v>
      </c>
      <c r="G1186" s="3">
        <v>5.9950000000000001</v>
      </c>
      <c r="K1186">
        <v>430.21300000000002</v>
      </c>
      <c r="L1186">
        <f t="shared" si="130"/>
        <v>424.21800000000002</v>
      </c>
      <c r="N1186" s="3">
        <f t="shared" si="131"/>
        <v>5.3940000000000055</v>
      </c>
    </row>
    <row r="1187" spans="1:14" x14ac:dyDescent="0.2">
      <c r="A1187" s="1">
        <v>9021</v>
      </c>
      <c r="B1187" s="7">
        <v>37244</v>
      </c>
      <c r="C1187" s="21" t="str">
        <f t="shared" si="123"/>
        <v>V</v>
      </c>
      <c r="D1187" s="5"/>
      <c r="E1187" s="5"/>
      <c r="F1187" s="5">
        <v>19.72</v>
      </c>
      <c r="G1187" s="3">
        <v>6.0110000000000001</v>
      </c>
      <c r="K1187">
        <v>430.21300000000002</v>
      </c>
      <c r="L1187">
        <f t="shared" si="130"/>
        <v>424.202</v>
      </c>
      <c r="N1187" s="3">
        <f t="shared" si="131"/>
        <v>5.410000000000025</v>
      </c>
    </row>
    <row r="1188" spans="1:14" x14ac:dyDescent="0.2">
      <c r="A1188" s="1">
        <v>9021</v>
      </c>
      <c r="B1188" s="7">
        <v>37281</v>
      </c>
      <c r="C1188" s="21" t="str">
        <f t="shared" si="123"/>
        <v>V</v>
      </c>
      <c r="D1188" s="5"/>
      <c r="E1188" s="5"/>
      <c r="F1188" s="5">
        <v>19.84</v>
      </c>
      <c r="G1188" s="3">
        <v>6.0469999999999997</v>
      </c>
      <c r="K1188">
        <v>430.21300000000002</v>
      </c>
      <c r="L1188">
        <f t="shared" si="130"/>
        <v>424.166</v>
      </c>
      <c r="N1188" s="3">
        <f t="shared" si="131"/>
        <v>5.4460000000000264</v>
      </c>
    </row>
    <row r="1189" spans="1:14" x14ac:dyDescent="0.2">
      <c r="A1189" s="1">
        <v>9021</v>
      </c>
      <c r="B1189" s="7">
        <v>37314</v>
      </c>
      <c r="C1189" s="21" t="str">
        <f t="shared" si="123"/>
        <v>V</v>
      </c>
      <c r="D1189" s="5"/>
      <c r="E1189" s="5"/>
      <c r="F1189" s="5">
        <v>19.98</v>
      </c>
      <c r="G1189" s="3">
        <v>6.09</v>
      </c>
      <c r="K1189">
        <v>430.21300000000002</v>
      </c>
      <c r="L1189">
        <f t="shared" si="130"/>
        <v>424.12300000000005</v>
      </c>
      <c r="N1189" s="3">
        <f t="shared" si="131"/>
        <v>5.4889999999999759</v>
      </c>
    </row>
    <row r="1190" spans="1:14" x14ac:dyDescent="0.2">
      <c r="A1190" s="1">
        <v>9021</v>
      </c>
      <c r="B1190" s="7">
        <v>37337</v>
      </c>
      <c r="C1190" s="21" t="str">
        <f t="shared" ref="C1190:C1214" si="132">IF(ISBLANK(D1190),"V","S")</f>
        <v>V</v>
      </c>
      <c r="D1190" s="5"/>
      <c r="E1190" s="5"/>
      <c r="F1190" s="5">
        <v>20.059999999999999</v>
      </c>
      <c r="G1190" s="3">
        <v>6.1139999999999999</v>
      </c>
      <c r="K1190">
        <v>430.21300000000002</v>
      </c>
      <c r="L1190">
        <f t="shared" si="130"/>
        <v>424.09900000000005</v>
      </c>
      <c r="N1190" s="3">
        <f t="shared" si="131"/>
        <v>5.5129999999999768</v>
      </c>
    </row>
    <row r="1191" spans="1:14" x14ac:dyDescent="0.2">
      <c r="A1191" s="1">
        <v>9021</v>
      </c>
      <c r="B1191" s="7">
        <v>37375</v>
      </c>
      <c r="C1191" s="21" t="str">
        <f t="shared" si="132"/>
        <v>V</v>
      </c>
      <c r="D1191" s="5"/>
      <c r="E1191" s="5"/>
      <c r="F1191" s="5">
        <v>19.88</v>
      </c>
      <c r="G1191" s="3">
        <v>6.0590000000000002</v>
      </c>
      <c r="K1191">
        <v>430.21300000000002</v>
      </c>
      <c r="L1191">
        <f t="shared" si="130"/>
        <v>424.154</v>
      </c>
      <c r="N1191" s="3">
        <f t="shared" si="131"/>
        <v>5.4580000000000268</v>
      </c>
    </row>
    <row r="1192" spans="1:14" x14ac:dyDescent="0.2">
      <c r="A1192" s="1">
        <v>9021</v>
      </c>
      <c r="B1192" s="7">
        <v>37398</v>
      </c>
      <c r="C1192" s="21" t="str">
        <f t="shared" si="132"/>
        <v>V</v>
      </c>
      <c r="D1192" s="5"/>
      <c r="E1192" s="5"/>
      <c r="F1192" s="5">
        <v>19.79</v>
      </c>
      <c r="G1192" s="3">
        <v>6.032</v>
      </c>
      <c r="K1192">
        <v>430.21300000000002</v>
      </c>
      <c r="L1192">
        <f t="shared" si="130"/>
        <v>424.18100000000004</v>
      </c>
      <c r="N1192" s="3">
        <f t="shared" si="131"/>
        <v>5.4309999999999832</v>
      </c>
    </row>
    <row r="1193" spans="1:14" x14ac:dyDescent="0.2">
      <c r="A1193" s="1">
        <v>9021</v>
      </c>
      <c r="B1193" s="7">
        <v>37433</v>
      </c>
      <c r="C1193" s="21" t="str">
        <f t="shared" si="132"/>
        <v>V</v>
      </c>
      <c r="D1193" s="5"/>
      <c r="E1193" s="5"/>
      <c r="F1193" s="5">
        <v>19.66</v>
      </c>
      <c r="G1193" s="3">
        <v>5.992</v>
      </c>
      <c r="K1193">
        <v>430.21300000000002</v>
      </c>
      <c r="L1193">
        <f t="shared" si="130"/>
        <v>424.221</v>
      </c>
      <c r="N1193" s="3">
        <f t="shared" si="131"/>
        <v>5.3910000000000196</v>
      </c>
    </row>
    <row r="1194" spans="1:14" x14ac:dyDescent="0.2">
      <c r="A1194" s="1">
        <v>9021</v>
      </c>
      <c r="B1194" s="7">
        <v>37469</v>
      </c>
      <c r="C1194" s="21" t="str">
        <f t="shared" si="132"/>
        <v>V</v>
      </c>
      <c r="D1194" s="5"/>
      <c r="E1194" s="5"/>
      <c r="F1194" s="5">
        <v>19.57</v>
      </c>
      <c r="G1194" s="3">
        <v>5.9649999999999999</v>
      </c>
      <c r="K1194">
        <v>430.21300000000002</v>
      </c>
      <c r="L1194">
        <f t="shared" si="130"/>
        <v>424.24800000000005</v>
      </c>
      <c r="N1194" s="3">
        <f t="shared" si="131"/>
        <v>5.3639999999999759</v>
      </c>
    </row>
    <row r="1195" spans="1:14" x14ac:dyDescent="0.2">
      <c r="A1195" s="1">
        <v>9021</v>
      </c>
      <c r="B1195" s="7">
        <v>37494</v>
      </c>
      <c r="C1195" s="21" t="str">
        <f t="shared" si="132"/>
        <v>V</v>
      </c>
      <c r="D1195" s="5"/>
      <c r="E1195" s="5"/>
      <c r="F1195" s="5">
        <v>19.7</v>
      </c>
      <c r="G1195" s="3">
        <v>6.0039999999999996</v>
      </c>
      <c r="K1195">
        <v>430.21300000000002</v>
      </c>
      <c r="L1195">
        <f t="shared" si="130"/>
        <v>424.209</v>
      </c>
      <c r="N1195" s="3">
        <f t="shared" si="131"/>
        <v>5.40300000000002</v>
      </c>
    </row>
    <row r="1196" spans="1:14" x14ac:dyDescent="0.2">
      <c r="A1196" s="1">
        <v>9021</v>
      </c>
      <c r="B1196" s="7">
        <v>37524</v>
      </c>
      <c r="C1196" s="21" t="str">
        <f t="shared" si="132"/>
        <v>V</v>
      </c>
      <c r="D1196" s="5"/>
      <c r="E1196" s="5"/>
      <c r="F1196" s="5">
        <v>19.82</v>
      </c>
      <c r="G1196" s="3">
        <f t="shared" ref="G1196:G1284" si="133">F1196*0.3048</f>
        <v>6.0411360000000007</v>
      </c>
      <c r="K1196">
        <v>430.21300000000002</v>
      </c>
      <c r="L1196">
        <f t="shared" si="130"/>
        <v>424.17186400000003</v>
      </c>
      <c r="N1196" s="3">
        <f t="shared" si="131"/>
        <v>5.4401359999999954</v>
      </c>
    </row>
    <row r="1197" spans="1:14" x14ac:dyDescent="0.2">
      <c r="A1197" s="1">
        <v>9021</v>
      </c>
      <c r="B1197" s="7">
        <v>37546</v>
      </c>
      <c r="C1197" s="21" t="str">
        <f t="shared" si="132"/>
        <v>V</v>
      </c>
      <c r="D1197" s="5"/>
      <c r="E1197" s="5"/>
      <c r="F1197" s="5">
        <v>19.829999999999998</v>
      </c>
      <c r="G1197" s="3">
        <f t="shared" si="133"/>
        <v>6.0441839999999996</v>
      </c>
      <c r="K1197">
        <v>430.21300000000002</v>
      </c>
      <c r="L1197">
        <f t="shared" si="130"/>
        <v>424.16881600000005</v>
      </c>
      <c r="N1197" s="3">
        <f t="shared" si="131"/>
        <v>5.4431839999999738</v>
      </c>
    </row>
    <row r="1198" spans="1:14" x14ac:dyDescent="0.2">
      <c r="A1198" s="1">
        <v>9021</v>
      </c>
      <c r="B1198" s="7">
        <v>37581</v>
      </c>
      <c r="C1198" s="21" t="str">
        <f t="shared" si="132"/>
        <v>V</v>
      </c>
      <c r="D1198" s="5"/>
      <c r="E1198" s="5"/>
      <c r="F1198" s="5">
        <v>19.89</v>
      </c>
      <c r="G1198" s="3">
        <f t="shared" si="133"/>
        <v>6.0624720000000005</v>
      </c>
      <c r="K1198">
        <v>430.21300000000002</v>
      </c>
      <c r="L1198">
        <f t="shared" si="130"/>
        <v>424.15052800000001</v>
      </c>
      <c r="N1198" s="3">
        <f t="shared" si="131"/>
        <v>5.4614720000000148</v>
      </c>
    </row>
    <row r="1199" spans="1:14" x14ac:dyDescent="0.2">
      <c r="A1199" s="1">
        <v>9021</v>
      </c>
      <c r="B1199" s="7">
        <v>37610</v>
      </c>
      <c r="C1199" s="21" t="str">
        <f t="shared" si="132"/>
        <v>V</v>
      </c>
      <c r="D1199" s="5"/>
      <c r="E1199" s="5"/>
      <c r="F1199" s="5">
        <v>19.96</v>
      </c>
      <c r="G1199" s="3">
        <f t="shared" si="133"/>
        <v>6.0838080000000003</v>
      </c>
      <c r="K1199">
        <v>430.21300000000002</v>
      </c>
      <c r="L1199">
        <f t="shared" si="130"/>
        <v>424.12919200000005</v>
      </c>
      <c r="N1199" s="3">
        <f t="shared" si="131"/>
        <v>5.4828079999999773</v>
      </c>
    </row>
    <row r="1200" spans="1:14" x14ac:dyDescent="0.2">
      <c r="A1200" s="1">
        <v>9021</v>
      </c>
      <c r="B1200" s="7">
        <v>37651</v>
      </c>
      <c r="C1200" s="21" t="str">
        <f t="shared" si="132"/>
        <v>V</v>
      </c>
      <c r="D1200" s="5"/>
      <c r="E1200" s="5"/>
      <c r="F1200" s="5">
        <v>20.100000000000001</v>
      </c>
      <c r="G1200" s="3">
        <f t="shared" si="133"/>
        <v>6.1264800000000008</v>
      </c>
      <c r="K1200">
        <v>430.21300000000002</v>
      </c>
      <c r="L1200">
        <f t="shared" si="130"/>
        <v>424.08652000000001</v>
      </c>
      <c r="N1200" s="3">
        <f t="shared" si="131"/>
        <v>5.5254800000000159</v>
      </c>
    </row>
    <row r="1201" spans="1:14" x14ac:dyDescent="0.2">
      <c r="A1201" s="1">
        <v>9021</v>
      </c>
      <c r="B1201" s="7">
        <v>37679</v>
      </c>
      <c r="C1201" s="21" t="str">
        <f t="shared" si="132"/>
        <v>V</v>
      </c>
      <c r="D1201" s="5"/>
      <c r="E1201" s="5"/>
      <c r="F1201" s="5">
        <v>20.2</v>
      </c>
      <c r="G1201" s="3">
        <f t="shared" si="133"/>
        <v>6.1569599999999998</v>
      </c>
      <c r="K1201">
        <v>430.21300000000002</v>
      </c>
      <c r="L1201">
        <f t="shared" si="130"/>
        <v>424.05604</v>
      </c>
      <c r="N1201" s="3">
        <f t="shared" si="131"/>
        <v>5.5559600000000273</v>
      </c>
    </row>
    <row r="1202" spans="1:14" x14ac:dyDescent="0.2">
      <c r="A1202" s="1">
        <v>9021</v>
      </c>
      <c r="B1202" s="7">
        <v>37706</v>
      </c>
      <c r="C1202" s="21" t="str">
        <f t="shared" si="132"/>
        <v>V</v>
      </c>
      <c r="D1202" s="5"/>
      <c r="E1202" s="5"/>
      <c r="F1202" s="5">
        <v>20.22</v>
      </c>
      <c r="G1202" s="3">
        <f t="shared" si="133"/>
        <v>6.1630560000000001</v>
      </c>
      <c r="K1202">
        <v>430.21300000000002</v>
      </c>
      <c r="L1202">
        <f t="shared" si="130"/>
        <v>424.04994400000004</v>
      </c>
      <c r="N1202" s="3">
        <f t="shared" si="131"/>
        <v>5.5620559999999841</v>
      </c>
    </row>
    <row r="1203" spans="1:14" x14ac:dyDescent="0.2">
      <c r="A1203" s="1">
        <v>9021</v>
      </c>
      <c r="B1203" s="7">
        <v>37739</v>
      </c>
      <c r="C1203" s="21" t="str">
        <f t="shared" si="132"/>
        <v>V</v>
      </c>
      <c r="D1203" s="5"/>
      <c r="E1203" s="5"/>
      <c r="F1203" s="5">
        <v>20.12</v>
      </c>
      <c r="G1203" s="3">
        <f t="shared" si="133"/>
        <v>6.1325760000000002</v>
      </c>
      <c r="K1203">
        <v>430.21300000000002</v>
      </c>
      <c r="L1203">
        <f t="shared" si="130"/>
        <v>424.08042399999999</v>
      </c>
      <c r="N1203" s="3">
        <f t="shared" si="131"/>
        <v>5.5315760000000296</v>
      </c>
    </row>
    <row r="1204" spans="1:14" x14ac:dyDescent="0.2">
      <c r="A1204" s="1">
        <v>9021</v>
      </c>
      <c r="B1204" s="7">
        <v>37761</v>
      </c>
      <c r="C1204" s="21" t="str">
        <f t="shared" si="132"/>
        <v>V</v>
      </c>
      <c r="D1204" s="5"/>
      <c r="E1204" s="5"/>
      <c r="F1204" s="5">
        <v>20.11</v>
      </c>
      <c r="G1204" s="3">
        <f t="shared" si="133"/>
        <v>6.1295280000000005</v>
      </c>
      <c r="K1204">
        <v>430.21300000000002</v>
      </c>
      <c r="L1204">
        <f t="shared" si="130"/>
        <v>424.08347200000003</v>
      </c>
      <c r="N1204" s="3">
        <f t="shared" si="131"/>
        <v>5.5285279999999943</v>
      </c>
    </row>
    <row r="1205" spans="1:14" x14ac:dyDescent="0.2">
      <c r="A1205" s="1">
        <v>9021</v>
      </c>
      <c r="B1205" s="7">
        <v>37802</v>
      </c>
      <c r="C1205" s="21" t="str">
        <f t="shared" si="132"/>
        <v>V</v>
      </c>
      <c r="D1205" s="5"/>
      <c r="E1205" s="5"/>
      <c r="F1205" s="5">
        <v>20.05</v>
      </c>
      <c r="G1205" s="3">
        <f t="shared" si="133"/>
        <v>6.1112400000000004</v>
      </c>
      <c r="K1205">
        <v>430.21300000000002</v>
      </c>
      <c r="L1205">
        <f t="shared" si="130"/>
        <v>424.10176000000001</v>
      </c>
      <c r="N1205" s="3">
        <f t="shared" si="131"/>
        <v>5.5102400000000102</v>
      </c>
    </row>
    <row r="1206" spans="1:14" x14ac:dyDescent="0.2">
      <c r="A1206" s="1">
        <v>9021</v>
      </c>
      <c r="B1206" s="7">
        <v>37831</v>
      </c>
      <c r="C1206" s="21" t="str">
        <f t="shared" si="132"/>
        <v>V</v>
      </c>
      <c r="D1206" s="5"/>
      <c r="E1206" s="5"/>
      <c r="F1206" s="5">
        <v>20.09</v>
      </c>
      <c r="G1206" s="3">
        <f t="shared" si="133"/>
        <v>6.1234320000000002</v>
      </c>
      <c r="K1206">
        <v>430.21300000000002</v>
      </c>
      <c r="L1206">
        <f t="shared" si="130"/>
        <v>424.08956800000004</v>
      </c>
      <c r="N1206" s="3">
        <f t="shared" si="131"/>
        <v>5.5224319999999807</v>
      </c>
    </row>
    <row r="1207" spans="1:14" x14ac:dyDescent="0.2">
      <c r="A1207" s="1">
        <v>9021</v>
      </c>
      <c r="B1207" s="7">
        <v>37860</v>
      </c>
      <c r="C1207" s="21" t="str">
        <f t="shared" si="132"/>
        <v>V</v>
      </c>
      <c r="D1207" s="5"/>
      <c r="E1207" s="5"/>
      <c r="F1207" s="5">
        <v>20.27</v>
      </c>
      <c r="G1207" s="3">
        <f t="shared" si="133"/>
        <v>6.1782960000000005</v>
      </c>
      <c r="K1207">
        <v>430.21300000000002</v>
      </c>
      <c r="L1207">
        <f t="shared" si="130"/>
        <v>424.03470400000003</v>
      </c>
      <c r="N1207" s="3">
        <f t="shared" si="131"/>
        <v>5.5772959999999898</v>
      </c>
    </row>
    <row r="1208" spans="1:14" x14ac:dyDescent="0.2">
      <c r="A1208" s="1">
        <v>9021</v>
      </c>
      <c r="B1208" s="7">
        <v>37888</v>
      </c>
      <c r="C1208" s="21" t="str">
        <f t="shared" si="132"/>
        <v>V</v>
      </c>
      <c r="D1208" s="5"/>
      <c r="E1208" s="5"/>
      <c r="F1208" s="5">
        <v>20.329999999999998</v>
      </c>
      <c r="G1208" s="3">
        <f t="shared" si="133"/>
        <v>6.1965839999999996</v>
      </c>
      <c r="K1208">
        <v>430.21300000000002</v>
      </c>
      <c r="L1208">
        <f t="shared" si="130"/>
        <v>424.01641600000005</v>
      </c>
      <c r="N1208" s="3">
        <f t="shared" si="131"/>
        <v>5.5955839999999739</v>
      </c>
    </row>
    <row r="1209" spans="1:14" x14ac:dyDescent="0.2">
      <c r="A1209" s="1">
        <v>9021</v>
      </c>
      <c r="B1209" s="7">
        <v>37924</v>
      </c>
      <c r="C1209" s="21" t="str">
        <f t="shared" si="132"/>
        <v>V</v>
      </c>
      <c r="D1209" s="5"/>
      <c r="E1209" s="5"/>
      <c r="F1209" s="5">
        <v>20.309999999999999</v>
      </c>
      <c r="G1209" s="3">
        <f t="shared" si="133"/>
        <v>6.1904880000000002</v>
      </c>
      <c r="K1209">
        <v>430.21300000000002</v>
      </c>
      <c r="L1209">
        <f t="shared" si="130"/>
        <v>424.02251200000001</v>
      </c>
      <c r="N1209" s="3">
        <f t="shared" si="131"/>
        <v>5.5894880000000171</v>
      </c>
    </row>
    <row r="1210" spans="1:14" x14ac:dyDescent="0.2">
      <c r="A1210" s="1">
        <v>9021</v>
      </c>
      <c r="B1210" s="7">
        <v>37951</v>
      </c>
      <c r="C1210" s="21" t="str">
        <f t="shared" si="132"/>
        <v>V</v>
      </c>
      <c r="D1210" s="5"/>
      <c r="E1210" s="5"/>
      <c r="F1210" s="5">
        <v>20.309999999999999</v>
      </c>
      <c r="G1210" s="3">
        <f t="shared" si="133"/>
        <v>6.1904880000000002</v>
      </c>
      <c r="K1210">
        <v>430.21300000000002</v>
      </c>
      <c r="L1210">
        <f t="shared" si="130"/>
        <v>424.02251200000001</v>
      </c>
      <c r="N1210" s="3">
        <f t="shared" si="131"/>
        <v>5.5894880000000171</v>
      </c>
    </row>
    <row r="1211" spans="1:14" x14ac:dyDescent="0.2">
      <c r="A1211" s="1">
        <v>9021</v>
      </c>
      <c r="B1211" s="7">
        <v>37978</v>
      </c>
      <c r="C1211" s="21" t="str">
        <f t="shared" si="132"/>
        <v>V</v>
      </c>
      <c r="D1211" s="5"/>
      <c r="E1211" s="5"/>
      <c r="F1211" s="5">
        <v>20.32</v>
      </c>
      <c r="G1211" s="3">
        <f t="shared" si="133"/>
        <v>6.1935360000000008</v>
      </c>
      <c r="K1211">
        <v>430.21300000000002</v>
      </c>
      <c r="L1211">
        <f t="shared" si="130"/>
        <v>424.01946400000003</v>
      </c>
      <c r="N1211" s="3">
        <f t="shared" si="131"/>
        <v>5.5925359999999955</v>
      </c>
    </row>
    <row r="1212" spans="1:14" x14ac:dyDescent="0.2">
      <c r="A1212" s="1">
        <v>9021</v>
      </c>
      <c r="B1212" s="7">
        <v>38008</v>
      </c>
      <c r="C1212" s="21" t="str">
        <f t="shared" si="132"/>
        <v>V</v>
      </c>
      <c r="D1212" s="5"/>
      <c r="E1212" s="5"/>
      <c r="F1212" s="5">
        <v>20.38</v>
      </c>
      <c r="G1212" s="3">
        <f t="shared" si="133"/>
        <v>6.211824</v>
      </c>
      <c r="K1212">
        <v>430.21300000000002</v>
      </c>
      <c r="L1212">
        <f t="shared" si="130"/>
        <v>424.00117600000004</v>
      </c>
      <c r="N1212" s="3">
        <f t="shared" si="131"/>
        <v>5.6108239999999796</v>
      </c>
    </row>
    <row r="1213" spans="1:14" x14ac:dyDescent="0.2">
      <c r="A1213" s="1">
        <v>9021</v>
      </c>
      <c r="B1213" s="7">
        <v>38047</v>
      </c>
      <c r="C1213" s="21" t="str">
        <f t="shared" si="132"/>
        <v>V</v>
      </c>
      <c r="D1213" s="5"/>
      <c r="E1213" s="5"/>
      <c r="F1213" s="5">
        <v>20.43</v>
      </c>
      <c r="G1213" s="3">
        <f t="shared" si="133"/>
        <v>6.2270640000000004</v>
      </c>
      <c r="K1213">
        <v>430.21300000000002</v>
      </c>
      <c r="L1213">
        <f t="shared" si="130"/>
        <v>423.98593600000004</v>
      </c>
      <c r="N1213" s="3">
        <f t="shared" si="131"/>
        <v>5.6260639999999853</v>
      </c>
    </row>
    <row r="1214" spans="1:14" x14ac:dyDescent="0.2">
      <c r="A1214" s="1">
        <v>9021</v>
      </c>
      <c r="B1214" s="7">
        <v>38079</v>
      </c>
      <c r="C1214" s="21" t="str">
        <f t="shared" si="132"/>
        <v>V</v>
      </c>
      <c r="D1214" s="5"/>
      <c r="E1214" s="5"/>
      <c r="F1214" s="5">
        <v>20.46</v>
      </c>
      <c r="G1214" s="3">
        <f t="shared" si="133"/>
        <v>6.2362080000000004</v>
      </c>
      <c r="K1214">
        <v>430.21300000000002</v>
      </c>
      <c r="L1214">
        <f t="shared" si="130"/>
        <v>423.97679200000005</v>
      </c>
      <c r="N1214" s="3">
        <f t="shared" si="131"/>
        <v>5.6352079999999773</v>
      </c>
    </row>
    <row r="1215" spans="1:14" x14ac:dyDescent="0.2">
      <c r="A1215" s="1">
        <v>9021</v>
      </c>
      <c r="B1215" s="7">
        <v>38105</v>
      </c>
      <c r="C1215" s="21" t="s">
        <v>253</v>
      </c>
      <c r="D1215" s="5"/>
      <c r="E1215" s="5"/>
      <c r="F1215" s="5">
        <v>20.45</v>
      </c>
      <c r="G1215" s="3">
        <f t="shared" si="133"/>
        <v>6.2331599999999998</v>
      </c>
      <c r="J1215" t="s">
        <v>40</v>
      </c>
      <c r="K1215">
        <v>430.21300000000002</v>
      </c>
      <c r="L1215">
        <f t="shared" si="130"/>
        <v>423.97984000000002</v>
      </c>
      <c r="N1215" s="3">
        <f t="shared" si="131"/>
        <v>5.6321599999999989</v>
      </c>
    </row>
    <row r="1216" spans="1:14" x14ac:dyDescent="0.2">
      <c r="A1216" s="1">
        <v>9021</v>
      </c>
      <c r="B1216" s="7">
        <v>38131</v>
      </c>
      <c r="C1216" s="21" t="s">
        <v>253</v>
      </c>
      <c r="D1216" s="5"/>
      <c r="E1216" s="5"/>
      <c r="F1216" s="5">
        <v>20.45</v>
      </c>
      <c r="G1216" s="3">
        <f t="shared" si="133"/>
        <v>6.2331599999999998</v>
      </c>
      <c r="J1216" t="s">
        <v>41</v>
      </c>
      <c r="K1216">
        <v>430.21300000000002</v>
      </c>
      <c r="L1216">
        <f t="shared" si="130"/>
        <v>423.97984000000002</v>
      </c>
      <c r="N1216" s="3">
        <f t="shared" si="131"/>
        <v>5.6321599999999989</v>
      </c>
    </row>
    <row r="1217" spans="1:14" x14ac:dyDescent="0.2">
      <c r="A1217" s="1">
        <v>9021</v>
      </c>
      <c r="B1217" s="7">
        <v>38162</v>
      </c>
      <c r="C1217" s="21" t="s">
        <v>253</v>
      </c>
      <c r="D1217" s="5"/>
      <c r="E1217" s="5"/>
      <c r="F1217" s="5">
        <v>20.5</v>
      </c>
      <c r="G1217" s="3">
        <f t="shared" si="133"/>
        <v>6.2484000000000002</v>
      </c>
      <c r="J1217" t="s">
        <v>41</v>
      </c>
      <c r="K1217">
        <v>430.21300000000002</v>
      </c>
      <c r="L1217">
        <f t="shared" si="130"/>
        <v>423.96460000000002</v>
      </c>
      <c r="N1217" s="3">
        <f t="shared" si="131"/>
        <v>5.6474000000000046</v>
      </c>
    </row>
    <row r="1218" spans="1:14" x14ac:dyDescent="0.2">
      <c r="A1218" s="1">
        <v>9021</v>
      </c>
      <c r="B1218" s="7">
        <v>38191</v>
      </c>
      <c r="C1218" s="21" t="s">
        <v>253</v>
      </c>
      <c r="D1218" s="5"/>
      <c r="E1218" s="5"/>
      <c r="F1218" s="5">
        <v>20.61</v>
      </c>
      <c r="G1218" s="3">
        <f t="shared" si="133"/>
        <v>6.2819279999999997</v>
      </c>
      <c r="J1218" t="s">
        <v>41</v>
      </c>
      <c r="K1218">
        <v>430.21300000000002</v>
      </c>
      <c r="L1218">
        <f t="shared" si="130"/>
        <v>423.93107200000003</v>
      </c>
      <c r="N1218" s="3">
        <f t="shared" si="131"/>
        <v>5.6809279999999944</v>
      </c>
    </row>
    <row r="1219" spans="1:14" x14ac:dyDescent="0.2">
      <c r="A1219" s="1">
        <v>9021</v>
      </c>
      <c r="B1219" s="7">
        <v>38216</v>
      </c>
      <c r="C1219" s="21" t="s">
        <v>253</v>
      </c>
      <c r="D1219" s="5"/>
      <c r="E1219" s="5"/>
      <c r="F1219" s="5">
        <v>20.69</v>
      </c>
      <c r="G1219" s="3">
        <f t="shared" si="133"/>
        <v>6.306312000000001</v>
      </c>
      <c r="J1219" t="s">
        <v>41</v>
      </c>
      <c r="K1219">
        <v>430.21300000000002</v>
      </c>
      <c r="L1219">
        <f t="shared" si="130"/>
        <v>423.90668800000003</v>
      </c>
      <c r="N1219" s="3">
        <f t="shared" si="131"/>
        <v>5.7053119999999922</v>
      </c>
    </row>
    <row r="1220" spans="1:14" x14ac:dyDescent="0.2">
      <c r="A1220" s="1">
        <v>9021</v>
      </c>
      <c r="B1220" s="7">
        <v>38250</v>
      </c>
      <c r="C1220" s="21" t="s">
        <v>253</v>
      </c>
      <c r="D1220" s="5"/>
      <c r="E1220" s="5"/>
      <c r="F1220" s="5">
        <v>20.74</v>
      </c>
      <c r="G1220" s="3">
        <f t="shared" si="133"/>
        <v>6.3215519999999996</v>
      </c>
      <c r="J1220" t="s">
        <v>41</v>
      </c>
      <c r="K1220">
        <v>430.21300000000002</v>
      </c>
      <c r="L1220">
        <f t="shared" si="130"/>
        <v>423.89144800000003</v>
      </c>
      <c r="N1220" s="3">
        <f t="shared" si="131"/>
        <v>5.7205519999999979</v>
      </c>
    </row>
    <row r="1221" spans="1:14" x14ac:dyDescent="0.2">
      <c r="A1221" s="1">
        <v>9021</v>
      </c>
      <c r="B1221" s="7">
        <v>38292</v>
      </c>
      <c r="C1221" s="21" t="s">
        <v>253</v>
      </c>
      <c r="D1221" s="5"/>
      <c r="E1221" s="5"/>
      <c r="F1221" s="5">
        <v>20.45</v>
      </c>
      <c r="G1221" s="3">
        <f t="shared" si="133"/>
        <v>6.2331599999999998</v>
      </c>
      <c r="J1221" t="s">
        <v>41</v>
      </c>
      <c r="K1221">
        <v>430.21300000000002</v>
      </c>
      <c r="L1221">
        <f t="shared" si="130"/>
        <v>423.97984000000002</v>
      </c>
      <c r="N1221" s="3">
        <f t="shared" si="131"/>
        <v>5.6321599999999989</v>
      </c>
    </row>
    <row r="1222" spans="1:14" x14ac:dyDescent="0.2">
      <c r="A1222" s="1">
        <v>9021</v>
      </c>
      <c r="B1222" s="7">
        <v>38320</v>
      </c>
      <c r="C1222" s="21" t="s">
        <v>253</v>
      </c>
      <c r="D1222" s="5"/>
      <c r="E1222" s="5"/>
      <c r="F1222" s="5">
        <v>20.04</v>
      </c>
      <c r="G1222" s="3">
        <f t="shared" si="133"/>
        <v>6.1081919999999998</v>
      </c>
      <c r="J1222" t="s">
        <v>41</v>
      </c>
      <c r="K1222">
        <v>430.21300000000002</v>
      </c>
      <c r="L1222">
        <f t="shared" si="130"/>
        <v>424.10480800000005</v>
      </c>
      <c r="N1222" s="3">
        <f t="shared" si="131"/>
        <v>5.507191999999975</v>
      </c>
    </row>
    <row r="1223" spans="1:14" x14ac:dyDescent="0.2">
      <c r="A1223" s="1">
        <v>9021</v>
      </c>
      <c r="B1223" s="7">
        <v>38341</v>
      </c>
      <c r="C1223" s="21" t="s">
        <v>253</v>
      </c>
      <c r="D1223" s="5"/>
      <c r="E1223" s="5"/>
      <c r="F1223" s="5">
        <v>20.12</v>
      </c>
      <c r="G1223" s="3">
        <f t="shared" si="133"/>
        <v>6.1325760000000002</v>
      </c>
      <c r="J1223" t="s">
        <v>41</v>
      </c>
      <c r="K1223">
        <v>430.21300000000002</v>
      </c>
      <c r="L1223">
        <f t="shared" si="130"/>
        <v>424.08042399999999</v>
      </c>
      <c r="N1223" s="3">
        <f t="shared" si="131"/>
        <v>5.5315760000000296</v>
      </c>
    </row>
    <row r="1224" spans="1:14" x14ac:dyDescent="0.2">
      <c r="A1224" s="1">
        <v>9021</v>
      </c>
      <c r="B1224" s="7">
        <v>38377</v>
      </c>
      <c r="C1224" s="21" t="s">
        <v>253</v>
      </c>
      <c r="D1224" s="5"/>
      <c r="E1224" s="5"/>
      <c r="F1224" s="5">
        <v>20.309999999999999</v>
      </c>
      <c r="G1224" s="3">
        <f t="shared" si="133"/>
        <v>6.1904880000000002</v>
      </c>
      <c r="J1224" t="s">
        <v>41</v>
      </c>
      <c r="K1224">
        <v>430.21300000000002</v>
      </c>
      <c r="L1224">
        <f t="shared" si="130"/>
        <v>424.02251200000001</v>
      </c>
      <c r="N1224" s="3">
        <f t="shared" si="131"/>
        <v>5.5894880000000171</v>
      </c>
    </row>
    <row r="1225" spans="1:14" x14ac:dyDescent="0.2">
      <c r="A1225" s="1">
        <v>9021</v>
      </c>
      <c r="B1225" s="7">
        <v>38413</v>
      </c>
      <c r="C1225" s="21" t="s">
        <v>253</v>
      </c>
      <c r="D1225" s="5"/>
      <c r="E1225" s="5"/>
      <c r="F1225" s="5">
        <v>20.440000000000001</v>
      </c>
      <c r="G1225" s="3">
        <f t="shared" si="133"/>
        <v>6.230112000000001</v>
      </c>
      <c r="J1225" t="s">
        <v>41</v>
      </c>
      <c r="K1225">
        <v>430.21300000000002</v>
      </c>
      <c r="L1225">
        <f t="shared" si="130"/>
        <v>423.982888</v>
      </c>
      <c r="N1225" s="3">
        <f t="shared" si="131"/>
        <v>5.6291120000000205</v>
      </c>
    </row>
    <row r="1226" spans="1:14" x14ac:dyDescent="0.2">
      <c r="A1226" s="1">
        <v>9021</v>
      </c>
      <c r="B1226" s="7">
        <v>38440</v>
      </c>
      <c r="C1226" s="21" t="s">
        <v>253</v>
      </c>
      <c r="D1226" s="5"/>
      <c r="E1226" s="5"/>
      <c r="F1226" s="5">
        <v>20.49</v>
      </c>
      <c r="G1226" s="3">
        <f t="shared" si="133"/>
        <v>6.2453519999999996</v>
      </c>
      <c r="J1226" t="s">
        <v>41</v>
      </c>
      <c r="K1226">
        <v>430.21300000000002</v>
      </c>
      <c r="L1226">
        <f t="shared" si="130"/>
        <v>423.967648</v>
      </c>
      <c r="N1226" s="3">
        <f t="shared" si="131"/>
        <v>5.6443520000000262</v>
      </c>
    </row>
    <row r="1227" spans="1:14" x14ac:dyDescent="0.2">
      <c r="A1227" s="1">
        <v>9021</v>
      </c>
      <c r="B1227" s="7">
        <v>38467</v>
      </c>
      <c r="C1227" s="21" t="s">
        <v>253</v>
      </c>
      <c r="D1227" s="5"/>
      <c r="E1227" s="5"/>
      <c r="F1227" s="5">
        <v>20.239999999999998</v>
      </c>
      <c r="G1227" s="3">
        <f t="shared" si="133"/>
        <v>6.1691519999999995</v>
      </c>
      <c r="J1227" t="s">
        <v>41</v>
      </c>
      <c r="K1227">
        <v>430.21300000000002</v>
      </c>
      <c r="L1227">
        <f t="shared" si="130"/>
        <v>424.04384800000003</v>
      </c>
      <c r="N1227" s="3">
        <f t="shared" si="131"/>
        <v>5.5681519999999978</v>
      </c>
    </row>
    <row r="1228" spans="1:14" x14ac:dyDescent="0.2">
      <c r="A1228" s="1">
        <v>9021</v>
      </c>
      <c r="B1228" s="7">
        <v>38496</v>
      </c>
      <c r="C1228" s="21" t="s">
        <v>253</v>
      </c>
      <c r="D1228" s="5"/>
      <c r="E1228" s="5"/>
      <c r="F1228" s="5">
        <v>20.16</v>
      </c>
      <c r="G1228" s="3">
        <f t="shared" si="133"/>
        <v>6.144768</v>
      </c>
      <c r="J1228" t="s">
        <v>41</v>
      </c>
      <c r="K1228">
        <v>430.21300000000002</v>
      </c>
      <c r="L1228">
        <f t="shared" si="130"/>
        <v>424.06823200000002</v>
      </c>
      <c r="N1228" s="3">
        <f t="shared" si="131"/>
        <v>5.543768</v>
      </c>
    </row>
    <row r="1229" spans="1:14" x14ac:dyDescent="0.2">
      <c r="A1229" s="1">
        <v>9021</v>
      </c>
      <c r="B1229" s="7">
        <v>38526</v>
      </c>
      <c r="C1229" s="21" t="s">
        <v>253</v>
      </c>
      <c r="D1229" s="5"/>
      <c r="E1229" s="5"/>
      <c r="F1229" s="5">
        <v>19.43</v>
      </c>
      <c r="G1229" s="3">
        <f t="shared" si="133"/>
        <v>5.9222640000000002</v>
      </c>
      <c r="J1229" t="s">
        <v>41</v>
      </c>
      <c r="K1229">
        <v>430.21300000000002</v>
      </c>
      <c r="L1229">
        <f t="shared" si="130"/>
        <v>424.29073600000004</v>
      </c>
      <c r="N1229" s="3">
        <f t="shared" si="131"/>
        <v>5.3212639999999851</v>
      </c>
    </row>
    <row r="1230" spans="1:14" x14ac:dyDescent="0.2">
      <c r="A1230" s="1">
        <v>9021</v>
      </c>
      <c r="B1230" s="7">
        <v>38558</v>
      </c>
      <c r="C1230" s="21" t="str">
        <f>IF(ISBLANK(D1230),"V","S")</f>
        <v>V</v>
      </c>
      <c r="D1230" s="5"/>
      <c r="E1230" s="5"/>
      <c r="F1230" s="5">
        <v>19.72</v>
      </c>
      <c r="G1230" s="3">
        <f t="shared" si="133"/>
        <v>6.010656</v>
      </c>
      <c r="J1230" t="s">
        <v>58</v>
      </c>
      <c r="K1230">
        <v>430.21300000000002</v>
      </c>
      <c r="L1230">
        <f t="shared" si="130"/>
        <v>424.20234400000004</v>
      </c>
      <c r="N1230" s="3">
        <f t="shared" si="131"/>
        <v>5.409655999999984</v>
      </c>
    </row>
    <row r="1231" spans="1:14" x14ac:dyDescent="0.2">
      <c r="A1231" s="1">
        <v>9021</v>
      </c>
      <c r="B1231" s="7">
        <v>38586</v>
      </c>
      <c r="C1231" s="21" t="s">
        <v>253</v>
      </c>
      <c r="D1231" s="5"/>
      <c r="E1231" s="5"/>
      <c r="F1231" s="5">
        <v>20</v>
      </c>
      <c r="G1231" s="3">
        <f t="shared" si="133"/>
        <v>6.0960000000000001</v>
      </c>
      <c r="J1231" t="s">
        <v>41</v>
      </c>
      <c r="K1231">
        <v>430.21300000000002</v>
      </c>
      <c r="L1231">
        <f t="shared" si="130"/>
        <v>424.11700000000002</v>
      </c>
      <c r="N1231" s="3">
        <f t="shared" si="131"/>
        <v>5.4950000000000045</v>
      </c>
    </row>
    <row r="1232" spans="1:14" x14ac:dyDescent="0.2">
      <c r="A1232" s="1">
        <v>9021</v>
      </c>
      <c r="B1232" s="7">
        <v>38618</v>
      </c>
      <c r="C1232" s="21" t="s">
        <v>253</v>
      </c>
      <c r="D1232" s="5"/>
      <c r="E1232" s="5"/>
      <c r="F1232" s="5">
        <v>20.170000000000002</v>
      </c>
      <c r="G1232" s="3">
        <f t="shared" si="133"/>
        <v>6.1478160000000006</v>
      </c>
      <c r="J1232" t="s">
        <v>41</v>
      </c>
      <c r="K1232">
        <v>430.21300000000002</v>
      </c>
      <c r="L1232">
        <f t="shared" si="130"/>
        <v>424.06518400000004</v>
      </c>
      <c r="N1232" s="3">
        <f t="shared" si="131"/>
        <v>5.5468159999999784</v>
      </c>
    </row>
    <row r="1233" spans="1:14" x14ac:dyDescent="0.2">
      <c r="A1233" s="1">
        <v>9021</v>
      </c>
      <c r="B1233" s="7">
        <v>38649</v>
      </c>
      <c r="C1233" s="21" t="s">
        <v>253</v>
      </c>
      <c r="D1233" s="5"/>
      <c r="E1233" s="5"/>
      <c r="F1233" s="5">
        <v>20.22</v>
      </c>
      <c r="G1233" s="3">
        <f t="shared" si="133"/>
        <v>6.1630560000000001</v>
      </c>
      <c r="J1233" t="s">
        <v>41</v>
      </c>
      <c r="K1233">
        <v>430.21300000000002</v>
      </c>
      <c r="L1233">
        <f t="shared" si="130"/>
        <v>424.04994400000004</v>
      </c>
      <c r="N1233" s="3">
        <f t="shared" si="131"/>
        <v>5.5620559999999841</v>
      </c>
    </row>
    <row r="1234" spans="1:14" x14ac:dyDescent="0.2">
      <c r="A1234" s="1">
        <v>9021</v>
      </c>
      <c r="B1234" s="7">
        <v>38677</v>
      </c>
      <c r="C1234" s="21" t="s">
        <v>253</v>
      </c>
      <c r="D1234" s="5"/>
      <c r="E1234" s="5"/>
      <c r="F1234" s="5">
        <v>20.23</v>
      </c>
      <c r="G1234" s="3">
        <f t="shared" si="133"/>
        <v>6.1661040000000007</v>
      </c>
      <c r="J1234" t="s">
        <v>41</v>
      </c>
      <c r="K1234">
        <v>430.21300000000002</v>
      </c>
      <c r="L1234">
        <f t="shared" si="130"/>
        <v>424.046896</v>
      </c>
      <c r="N1234" s="3">
        <f t="shared" si="131"/>
        <v>5.5651040000000194</v>
      </c>
    </row>
    <row r="1235" spans="1:14" x14ac:dyDescent="0.2">
      <c r="A1235" s="1">
        <v>9021</v>
      </c>
      <c r="B1235" s="7">
        <v>38707</v>
      </c>
      <c r="C1235" s="21" t="str">
        <f>IF(ISBLANK(D1235),"V","S")</f>
        <v>V</v>
      </c>
      <c r="D1235" s="5"/>
      <c r="E1235" s="5"/>
      <c r="F1235" s="5">
        <v>20.309999999999999</v>
      </c>
      <c r="G1235" s="3">
        <f t="shared" si="133"/>
        <v>6.1904880000000002</v>
      </c>
      <c r="J1235" t="s">
        <v>85</v>
      </c>
      <c r="K1235">
        <v>430.21300000000002</v>
      </c>
      <c r="L1235">
        <f t="shared" si="130"/>
        <v>424.02251200000001</v>
      </c>
      <c r="N1235" s="3">
        <f t="shared" si="131"/>
        <v>5.5894880000000171</v>
      </c>
    </row>
    <row r="1236" spans="1:14" x14ac:dyDescent="0.2">
      <c r="A1236" s="1">
        <v>9021</v>
      </c>
      <c r="B1236" s="7">
        <v>38743</v>
      </c>
      <c r="C1236" s="21" t="s">
        <v>253</v>
      </c>
      <c r="D1236" s="5"/>
      <c r="E1236" s="5"/>
      <c r="F1236" s="5">
        <v>20.39</v>
      </c>
      <c r="G1236" s="3">
        <f t="shared" si="133"/>
        <v>6.2148720000000006</v>
      </c>
      <c r="J1236" t="s">
        <v>41</v>
      </c>
      <c r="K1236">
        <v>430.21300000000002</v>
      </c>
      <c r="L1236">
        <f t="shared" si="130"/>
        <v>423.99812800000001</v>
      </c>
      <c r="N1236" s="3">
        <f t="shared" si="131"/>
        <v>5.6138720000000149</v>
      </c>
    </row>
    <row r="1237" spans="1:14" x14ac:dyDescent="0.2">
      <c r="A1237" s="1">
        <v>9021</v>
      </c>
      <c r="B1237" s="7">
        <v>38776</v>
      </c>
      <c r="C1237" s="21" t="s">
        <v>253</v>
      </c>
      <c r="D1237" s="5"/>
      <c r="E1237" s="5"/>
      <c r="F1237" s="5">
        <v>20.47</v>
      </c>
      <c r="G1237" s="3">
        <f t="shared" si="133"/>
        <v>6.2392560000000001</v>
      </c>
      <c r="J1237" t="s">
        <v>41</v>
      </c>
      <c r="K1237">
        <v>430.21300000000002</v>
      </c>
      <c r="L1237">
        <f t="shared" ref="L1237:L1263" si="134">K1237-G1237</f>
        <v>423.97374400000001</v>
      </c>
      <c r="N1237" s="3">
        <f t="shared" ref="N1237:N1263" si="135">429.612-L1237</f>
        <v>5.6382560000000126</v>
      </c>
    </row>
    <row r="1238" spans="1:14" x14ac:dyDescent="0.2">
      <c r="A1238" s="1">
        <v>9021</v>
      </c>
      <c r="B1238" s="7">
        <v>38803</v>
      </c>
      <c r="C1238" s="21" t="s">
        <v>253</v>
      </c>
      <c r="D1238" s="5"/>
      <c r="E1238" s="5"/>
      <c r="F1238" s="5">
        <v>20.5</v>
      </c>
      <c r="G1238" s="3">
        <f t="shared" si="133"/>
        <v>6.2484000000000002</v>
      </c>
      <c r="J1238" t="s">
        <v>41</v>
      </c>
      <c r="K1238">
        <v>430.21300000000002</v>
      </c>
      <c r="L1238">
        <f t="shared" si="134"/>
        <v>423.96460000000002</v>
      </c>
      <c r="N1238" s="3">
        <f t="shared" si="135"/>
        <v>5.6474000000000046</v>
      </c>
    </row>
    <row r="1239" spans="1:14" x14ac:dyDescent="0.2">
      <c r="A1239" s="1">
        <v>9021</v>
      </c>
      <c r="B1239" s="7">
        <v>38835</v>
      </c>
      <c r="C1239" s="21" t="s">
        <v>253</v>
      </c>
      <c r="D1239" s="5"/>
      <c r="E1239" s="5"/>
      <c r="F1239" s="5">
        <v>19.97</v>
      </c>
      <c r="G1239" s="3">
        <f t="shared" si="133"/>
        <v>6.086856</v>
      </c>
      <c r="J1239" t="s">
        <v>41</v>
      </c>
      <c r="K1239">
        <v>430.21300000000002</v>
      </c>
      <c r="L1239">
        <f t="shared" si="134"/>
        <v>424.12614400000001</v>
      </c>
      <c r="N1239" s="3">
        <f t="shared" si="135"/>
        <v>5.4858560000000125</v>
      </c>
    </row>
    <row r="1240" spans="1:14" x14ac:dyDescent="0.2">
      <c r="A1240" s="1">
        <v>9021</v>
      </c>
      <c r="B1240" s="7">
        <v>38856</v>
      </c>
      <c r="C1240" s="21" t="s">
        <v>253</v>
      </c>
      <c r="D1240" s="5"/>
      <c r="E1240" s="5"/>
      <c r="F1240" s="5">
        <v>19.829999999999998</v>
      </c>
      <c r="G1240" s="3">
        <f t="shared" si="133"/>
        <v>6.0441839999999996</v>
      </c>
      <c r="J1240" t="s">
        <v>41</v>
      </c>
      <c r="K1240">
        <v>430.21300000000002</v>
      </c>
      <c r="L1240">
        <f t="shared" si="134"/>
        <v>424.16881600000005</v>
      </c>
      <c r="N1240" s="3">
        <f t="shared" si="135"/>
        <v>5.4431839999999738</v>
      </c>
    </row>
    <row r="1241" spans="1:14" x14ac:dyDescent="0.2">
      <c r="A1241" s="1">
        <v>9021</v>
      </c>
      <c r="B1241" s="7">
        <v>38895</v>
      </c>
      <c r="C1241" s="21" t="s">
        <v>253</v>
      </c>
      <c r="D1241" s="5"/>
      <c r="E1241" s="5"/>
      <c r="F1241" s="5">
        <v>19.989999999999998</v>
      </c>
      <c r="G1241" s="3">
        <f t="shared" si="133"/>
        <v>6.0929519999999995</v>
      </c>
      <c r="J1241" t="s">
        <v>41</v>
      </c>
      <c r="K1241">
        <v>430.21300000000002</v>
      </c>
      <c r="L1241">
        <f t="shared" si="134"/>
        <v>424.120048</v>
      </c>
      <c r="N1241" s="3">
        <f t="shared" si="135"/>
        <v>5.4919520000000261</v>
      </c>
    </row>
    <row r="1242" spans="1:14" x14ac:dyDescent="0.2">
      <c r="A1242" s="1">
        <v>9021</v>
      </c>
      <c r="B1242" s="7">
        <v>38925</v>
      </c>
      <c r="C1242" s="21" t="s">
        <v>253</v>
      </c>
      <c r="D1242" s="5"/>
      <c r="E1242" s="5"/>
      <c r="F1242" s="5">
        <v>20.27</v>
      </c>
      <c r="G1242" s="3">
        <f t="shared" si="133"/>
        <v>6.1782960000000005</v>
      </c>
      <c r="J1242" t="s">
        <v>41</v>
      </c>
      <c r="K1242">
        <v>430.21300000000002</v>
      </c>
      <c r="L1242">
        <f t="shared" si="134"/>
        <v>424.03470400000003</v>
      </c>
      <c r="N1242" s="3">
        <f t="shared" si="135"/>
        <v>5.5772959999999898</v>
      </c>
    </row>
    <row r="1243" spans="1:14" x14ac:dyDescent="0.2">
      <c r="A1243" s="1">
        <v>9021</v>
      </c>
      <c r="B1243" s="7">
        <v>38958</v>
      </c>
      <c r="C1243" s="21" t="s">
        <v>253</v>
      </c>
      <c r="D1243" s="5"/>
      <c r="E1243" s="5"/>
      <c r="F1243" s="5">
        <v>20.51</v>
      </c>
      <c r="G1243" s="3">
        <f t="shared" si="133"/>
        <v>6.2514480000000008</v>
      </c>
      <c r="J1243" t="s">
        <v>41</v>
      </c>
      <c r="K1243">
        <v>430.21300000000002</v>
      </c>
      <c r="L1243">
        <f t="shared" si="134"/>
        <v>423.96155200000004</v>
      </c>
      <c r="N1243" s="3">
        <f t="shared" si="135"/>
        <v>5.650447999999983</v>
      </c>
    </row>
    <row r="1244" spans="1:14" x14ac:dyDescent="0.2">
      <c r="A1244" s="1">
        <v>9021</v>
      </c>
      <c r="B1244" s="7">
        <v>38986</v>
      </c>
      <c r="C1244" s="21" t="s">
        <v>253</v>
      </c>
      <c r="D1244" s="5"/>
      <c r="E1244" s="5"/>
      <c r="F1244" s="5">
        <v>20.53</v>
      </c>
      <c r="G1244" s="3">
        <f t="shared" si="133"/>
        <v>6.2575440000000011</v>
      </c>
      <c r="J1244" t="s">
        <v>41</v>
      </c>
      <c r="K1244">
        <v>430.21300000000002</v>
      </c>
      <c r="L1244">
        <f t="shared" si="134"/>
        <v>423.95545600000003</v>
      </c>
      <c r="N1244" s="3">
        <f t="shared" si="135"/>
        <v>5.6565439999999967</v>
      </c>
    </row>
    <row r="1245" spans="1:14" x14ac:dyDescent="0.2">
      <c r="A1245" s="1">
        <v>9021</v>
      </c>
      <c r="B1245" s="7">
        <v>39014</v>
      </c>
      <c r="C1245" s="21" t="str">
        <f>IF(ISBLANK(D1245),"V","S")</f>
        <v>V</v>
      </c>
      <c r="D1245" s="5"/>
      <c r="E1245" s="5"/>
      <c r="F1245" s="5">
        <v>20.5</v>
      </c>
      <c r="G1245" s="3">
        <f t="shared" si="133"/>
        <v>6.2484000000000002</v>
      </c>
      <c r="J1245" t="s">
        <v>58</v>
      </c>
      <c r="K1245">
        <v>430.21300000000002</v>
      </c>
      <c r="L1245">
        <f t="shared" si="134"/>
        <v>423.96460000000002</v>
      </c>
      <c r="N1245" s="3">
        <f t="shared" si="135"/>
        <v>5.6474000000000046</v>
      </c>
    </row>
    <row r="1246" spans="1:14" x14ac:dyDescent="0.2">
      <c r="A1246" s="1">
        <v>9021</v>
      </c>
      <c r="B1246" s="7">
        <v>39050</v>
      </c>
      <c r="C1246" s="21" t="str">
        <f>IF(ISBLANK(D1246),"V","S")</f>
        <v>V</v>
      </c>
      <c r="D1246" s="5"/>
      <c r="E1246" s="5"/>
      <c r="F1246" s="5">
        <v>20.57</v>
      </c>
      <c r="G1246" s="3">
        <f t="shared" si="133"/>
        <v>6.269736</v>
      </c>
      <c r="J1246" t="s">
        <v>58</v>
      </c>
      <c r="K1246">
        <v>430.21300000000002</v>
      </c>
      <c r="L1246">
        <f t="shared" si="134"/>
        <v>423.943264</v>
      </c>
      <c r="N1246" s="3">
        <f t="shared" si="135"/>
        <v>5.668736000000024</v>
      </c>
    </row>
    <row r="1247" spans="1:14" x14ac:dyDescent="0.2">
      <c r="A1247" s="1">
        <v>9021</v>
      </c>
      <c r="B1247" s="7">
        <v>39077</v>
      </c>
      <c r="C1247" s="21" t="s">
        <v>253</v>
      </c>
      <c r="D1247" s="5"/>
      <c r="E1247" s="5"/>
      <c r="F1247" s="5">
        <v>20.65</v>
      </c>
      <c r="G1247" s="3">
        <f t="shared" si="133"/>
        <v>6.2941199999999995</v>
      </c>
      <c r="J1247" t="s">
        <v>41</v>
      </c>
      <c r="K1247">
        <v>430.21300000000002</v>
      </c>
      <c r="L1247">
        <f t="shared" si="134"/>
        <v>423.91888</v>
      </c>
      <c r="N1247" s="3">
        <f t="shared" si="135"/>
        <v>5.6931200000000217</v>
      </c>
    </row>
    <row r="1248" spans="1:14" x14ac:dyDescent="0.2">
      <c r="A1248" s="1">
        <v>9021</v>
      </c>
      <c r="B1248" s="7">
        <v>39114</v>
      </c>
      <c r="C1248" s="21" t="str">
        <f>IF(ISBLANK(D1248),"V","S")</f>
        <v>V</v>
      </c>
      <c r="D1248" s="5"/>
      <c r="E1248" s="5"/>
      <c r="F1248" s="5">
        <v>20.75</v>
      </c>
      <c r="G1248" s="3">
        <f t="shared" si="133"/>
        <v>6.3246000000000002</v>
      </c>
      <c r="J1248" t="s">
        <v>58</v>
      </c>
      <c r="K1248">
        <v>430.21300000000002</v>
      </c>
      <c r="L1248">
        <f t="shared" si="134"/>
        <v>423.88840000000005</v>
      </c>
      <c r="N1248" s="3">
        <f t="shared" si="135"/>
        <v>5.7235999999999763</v>
      </c>
    </row>
    <row r="1249" spans="1:14" x14ac:dyDescent="0.2">
      <c r="A1249" s="1">
        <v>9021</v>
      </c>
      <c r="B1249" s="7">
        <v>39136</v>
      </c>
      <c r="C1249" s="21" t="str">
        <f>IF(ISBLANK(D1249),"V","S")</f>
        <v>V</v>
      </c>
      <c r="D1249" s="5"/>
      <c r="E1249" s="5"/>
      <c r="F1249" s="5">
        <v>20.83</v>
      </c>
      <c r="G1249" s="3">
        <f t="shared" si="133"/>
        <v>6.3489839999999997</v>
      </c>
      <c r="J1249" t="s">
        <v>58</v>
      </c>
      <c r="K1249">
        <v>430.21300000000002</v>
      </c>
      <c r="L1249">
        <f t="shared" si="134"/>
        <v>423.86401600000005</v>
      </c>
      <c r="N1249" s="3">
        <f t="shared" si="135"/>
        <v>5.747983999999974</v>
      </c>
    </row>
    <row r="1250" spans="1:14" x14ac:dyDescent="0.2">
      <c r="A1250" s="1">
        <v>9021</v>
      </c>
      <c r="B1250" s="7">
        <v>39167</v>
      </c>
      <c r="C1250" s="21" t="s">
        <v>253</v>
      </c>
      <c r="D1250" s="5"/>
      <c r="E1250" s="5"/>
      <c r="F1250" s="5">
        <v>20.77</v>
      </c>
      <c r="G1250" s="3">
        <f t="shared" si="133"/>
        <v>6.3306960000000005</v>
      </c>
      <c r="J1250" t="s">
        <v>41</v>
      </c>
      <c r="K1250">
        <v>430.21300000000002</v>
      </c>
      <c r="L1250">
        <f t="shared" si="134"/>
        <v>423.88230400000003</v>
      </c>
      <c r="N1250" s="3">
        <f t="shared" si="135"/>
        <v>5.7296959999999899</v>
      </c>
    </row>
    <row r="1251" spans="1:14" x14ac:dyDescent="0.2">
      <c r="A1251" s="1">
        <v>9021</v>
      </c>
      <c r="B1251" s="7">
        <v>39198</v>
      </c>
      <c r="C1251" s="21" t="s">
        <v>253</v>
      </c>
      <c r="D1251" s="5"/>
      <c r="E1251" s="5"/>
      <c r="F1251" s="5">
        <v>20.5</v>
      </c>
      <c r="G1251" s="3">
        <f t="shared" si="133"/>
        <v>6.2484000000000002</v>
      </c>
      <c r="J1251" t="s">
        <v>41</v>
      </c>
      <c r="K1251">
        <v>430.21300000000002</v>
      </c>
      <c r="L1251">
        <f t="shared" si="134"/>
        <v>423.96460000000002</v>
      </c>
      <c r="N1251" s="3">
        <f t="shared" si="135"/>
        <v>5.6474000000000046</v>
      </c>
    </row>
    <row r="1252" spans="1:14" x14ac:dyDescent="0.2">
      <c r="A1252" s="1">
        <v>9021</v>
      </c>
      <c r="B1252" s="7">
        <v>39220</v>
      </c>
      <c r="C1252" s="21" t="s">
        <v>253</v>
      </c>
      <c r="D1252" s="5"/>
      <c r="E1252" s="5"/>
      <c r="F1252" s="5">
        <v>20.36</v>
      </c>
      <c r="G1252" s="3">
        <f t="shared" si="133"/>
        <v>6.2057280000000006</v>
      </c>
      <c r="J1252" t="s">
        <v>41</v>
      </c>
      <c r="K1252">
        <v>430.21300000000002</v>
      </c>
      <c r="L1252">
        <f t="shared" si="134"/>
        <v>424.007272</v>
      </c>
      <c r="N1252" s="3">
        <f t="shared" si="135"/>
        <v>5.6047280000000228</v>
      </c>
    </row>
    <row r="1253" spans="1:14" x14ac:dyDescent="0.2">
      <c r="A1253" s="1">
        <v>9021</v>
      </c>
      <c r="B1253" s="7">
        <v>39258</v>
      </c>
      <c r="C1253" s="21" t="s">
        <v>253</v>
      </c>
      <c r="D1253" s="5"/>
      <c r="E1253" s="5"/>
      <c r="F1253" s="5">
        <v>20.239999999999998</v>
      </c>
      <c r="G1253" s="3">
        <f t="shared" si="133"/>
        <v>6.1691519999999995</v>
      </c>
      <c r="J1253" t="s">
        <v>41</v>
      </c>
      <c r="K1253">
        <v>430.21300000000002</v>
      </c>
      <c r="L1253">
        <f t="shared" si="134"/>
        <v>424.04384800000003</v>
      </c>
      <c r="N1253" s="3">
        <f t="shared" si="135"/>
        <v>5.5681519999999978</v>
      </c>
    </row>
    <row r="1254" spans="1:14" x14ac:dyDescent="0.2">
      <c r="A1254" s="1">
        <v>9021</v>
      </c>
      <c r="B1254" s="7">
        <v>39317</v>
      </c>
      <c r="C1254" s="21" t="s">
        <v>253</v>
      </c>
      <c r="D1254" s="5"/>
      <c r="E1254" s="5"/>
      <c r="F1254" s="5">
        <v>20.59</v>
      </c>
      <c r="G1254" s="3">
        <f t="shared" si="133"/>
        <v>6.2758320000000003</v>
      </c>
      <c r="J1254" t="s">
        <v>41</v>
      </c>
      <c r="K1254">
        <v>430.21300000000002</v>
      </c>
      <c r="L1254">
        <f t="shared" si="134"/>
        <v>423.93716800000004</v>
      </c>
      <c r="N1254" s="3">
        <f t="shared" si="135"/>
        <v>5.6748319999999808</v>
      </c>
    </row>
    <row r="1255" spans="1:14" x14ac:dyDescent="0.2">
      <c r="A1255" s="1">
        <v>9021</v>
      </c>
      <c r="B1255" s="7">
        <v>39356</v>
      </c>
      <c r="C1255" s="21" t="s">
        <v>253</v>
      </c>
      <c r="D1255" s="5"/>
      <c r="E1255" s="5"/>
      <c r="F1255" s="5">
        <v>20.59</v>
      </c>
      <c r="G1255" s="3">
        <f t="shared" si="133"/>
        <v>6.2758320000000003</v>
      </c>
      <c r="J1255" t="s">
        <v>41</v>
      </c>
      <c r="K1255">
        <v>430.21300000000002</v>
      </c>
      <c r="L1255">
        <f t="shared" si="134"/>
        <v>423.93716800000004</v>
      </c>
      <c r="N1255" s="3">
        <f t="shared" si="135"/>
        <v>5.6748319999999808</v>
      </c>
    </row>
    <row r="1256" spans="1:14" x14ac:dyDescent="0.2">
      <c r="A1256" s="1">
        <v>9021</v>
      </c>
      <c r="B1256" s="7">
        <v>39373</v>
      </c>
      <c r="C1256" s="21" t="str">
        <f t="shared" ref="C1256:C1322" si="136">IF(ISBLANK(D1256),"V","S")</f>
        <v>V</v>
      </c>
      <c r="D1256" s="5"/>
      <c r="E1256" s="5"/>
      <c r="F1256" s="5">
        <v>20.48</v>
      </c>
      <c r="G1256" s="3">
        <f t="shared" si="133"/>
        <v>6.2423040000000007</v>
      </c>
      <c r="J1256" t="s">
        <v>142</v>
      </c>
      <c r="K1256">
        <v>430.21300000000002</v>
      </c>
      <c r="L1256">
        <f t="shared" si="134"/>
        <v>423.97069600000003</v>
      </c>
      <c r="N1256" s="3">
        <f t="shared" si="135"/>
        <v>5.641303999999991</v>
      </c>
    </row>
    <row r="1257" spans="1:14" x14ac:dyDescent="0.2">
      <c r="A1257" s="1">
        <v>9021</v>
      </c>
      <c r="B1257" s="7">
        <v>39413</v>
      </c>
      <c r="C1257" s="21" t="s">
        <v>253</v>
      </c>
      <c r="D1257" s="5"/>
      <c r="E1257" s="5"/>
      <c r="F1257" s="5">
        <v>20.329999999999998</v>
      </c>
      <c r="G1257" s="3">
        <f t="shared" si="133"/>
        <v>6.1965839999999996</v>
      </c>
      <c r="J1257" t="s">
        <v>41</v>
      </c>
      <c r="K1257">
        <v>430.21300000000002</v>
      </c>
      <c r="L1257">
        <f t="shared" si="134"/>
        <v>424.01641600000005</v>
      </c>
      <c r="N1257" s="3">
        <f t="shared" si="135"/>
        <v>5.5955839999999739</v>
      </c>
    </row>
    <row r="1258" spans="1:14" x14ac:dyDescent="0.2">
      <c r="A1258" s="1">
        <v>9021</v>
      </c>
      <c r="B1258" s="7">
        <v>39443</v>
      </c>
      <c r="C1258" s="21" t="str">
        <f t="shared" si="136"/>
        <v>V</v>
      </c>
      <c r="D1258" s="5"/>
      <c r="E1258" s="5"/>
      <c r="F1258" s="5">
        <v>20.399999999999999</v>
      </c>
      <c r="G1258" s="3">
        <f t="shared" si="133"/>
        <v>6.2179199999999994</v>
      </c>
      <c r="J1258" t="s">
        <v>155</v>
      </c>
      <c r="K1258">
        <v>430.21300000000002</v>
      </c>
      <c r="L1258">
        <f t="shared" si="134"/>
        <v>423.99508000000003</v>
      </c>
      <c r="N1258" s="3">
        <f t="shared" si="135"/>
        <v>5.6169199999999933</v>
      </c>
    </row>
    <row r="1259" spans="1:14" x14ac:dyDescent="0.2">
      <c r="A1259" s="1">
        <v>9021</v>
      </c>
      <c r="B1259" s="7">
        <v>39472</v>
      </c>
      <c r="C1259" s="21" t="str">
        <f t="shared" si="136"/>
        <v>V</v>
      </c>
      <c r="D1259" s="5"/>
      <c r="E1259" s="5"/>
      <c r="F1259" s="5">
        <v>20.52</v>
      </c>
      <c r="G1259" s="3">
        <f t="shared" si="133"/>
        <v>6.2544960000000005</v>
      </c>
      <c r="J1259" t="s">
        <v>155</v>
      </c>
      <c r="K1259">
        <v>430.21300000000002</v>
      </c>
      <c r="L1259">
        <f t="shared" si="134"/>
        <v>423.958504</v>
      </c>
      <c r="N1259" s="3">
        <f t="shared" si="135"/>
        <v>5.6534960000000183</v>
      </c>
    </row>
    <row r="1260" spans="1:14" x14ac:dyDescent="0.2">
      <c r="A1260" s="1">
        <v>9021</v>
      </c>
      <c r="B1260" s="7">
        <v>39507</v>
      </c>
      <c r="C1260" s="21" t="str">
        <f t="shared" si="136"/>
        <v>V</v>
      </c>
      <c r="D1260" s="5"/>
      <c r="E1260" s="5"/>
      <c r="F1260" s="5">
        <v>20.65</v>
      </c>
      <c r="G1260" s="3">
        <f t="shared" si="133"/>
        <v>6.2941199999999995</v>
      </c>
      <c r="J1260" t="s">
        <v>58</v>
      </c>
      <c r="K1260">
        <v>430.21300000000002</v>
      </c>
      <c r="L1260">
        <f t="shared" si="134"/>
        <v>423.91888</v>
      </c>
      <c r="N1260" s="3">
        <f t="shared" si="135"/>
        <v>5.6931200000000217</v>
      </c>
    </row>
    <row r="1261" spans="1:14" x14ac:dyDescent="0.2">
      <c r="A1261" s="1">
        <v>9021</v>
      </c>
      <c r="B1261" s="7">
        <v>39536</v>
      </c>
      <c r="C1261" s="21" t="str">
        <f t="shared" si="136"/>
        <v>V</v>
      </c>
      <c r="D1261" s="5"/>
      <c r="E1261" s="5"/>
      <c r="F1261" s="5">
        <v>20.72</v>
      </c>
      <c r="G1261" s="3">
        <f t="shared" si="133"/>
        <v>6.3154560000000002</v>
      </c>
      <c r="J1261" t="s">
        <v>142</v>
      </c>
      <c r="K1261">
        <v>430.21300000000002</v>
      </c>
      <c r="L1261">
        <f t="shared" si="134"/>
        <v>423.89754400000004</v>
      </c>
      <c r="N1261" s="3">
        <f t="shared" si="135"/>
        <v>5.7144559999999842</v>
      </c>
    </row>
    <row r="1262" spans="1:14" x14ac:dyDescent="0.2">
      <c r="A1262" s="1">
        <v>9021</v>
      </c>
      <c r="B1262" s="7">
        <v>39563</v>
      </c>
      <c r="C1262" s="21" t="str">
        <f t="shared" si="136"/>
        <v>V</v>
      </c>
      <c r="D1262" s="5"/>
      <c r="E1262" s="5"/>
      <c r="F1262" s="5">
        <v>20.5</v>
      </c>
      <c r="G1262" s="3">
        <f t="shared" si="133"/>
        <v>6.2484000000000002</v>
      </c>
      <c r="J1262" t="s">
        <v>142</v>
      </c>
      <c r="K1262">
        <v>430.21300000000002</v>
      </c>
      <c r="L1262">
        <f t="shared" si="134"/>
        <v>423.96460000000002</v>
      </c>
      <c r="N1262" s="3">
        <f t="shared" si="135"/>
        <v>5.6474000000000046</v>
      </c>
    </row>
    <row r="1263" spans="1:14" x14ac:dyDescent="0.2">
      <c r="A1263" s="1">
        <v>9021</v>
      </c>
      <c r="B1263" s="7">
        <v>39580</v>
      </c>
      <c r="C1263" s="21" t="str">
        <f t="shared" si="136"/>
        <v>V</v>
      </c>
      <c r="D1263" s="5"/>
      <c r="E1263" s="5"/>
      <c r="F1263" s="5">
        <v>20.239999999999998</v>
      </c>
      <c r="G1263" s="3">
        <f t="shared" si="133"/>
        <v>6.1691519999999995</v>
      </c>
      <c r="J1263" t="s">
        <v>155</v>
      </c>
      <c r="K1263">
        <v>430.21300000000002</v>
      </c>
      <c r="L1263">
        <f t="shared" si="134"/>
        <v>424.04384800000003</v>
      </c>
      <c r="N1263" s="3">
        <f t="shared" si="135"/>
        <v>5.5681519999999978</v>
      </c>
    </row>
    <row r="1264" spans="1:14" x14ac:dyDescent="0.2">
      <c r="A1264" s="1">
        <v>9021</v>
      </c>
      <c r="B1264" s="7">
        <v>39674</v>
      </c>
      <c r="C1264" s="21" t="str">
        <f t="shared" si="136"/>
        <v>V</v>
      </c>
      <c r="D1264" s="5"/>
      <c r="E1264" s="5"/>
      <c r="F1264" s="5">
        <v>20.100000000000001</v>
      </c>
      <c r="G1264" s="3">
        <f t="shared" si="133"/>
        <v>6.1264800000000008</v>
      </c>
      <c r="J1264" t="s">
        <v>58</v>
      </c>
      <c r="K1264">
        <v>430.21300000000002</v>
      </c>
      <c r="L1264">
        <f t="shared" ref="L1264:L1269" si="137">K1264-G1264</f>
        <v>424.08652000000001</v>
      </c>
      <c r="N1264" s="3">
        <f t="shared" ref="N1264:N1269" si="138">429.612-L1264</f>
        <v>5.5254800000000159</v>
      </c>
    </row>
    <row r="1265" spans="1:14" x14ac:dyDescent="0.2">
      <c r="A1265" s="1">
        <v>9021</v>
      </c>
      <c r="B1265" s="7">
        <v>39725</v>
      </c>
      <c r="C1265" s="21" t="str">
        <f t="shared" si="136"/>
        <v>V</v>
      </c>
      <c r="D1265" s="5"/>
      <c r="E1265" s="5"/>
      <c r="F1265" s="5">
        <v>20.149999999999999</v>
      </c>
      <c r="G1265" s="3">
        <f t="shared" si="133"/>
        <v>6.1417200000000003</v>
      </c>
      <c r="J1265" t="s">
        <v>188</v>
      </c>
      <c r="K1265">
        <v>430.21300000000002</v>
      </c>
      <c r="L1265">
        <f t="shared" si="137"/>
        <v>424.07128</v>
      </c>
      <c r="N1265" s="3">
        <f t="shared" si="138"/>
        <v>5.5407200000000216</v>
      </c>
    </row>
    <row r="1266" spans="1:14" x14ac:dyDescent="0.2">
      <c r="A1266" s="1">
        <v>9021</v>
      </c>
      <c r="B1266" s="7">
        <v>39767</v>
      </c>
      <c r="C1266" s="21" t="str">
        <f t="shared" si="136"/>
        <v>V</v>
      </c>
      <c r="D1266" s="5"/>
      <c r="E1266" s="5"/>
      <c r="F1266" s="5">
        <v>19.84</v>
      </c>
      <c r="G1266" s="3">
        <f t="shared" si="133"/>
        <v>6.0472320000000002</v>
      </c>
      <c r="J1266" t="s">
        <v>155</v>
      </c>
      <c r="K1266">
        <v>430.21300000000002</v>
      </c>
      <c r="L1266">
        <f t="shared" si="137"/>
        <v>424.16576800000001</v>
      </c>
      <c r="N1266" s="3">
        <f t="shared" si="138"/>
        <v>5.4462320000000091</v>
      </c>
    </row>
    <row r="1267" spans="1:14" x14ac:dyDescent="0.2">
      <c r="A1267" s="1">
        <v>9021</v>
      </c>
      <c r="B1267" s="7">
        <v>39795</v>
      </c>
      <c r="C1267" s="21" t="str">
        <f t="shared" si="136"/>
        <v>V</v>
      </c>
      <c r="D1267" s="5"/>
      <c r="E1267" s="5"/>
      <c r="F1267" s="5">
        <v>19.79</v>
      </c>
      <c r="G1267" s="3">
        <f t="shared" si="133"/>
        <v>6.0319919999999998</v>
      </c>
      <c r="J1267" t="s">
        <v>155</v>
      </c>
      <c r="K1267">
        <v>430.21300000000002</v>
      </c>
      <c r="L1267">
        <f t="shared" si="137"/>
        <v>424.18100800000002</v>
      </c>
      <c r="N1267" s="3">
        <f t="shared" si="138"/>
        <v>5.4309920000000034</v>
      </c>
    </row>
    <row r="1268" spans="1:14" x14ac:dyDescent="0.2">
      <c r="A1268" s="1">
        <v>9021</v>
      </c>
      <c r="B1268" s="7">
        <v>39832</v>
      </c>
      <c r="C1268" s="21" t="s">
        <v>253</v>
      </c>
      <c r="D1268" s="5">
        <v>20</v>
      </c>
      <c r="E1268" s="5">
        <v>0.11</v>
      </c>
      <c r="F1268" s="5">
        <v>19.89</v>
      </c>
      <c r="G1268" s="3">
        <f t="shared" si="133"/>
        <v>6.0624720000000005</v>
      </c>
      <c r="J1268" t="s">
        <v>41</v>
      </c>
      <c r="K1268">
        <v>430.21300000000002</v>
      </c>
      <c r="L1268">
        <f t="shared" si="137"/>
        <v>424.15052800000001</v>
      </c>
      <c r="N1268" s="3">
        <f t="shared" si="138"/>
        <v>5.4614720000000148</v>
      </c>
    </row>
    <row r="1269" spans="1:14" x14ac:dyDescent="0.2">
      <c r="A1269" s="1">
        <v>9021</v>
      </c>
      <c r="B1269" s="7">
        <v>39866</v>
      </c>
      <c r="C1269" s="21" t="str">
        <f t="shared" si="136"/>
        <v>V</v>
      </c>
      <c r="D1269" s="5"/>
      <c r="E1269" s="5"/>
      <c r="F1269" s="5">
        <v>20.059999999999999</v>
      </c>
      <c r="G1269" s="3">
        <f t="shared" si="133"/>
        <v>6.1142880000000002</v>
      </c>
      <c r="J1269" t="s">
        <v>196</v>
      </c>
      <c r="K1269">
        <v>430.21300000000002</v>
      </c>
      <c r="L1269">
        <f t="shared" si="137"/>
        <v>424.09871200000003</v>
      </c>
      <c r="N1269" s="3">
        <f t="shared" si="138"/>
        <v>5.5132879999999886</v>
      </c>
    </row>
    <row r="1270" spans="1:14" x14ac:dyDescent="0.2">
      <c r="A1270" s="1">
        <v>9021</v>
      </c>
      <c r="B1270" s="7">
        <v>39898</v>
      </c>
      <c r="C1270" s="21" t="str">
        <f t="shared" si="136"/>
        <v>V</v>
      </c>
      <c r="D1270" s="5"/>
      <c r="E1270" s="5"/>
      <c r="F1270" s="5">
        <v>19.940000000000001</v>
      </c>
      <c r="G1270" s="3">
        <f t="shared" si="133"/>
        <v>6.0777120000000009</v>
      </c>
      <c r="J1270" t="s">
        <v>196</v>
      </c>
      <c r="K1270">
        <v>430.21300000000002</v>
      </c>
      <c r="L1270">
        <f t="shared" ref="L1270:L1275" si="139">K1270-G1270</f>
        <v>424.135288</v>
      </c>
      <c r="N1270" s="3">
        <f t="shared" ref="N1270:N1275" si="140">429.612-L1270</f>
        <v>5.4767120000000205</v>
      </c>
    </row>
    <row r="1271" spans="1:14" x14ac:dyDescent="0.2">
      <c r="A1271" s="1">
        <v>9021</v>
      </c>
      <c r="B1271" s="7">
        <v>39928</v>
      </c>
      <c r="C1271" s="21" t="str">
        <f t="shared" si="136"/>
        <v>V</v>
      </c>
      <c r="D1271" s="5"/>
      <c r="E1271" s="5"/>
      <c r="F1271" s="5">
        <v>19.57</v>
      </c>
      <c r="G1271" s="3">
        <f t="shared" si="133"/>
        <v>5.9649360000000007</v>
      </c>
      <c r="J1271" t="s">
        <v>196</v>
      </c>
      <c r="K1271">
        <v>430.21300000000002</v>
      </c>
      <c r="L1271">
        <f t="shared" si="139"/>
        <v>424.248064</v>
      </c>
      <c r="N1271" s="3">
        <f t="shared" si="140"/>
        <v>5.3639360000000238</v>
      </c>
    </row>
    <row r="1272" spans="1:14" x14ac:dyDescent="0.2">
      <c r="A1272" s="1">
        <v>9021</v>
      </c>
      <c r="B1272" s="7">
        <v>39966</v>
      </c>
      <c r="C1272" s="21" t="str">
        <f t="shared" si="136"/>
        <v>V</v>
      </c>
      <c r="D1272" s="5"/>
      <c r="E1272" s="5"/>
      <c r="F1272" s="5">
        <v>19.3</v>
      </c>
      <c r="G1272" s="3">
        <f t="shared" si="133"/>
        <v>5.8826400000000003</v>
      </c>
      <c r="J1272" t="s">
        <v>196</v>
      </c>
      <c r="K1272">
        <v>430.21300000000002</v>
      </c>
      <c r="L1272">
        <f t="shared" si="139"/>
        <v>424.33036000000004</v>
      </c>
      <c r="N1272" s="3">
        <f t="shared" si="140"/>
        <v>5.2816399999999817</v>
      </c>
    </row>
    <row r="1273" spans="1:14" x14ac:dyDescent="0.2">
      <c r="A1273" s="1">
        <v>9021</v>
      </c>
      <c r="B1273" s="7">
        <v>40004</v>
      </c>
      <c r="C1273" s="21" t="str">
        <f t="shared" si="136"/>
        <v>V</v>
      </c>
      <c r="D1273" s="5"/>
      <c r="E1273" s="5"/>
      <c r="F1273" s="5">
        <v>19.510000000000002</v>
      </c>
      <c r="G1273" s="3">
        <f t="shared" si="133"/>
        <v>5.9466480000000006</v>
      </c>
      <c r="J1273" t="s">
        <v>209</v>
      </c>
      <c r="K1273">
        <v>430.21300000000002</v>
      </c>
      <c r="L1273">
        <f t="shared" si="139"/>
        <v>424.26635200000004</v>
      </c>
      <c r="N1273" s="3">
        <f t="shared" si="140"/>
        <v>5.3456479999999829</v>
      </c>
    </row>
    <row r="1274" spans="1:14" x14ac:dyDescent="0.2">
      <c r="A1274" s="1">
        <v>9021</v>
      </c>
      <c r="B1274" s="7">
        <v>40045</v>
      </c>
      <c r="C1274" s="21" t="str">
        <f t="shared" si="136"/>
        <v>V</v>
      </c>
      <c r="D1274" s="5"/>
      <c r="E1274" s="5"/>
      <c r="F1274" s="5">
        <v>20.010000000000002</v>
      </c>
      <c r="G1274" s="3">
        <f t="shared" si="133"/>
        <v>6.0990480000000007</v>
      </c>
      <c r="J1274" t="s">
        <v>209</v>
      </c>
      <c r="K1274">
        <v>430.21300000000002</v>
      </c>
      <c r="L1274">
        <f t="shared" si="139"/>
        <v>424.11395200000004</v>
      </c>
      <c r="N1274" s="3">
        <f t="shared" si="140"/>
        <v>5.4980479999999829</v>
      </c>
    </row>
    <row r="1275" spans="1:14" x14ac:dyDescent="0.2">
      <c r="A1275" s="1">
        <v>9021</v>
      </c>
      <c r="B1275" s="7">
        <v>40074</v>
      </c>
      <c r="C1275" s="21" t="str">
        <f t="shared" si="136"/>
        <v>V</v>
      </c>
      <c r="D1275" s="5"/>
      <c r="E1275" s="5"/>
      <c r="F1275" s="5">
        <v>20.190000000000001</v>
      </c>
      <c r="G1275" s="3">
        <f t="shared" si="133"/>
        <v>6.1539120000000009</v>
      </c>
      <c r="J1275" t="s">
        <v>209</v>
      </c>
      <c r="K1275">
        <v>430.21300000000002</v>
      </c>
      <c r="L1275">
        <f t="shared" si="139"/>
        <v>424.05908800000003</v>
      </c>
      <c r="N1275" s="3">
        <f t="shared" si="140"/>
        <v>5.5529119999999921</v>
      </c>
    </row>
    <row r="1276" spans="1:14" x14ac:dyDescent="0.2">
      <c r="A1276" s="1">
        <v>9021</v>
      </c>
      <c r="B1276" s="7">
        <v>40102</v>
      </c>
      <c r="C1276" s="21" t="str">
        <f t="shared" si="136"/>
        <v>V</v>
      </c>
      <c r="D1276" s="5"/>
      <c r="E1276" s="5"/>
      <c r="F1276" s="5">
        <v>20.350000000000001</v>
      </c>
      <c r="G1276" s="3">
        <f t="shared" si="133"/>
        <v>6.2026800000000009</v>
      </c>
      <c r="J1276" t="s">
        <v>196</v>
      </c>
      <c r="K1276">
        <v>430.21300000000002</v>
      </c>
      <c r="L1276">
        <f>K1276-G1276</f>
        <v>424.01032000000004</v>
      </c>
      <c r="N1276" s="3">
        <f>429.612-L1276</f>
        <v>5.6016799999999876</v>
      </c>
    </row>
    <row r="1277" spans="1:14" x14ac:dyDescent="0.2">
      <c r="A1277" s="1">
        <v>9021</v>
      </c>
      <c r="B1277" s="7">
        <v>40128</v>
      </c>
      <c r="C1277" s="21" t="str">
        <f t="shared" si="136"/>
        <v>V</v>
      </c>
      <c r="D1277" s="5"/>
      <c r="E1277" s="5"/>
      <c r="F1277" s="5">
        <v>20.32</v>
      </c>
      <c r="G1277" s="3">
        <f t="shared" si="133"/>
        <v>6.1935360000000008</v>
      </c>
      <c r="J1277" t="s">
        <v>209</v>
      </c>
      <c r="K1277">
        <v>430.21300000000002</v>
      </c>
      <c r="L1277">
        <f>K1277-G1277</f>
        <v>424.01946400000003</v>
      </c>
      <c r="N1277" s="3">
        <f>429.612-L1277</f>
        <v>5.5925359999999955</v>
      </c>
    </row>
    <row r="1278" spans="1:14" x14ac:dyDescent="0.2">
      <c r="A1278" s="1">
        <v>9021</v>
      </c>
      <c r="B1278" s="7">
        <v>40161</v>
      </c>
      <c r="C1278" s="21" t="str">
        <f t="shared" si="136"/>
        <v>V</v>
      </c>
      <c r="D1278" s="5"/>
      <c r="E1278" s="5"/>
      <c r="F1278" s="5">
        <v>20.440000000000001</v>
      </c>
      <c r="G1278" s="3">
        <f t="shared" si="133"/>
        <v>6.230112000000001</v>
      </c>
      <c r="J1278" t="s">
        <v>196</v>
      </c>
      <c r="K1278">
        <v>430.21300000000002</v>
      </c>
      <c r="L1278">
        <f>K1278-G1278</f>
        <v>423.982888</v>
      </c>
      <c r="N1278" s="3">
        <f>429.612-L1278</f>
        <v>5.6291120000000205</v>
      </c>
    </row>
    <row r="1279" spans="1:14" x14ac:dyDescent="0.2">
      <c r="A1279" s="1">
        <v>9021</v>
      </c>
      <c r="B1279" s="7">
        <v>40191</v>
      </c>
      <c r="C1279" s="21" t="s">
        <v>256</v>
      </c>
      <c r="D1279" s="5"/>
      <c r="E1279" s="5"/>
      <c r="F1279" s="5">
        <v>20.53</v>
      </c>
      <c r="G1279" s="3">
        <f t="shared" si="133"/>
        <v>6.2575440000000011</v>
      </c>
      <c r="J1279" t="s">
        <v>254</v>
      </c>
      <c r="K1279">
        <v>430.21300000000002</v>
      </c>
      <c r="L1279">
        <f t="shared" ref="L1279:L1284" si="141">K1279-G1279</f>
        <v>423.95545600000003</v>
      </c>
      <c r="N1279" s="3">
        <f t="shared" ref="N1279:N1284" si="142">429.612-L1279</f>
        <v>5.6565439999999967</v>
      </c>
    </row>
    <row r="1280" spans="1:14" x14ac:dyDescent="0.2">
      <c r="A1280" s="1">
        <v>9021</v>
      </c>
      <c r="B1280" s="7">
        <v>40222</v>
      </c>
      <c r="C1280" s="21" t="s">
        <v>256</v>
      </c>
      <c r="D1280" s="5"/>
      <c r="E1280" s="5"/>
      <c r="F1280" s="5">
        <v>20.62</v>
      </c>
      <c r="G1280" s="3">
        <f t="shared" si="133"/>
        <v>6.2849760000000003</v>
      </c>
      <c r="J1280" t="s">
        <v>254</v>
      </c>
      <c r="K1280">
        <v>430.21300000000002</v>
      </c>
      <c r="L1280">
        <f t="shared" si="141"/>
        <v>423.92802400000005</v>
      </c>
      <c r="N1280" s="3">
        <f t="shared" si="142"/>
        <v>5.6839759999999728</v>
      </c>
    </row>
    <row r="1281" spans="1:14" x14ac:dyDescent="0.2">
      <c r="A1281" s="1">
        <v>9021</v>
      </c>
      <c r="B1281" s="7">
        <v>40247</v>
      </c>
      <c r="C1281" s="21" t="s">
        <v>256</v>
      </c>
      <c r="D1281" s="5"/>
      <c r="E1281" s="5"/>
      <c r="F1281" s="5">
        <v>20.68</v>
      </c>
      <c r="G1281" s="3">
        <f t="shared" si="133"/>
        <v>6.3032640000000004</v>
      </c>
      <c r="J1281" t="s">
        <v>255</v>
      </c>
      <c r="K1281">
        <v>430.21300000000002</v>
      </c>
      <c r="L1281">
        <f t="shared" si="141"/>
        <v>423.90973600000001</v>
      </c>
      <c r="N1281" s="3">
        <f t="shared" si="142"/>
        <v>5.7022640000000138</v>
      </c>
    </row>
    <row r="1282" spans="1:14" x14ac:dyDescent="0.2">
      <c r="A1282" s="1">
        <v>9021</v>
      </c>
      <c r="B1282" s="7">
        <v>40275</v>
      </c>
      <c r="C1282" s="21" t="s">
        <v>256</v>
      </c>
      <c r="D1282" s="5"/>
      <c r="E1282" s="5"/>
      <c r="F1282" s="5">
        <v>20.5</v>
      </c>
      <c r="G1282" s="3">
        <f t="shared" si="133"/>
        <v>6.2484000000000002</v>
      </c>
      <c r="J1282" t="s">
        <v>209</v>
      </c>
      <c r="K1282">
        <v>430.21300000000002</v>
      </c>
      <c r="L1282">
        <f t="shared" si="141"/>
        <v>423.96460000000002</v>
      </c>
      <c r="N1282" s="3">
        <f t="shared" si="142"/>
        <v>5.6474000000000046</v>
      </c>
    </row>
    <row r="1283" spans="1:14" x14ac:dyDescent="0.2">
      <c r="A1283" s="1">
        <v>9021</v>
      </c>
      <c r="B1283" s="7">
        <v>40302</v>
      </c>
      <c r="C1283" s="21" t="s">
        <v>256</v>
      </c>
      <c r="D1283" s="5"/>
      <c r="E1283" s="5"/>
      <c r="F1283" s="5">
        <v>20.43</v>
      </c>
      <c r="G1283" s="3">
        <f t="shared" si="133"/>
        <v>6.2270640000000004</v>
      </c>
      <c r="J1283" t="s">
        <v>209</v>
      </c>
      <c r="K1283">
        <v>430.21300000000002</v>
      </c>
      <c r="L1283">
        <f t="shared" si="141"/>
        <v>423.98593600000004</v>
      </c>
      <c r="N1283" s="3">
        <f t="shared" si="142"/>
        <v>5.6260639999999853</v>
      </c>
    </row>
    <row r="1284" spans="1:14" x14ac:dyDescent="0.2">
      <c r="A1284" s="1">
        <v>9021</v>
      </c>
      <c r="B1284" s="7">
        <v>40331</v>
      </c>
      <c r="C1284" s="21" t="s">
        <v>256</v>
      </c>
      <c r="D1284" s="5"/>
      <c r="E1284" s="5"/>
      <c r="F1284" s="5">
        <v>20.16</v>
      </c>
      <c r="G1284" s="3">
        <f t="shared" si="133"/>
        <v>6.144768</v>
      </c>
      <c r="J1284" t="s">
        <v>209</v>
      </c>
      <c r="K1284">
        <v>430.21300000000002</v>
      </c>
      <c r="L1284">
        <f t="shared" si="141"/>
        <v>424.06823200000002</v>
      </c>
      <c r="N1284" s="3">
        <f t="shared" si="142"/>
        <v>5.543768</v>
      </c>
    </row>
    <row r="1285" spans="1:14" x14ac:dyDescent="0.2">
      <c r="C1285" s="21"/>
      <c r="D1285" s="5"/>
      <c r="E1285" s="5"/>
      <c r="G1285" s="3"/>
      <c r="N1285" s="3"/>
    </row>
    <row r="1286" spans="1:14" s="12" customFormat="1" x14ac:dyDescent="0.2">
      <c r="A1286" s="10">
        <v>9025</v>
      </c>
      <c r="B1286" s="11">
        <v>33156</v>
      </c>
      <c r="C1286" s="21" t="str">
        <f t="shared" si="136"/>
        <v>V</v>
      </c>
      <c r="D1286" s="14"/>
      <c r="E1286" s="14"/>
      <c r="F1286" s="14">
        <f>G1286*3.281</f>
        <v>31.546815000000002</v>
      </c>
      <c r="G1286" s="12">
        <v>9.6150000000000002</v>
      </c>
      <c r="H1286" s="14"/>
      <c r="L1286" s="12">
        <v>423.10300000000001</v>
      </c>
      <c r="N1286" s="12">
        <v>9.0350000000000001</v>
      </c>
    </row>
    <row r="1287" spans="1:14" x14ac:dyDescent="0.2">
      <c r="A1287" s="1">
        <v>9025</v>
      </c>
      <c r="B1287" s="7">
        <v>33172</v>
      </c>
      <c r="C1287" s="21" t="str">
        <f t="shared" si="136"/>
        <v>V</v>
      </c>
      <c r="D1287" s="5"/>
      <c r="E1287" s="5"/>
      <c r="F1287" s="5">
        <f t="shared" ref="F1287:F1303" si="143">G1287*3.281</f>
        <v>31.546815000000002</v>
      </c>
      <c r="G1287">
        <v>9.6150000000000002</v>
      </c>
      <c r="L1287">
        <v>423.10300000000001</v>
      </c>
      <c r="N1287">
        <v>9.0350000000000001</v>
      </c>
    </row>
    <row r="1288" spans="1:14" x14ac:dyDescent="0.2">
      <c r="A1288" s="1">
        <v>9025</v>
      </c>
      <c r="B1288" s="7">
        <v>33313</v>
      </c>
      <c r="C1288" s="21" t="str">
        <f t="shared" si="136"/>
        <v>V</v>
      </c>
      <c r="D1288" s="5"/>
      <c r="E1288" s="5"/>
      <c r="F1288" s="5">
        <f t="shared" si="143"/>
        <v>31.773204</v>
      </c>
      <c r="G1288">
        <v>9.6839999999999993</v>
      </c>
      <c r="L1288">
        <v>423.03399999999999</v>
      </c>
      <c r="N1288">
        <v>9.1039999999999992</v>
      </c>
    </row>
    <row r="1289" spans="1:14" x14ac:dyDescent="0.2">
      <c r="A1289" s="1">
        <v>9025</v>
      </c>
      <c r="B1289" s="7">
        <v>33324</v>
      </c>
      <c r="C1289" s="21" t="str">
        <f t="shared" si="136"/>
        <v>V</v>
      </c>
      <c r="D1289" s="5"/>
      <c r="E1289" s="5"/>
      <c r="F1289" s="5">
        <f t="shared" si="143"/>
        <v>31.750236999999998</v>
      </c>
      <c r="G1289">
        <v>9.6769999999999996</v>
      </c>
      <c r="L1289">
        <v>423.041</v>
      </c>
      <c r="N1289">
        <v>9.0969999999999995</v>
      </c>
    </row>
    <row r="1290" spans="1:14" x14ac:dyDescent="0.2">
      <c r="A1290" s="1">
        <v>9025</v>
      </c>
      <c r="B1290" s="7">
        <v>33414</v>
      </c>
      <c r="C1290" s="21" t="str">
        <f t="shared" si="136"/>
        <v>S</v>
      </c>
      <c r="D1290" s="5">
        <v>31</v>
      </c>
      <c r="E1290" s="5">
        <v>0.54</v>
      </c>
      <c r="F1290" s="5">
        <f t="shared" si="143"/>
        <v>30.460804000000003</v>
      </c>
      <c r="G1290">
        <v>9.2840000000000007</v>
      </c>
      <c r="L1290">
        <v>423.43299999999999</v>
      </c>
      <c r="N1290">
        <v>8.7040000000000006</v>
      </c>
    </row>
    <row r="1291" spans="1:14" x14ac:dyDescent="0.2">
      <c r="A1291" s="1">
        <v>9025</v>
      </c>
      <c r="B1291" s="7">
        <v>33653</v>
      </c>
      <c r="C1291" s="21" t="str">
        <f t="shared" si="136"/>
        <v>V</v>
      </c>
      <c r="D1291" s="5"/>
      <c r="E1291" s="5"/>
      <c r="F1291" s="5">
        <f t="shared" si="143"/>
        <v>31.497599999999998</v>
      </c>
      <c r="G1291">
        <v>9.6</v>
      </c>
      <c r="L1291">
        <v>423.12</v>
      </c>
      <c r="N1291">
        <v>9.02</v>
      </c>
    </row>
    <row r="1292" spans="1:14" x14ac:dyDescent="0.2">
      <c r="A1292" s="1">
        <v>9025</v>
      </c>
      <c r="B1292" s="7">
        <v>33679</v>
      </c>
      <c r="C1292" s="21" t="str">
        <f t="shared" si="136"/>
        <v>V</v>
      </c>
      <c r="D1292" s="5"/>
      <c r="E1292" s="5"/>
      <c r="F1292" s="5">
        <f t="shared" si="143"/>
        <v>31.418856000000002</v>
      </c>
      <c r="G1292">
        <v>9.5760000000000005</v>
      </c>
      <c r="L1292">
        <v>423.14</v>
      </c>
      <c r="N1292">
        <v>9</v>
      </c>
    </row>
    <row r="1293" spans="1:14" x14ac:dyDescent="0.2">
      <c r="A1293" s="1">
        <v>9025</v>
      </c>
      <c r="B1293" s="7">
        <v>33771</v>
      </c>
      <c r="C1293" s="21" t="str">
        <f t="shared" si="136"/>
        <v>V</v>
      </c>
      <c r="D1293" s="5"/>
      <c r="E1293" s="5"/>
      <c r="F1293" s="5">
        <f t="shared" si="143"/>
        <v>31.162938</v>
      </c>
      <c r="G1293">
        <v>9.4979999999999993</v>
      </c>
      <c r="L1293">
        <v>423.22</v>
      </c>
      <c r="N1293">
        <v>8.92</v>
      </c>
    </row>
    <row r="1294" spans="1:14" x14ac:dyDescent="0.2">
      <c r="C1294" s="21"/>
      <c r="D1294" s="5"/>
      <c r="E1294" s="5"/>
    </row>
    <row r="1295" spans="1:14" s="12" customFormat="1" x14ac:dyDescent="0.2">
      <c r="A1295" s="10">
        <v>9026</v>
      </c>
      <c r="B1295" s="11">
        <v>33156</v>
      </c>
      <c r="C1295" s="21" t="str">
        <f t="shared" si="136"/>
        <v>V</v>
      </c>
      <c r="D1295" s="14"/>
      <c r="E1295" s="14"/>
      <c r="F1295" s="14">
        <f t="shared" si="143"/>
        <v>32.288320999999996</v>
      </c>
      <c r="G1295" s="12">
        <v>9.8409999999999993</v>
      </c>
      <c r="H1295" s="14"/>
      <c r="L1295" s="12">
        <v>423.08800000000002</v>
      </c>
      <c r="N1295" s="12">
        <v>9.2949999999999999</v>
      </c>
    </row>
    <row r="1296" spans="1:14" x14ac:dyDescent="0.2">
      <c r="A1296" s="1">
        <v>9026</v>
      </c>
      <c r="B1296" s="7">
        <v>33172</v>
      </c>
      <c r="C1296" s="21" t="str">
        <f t="shared" si="136"/>
        <v>S</v>
      </c>
      <c r="D1296" s="5">
        <v>0</v>
      </c>
      <c r="E1296" s="5"/>
      <c r="F1296" s="5">
        <f t="shared" si="143"/>
        <v>32.301445000000001</v>
      </c>
      <c r="G1296">
        <v>9.8450000000000006</v>
      </c>
      <c r="L1296">
        <v>423.084</v>
      </c>
      <c r="N1296">
        <v>9.2989999999999995</v>
      </c>
    </row>
    <row r="1297" spans="1:14" x14ac:dyDescent="0.2">
      <c r="A1297" s="1">
        <v>9026</v>
      </c>
      <c r="B1297" s="7">
        <v>33324</v>
      </c>
      <c r="C1297" s="21" t="str">
        <f t="shared" si="136"/>
        <v>V</v>
      </c>
      <c r="D1297" s="5"/>
      <c r="E1297" s="5"/>
      <c r="F1297" s="5">
        <f t="shared" si="143"/>
        <v>32.475338000000001</v>
      </c>
      <c r="G1297">
        <v>9.8979999999999997</v>
      </c>
      <c r="L1297">
        <v>423.03100000000001</v>
      </c>
      <c r="N1297">
        <v>9.3520000000000003</v>
      </c>
    </row>
    <row r="1298" spans="1:14" x14ac:dyDescent="0.2">
      <c r="A1298" s="1">
        <v>9026</v>
      </c>
      <c r="B1298" s="7">
        <v>33414</v>
      </c>
      <c r="C1298" s="21" t="str">
        <f t="shared" si="136"/>
        <v>S</v>
      </c>
      <c r="D1298" s="5">
        <v>33</v>
      </c>
      <c r="E1298" s="5">
        <v>1</v>
      </c>
      <c r="F1298" s="5">
        <f t="shared" si="143"/>
        <v>32.002873999999998</v>
      </c>
      <c r="G1298">
        <v>9.7539999999999996</v>
      </c>
      <c r="L1298">
        <v>423.17599999999999</v>
      </c>
      <c r="N1298">
        <v>9.2080000000000002</v>
      </c>
    </row>
    <row r="1299" spans="1:14" x14ac:dyDescent="0.2">
      <c r="A1299" s="1">
        <v>9026</v>
      </c>
      <c r="B1299" s="7">
        <v>33653</v>
      </c>
      <c r="C1299" s="21" t="str">
        <f t="shared" si="136"/>
        <v>V</v>
      </c>
      <c r="D1299" s="5"/>
      <c r="E1299" s="5"/>
      <c r="F1299" s="5">
        <f t="shared" si="143"/>
        <v>32.288320999999996</v>
      </c>
      <c r="G1299">
        <v>9.8409999999999993</v>
      </c>
      <c r="L1299">
        <v>423.09</v>
      </c>
      <c r="N1299">
        <v>9.3000000000000007</v>
      </c>
    </row>
    <row r="1300" spans="1:14" x14ac:dyDescent="0.2">
      <c r="A1300" s="1">
        <v>9026</v>
      </c>
      <c r="B1300" s="7">
        <v>33679</v>
      </c>
      <c r="C1300" s="21" t="str">
        <f t="shared" si="136"/>
        <v>V</v>
      </c>
      <c r="D1300" s="5"/>
      <c r="E1300" s="5"/>
      <c r="F1300" s="5">
        <f t="shared" si="143"/>
        <v>32.189891000000003</v>
      </c>
      <c r="G1300">
        <v>9.8109999999999999</v>
      </c>
      <c r="L1300">
        <v>423.12</v>
      </c>
      <c r="N1300">
        <v>9.27</v>
      </c>
    </row>
    <row r="1301" spans="1:14" x14ac:dyDescent="0.2">
      <c r="A1301" s="1">
        <v>9026</v>
      </c>
      <c r="B1301" s="7">
        <v>33771</v>
      </c>
      <c r="C1301" s="21" t="str">
        <f t="shared" si="136"/>
        <v>V</v>
      </c>
      <c r="D1301" s="5"/>
      <c r="E1301" s="5"/>
      <c r="F1301" s="5">
        <f t="shared" si="143"/>
        <v>31.917567999999999</v>
      </c>
      <c r="G1301">
        <v>9.7279999999999998</v>
      </c>
      <c r="L1301">
        <v>423.2</v>
      </c>
      <c r="N1301">
        <v>9.18</v>
      </c>
    </row>
    <row r="1302" spans="1:14" x14ac:dyDescent="0.2">
      <c r="A1302" s="1">
        <v>9026</v>
      </c>
      <c r="B1302" s="7">
        <v>33855</v>
      </c>
      <c r="C1302" s="21" t="str">
        <f t="shared" si="136"/>
        <v>V</v>
      </c>
      <c r="D1302" s="5"/>
      <c r="E1302" s="5"/>
      <c r="F1302" s="5">
        <f t="shared" si="143"/>
        <v>31.471352000000003</v>
      </c>
      <c r="G1302">
        <v>9.5920000000000005</v>
      </c>
      <c r="L1302">
        <v>423.34</v>
      </c>
      <c r="N1302">
        <v>9.0500000000000007</v>
      </c>
    </row>
    <row r="1303" spans="1:14" x14ac:dyDescent="0.2">
      <c r="A1303" s="1">
        <v>9026</v>
      </c>
      <c r="B1303" s="7">
        <v>34151</v>
      </c>
      <c r="C1303" s="21" t="str">
        <f t="shared" si="136"/>
        <v>V</v>
      </c>
      <c r="D1303" s="5"/>
      <c r="E1303" s="5"/>
      <c r="F1303" s="5">
        <f t="shared" si="143"/>
        <v>31.405731999999997</v>
      </c>
      <c r="G1303">
        <v>9.5719999999999992</v>
      </c>
      <c r="L1303">
        <v>423.36</v>
      </c>
      <c r="N1303">
        <v>9.0259999999999998</v>
      </c>
    </row>
    <row r="1304" spans="1:14" x14ac:dyDescent="0.2">
      <c r="C1304" s="21"/>
      <c r="D1304" s="5"/>
      <c r="E1304" s="5"/>
    </row>
    <row r="1305" spans="1:14" s="12" customFormat="1" x14ac:dyDescent="0.2">
      <c r="A1305" s="10">
        <v>9027</v>
      </c>
      <c r="B1305" s="11">
        <v>33156</v>
      </c>
      <c r="C1305" s="21" t="str">
        <f t="shared" si="136"/>
        <v>V</v>
      </c>
      <c r="D1305" s="14"/>
      <c r="E1305" s="14"/>
      <c r="F1305" s="14">
        <f t="shared" ref="F1305:F1311" si="144">G1305*3.281</f>
        <v>16.421405</v>
      </c>
      <c r="G1305" s="12">
        <v>5.0049999999999999</v>
      </c>
      <c r="H1305" s="14"/>
      <c r="L1305" s="12">
        <v>423.173</v>
      </c>
      <c r="N1305" s="12">
        <v>4.4039999999999999</v>
      </c>
    </row>
    <row r="1306" spans="1:14" x14ac:dyDescent="0.2">
      <c r="A1306" s="1">
        <v>9027</v>
      </c>
      <c r="B1306" s="7">
        <v>33172</v>
      </c>
      <c r="C1306" s="21" t="str">
        <f t="shared" si="136"/>
        <v>V</v>
      </c>
      <c r="D1306" s="5"/>
      <c r="E1306" s="5"/>
      <c r="F1306" s="5">
        <f t="shared" si="144"/>
        <v>16.487025000000003</v>
      </c>
      <c r="G1306">
        <v>5.0250000000000004</v>
      </c>
      <c r="L1306">
        <v>423.15300000000002</v>
      </c>
      <c r="N1306">
        <v>4.4240000000000004</v>
      </c>
    </row>
    <row r="1307" spans="1:14" x14ac:dyDescent="0.2">
      <c r="A1307" s="1">
        <v>9027</v>
      </c>
      <c r="B1307" s="7">
        <v>33306</v>
      </c>
      <c r="C1307" s="21" t="str">
        <f t="shared" si="136"/>
        <v>V</v>
      </c>
      <c r="D1307" s="5"/>
      <c r="E1307" s="5"/>
      <c r="F1307" s="5">
        <f t="shared" si="144"/>
        <v>16.703571</v>
      </c>
      <c r="G1307">
        <v>5.0910000000000002</v>
      </c>
      <c r="L1307">
        <v>423.08699999999999</v>
      </c>
      <c r="N1307">
        <v>4.49</v>
      </c>
    </row>
    <row r="1308" spans="1:14" x14ac:dyDescent="0.2">
      <c r="A1308" s="1">
        <v>9027</v>
      </c>
      <c r="B1308" s="7">
        <v>33324</v>
      </c>
      <c r="C1308" s="21" t="str">
        <f t="shared" si="136"/>
        <v>V</v>
      </c>
      <c r="D1308" s="5"/>
      <c r="E1308" s="5"/>
      <c r="F1308" s="5">
        <f t="shared" si="144"/>
        <v>16.637951000000001</v>
      </c>
      <c r="G1308">
        <v>5.0709999999999997</v>
      </c>
      <c r="L1308">
        <v>423.10700000000003</v>
      </c>
      <c r="N1308">
        <v>4.47</v>
      </c>
    </row>
    <row r="1309" spans="1:14" x14ac:dyDescent="0.2">
      <c r="A1309" s="1">
        <v>9027</v>
      </c>
      <c r="B1309" s="7">
        <v>33406</v>
      </c>
      <c r="C1309" s="21" t="str">
        <f t="shared" si="136"/>
        <v>S</v>
      </c>
      <c r="D1309" s="5">
        <v>17</v>
      </c>
      <c r="E1309" s="5">
        <v>0.92</v>
      </c>
      <c r="F1309" s="5">
        <f t="shared" si="144"/>
        <v>16.080181</v>
      </c>
      <c r="G1309">
        <v>4.9009999999999998</v>
      </c>
      <c r="L1309">
        <v>423.27699999999999</v>
      </c>
      <c r="N1309">
        <v>4.3</v>
      </c>
    </row>
    <row r="1310" spans="1:14" x14ac:dyDescent="0.2">
      <c r="A1310" s="1">
        <v>9027</v>
      </c>
      <c r="B1310" s="7">
        <v>33679</v>
      </c>
      <c r="C1310" s="21" t="str">
        <f t="shared" si="136"/>
        <v>V</v>
      </c>
      <c r="D1310" s="5"/>
      <c r="E1310" s="5"/>
      <c r="F1310" s="5">
        <f t="shared" si="144"/>
        <v>16.385314000000001</v>
      </c>
      <c r="G1310">
        <v>4.9939999999999998</v>
      </c>
      <c r="L1310">
        <v>423.18</v>
      </c>
      <c r="N1310">
        <v>4.3899999999999997</v>
      </c>
    </row>
    <row r="1311" spans="1:14" x14ac:dyDescent="0.2">
      <c r="A1311" s="1">
        <v>9027</v>
      </c>
      <c r="B1311" s="7">
        <v>33771</v>
      </c>
      <c r="C1311" s="21" t="str">
        <f t="shared" si="136"/>
        <v>V</v>
      </c>
      <c r="D1311" s="5"/>
      <c r="E1311" s="5"/>
      <c r="F1311" s="5">
        <f t="shared" si="144"/>
        <v>16.014561</v>
      </c>
      <c r="G1311">
        <v>4.8810000000000002</v>
      </c>
      <c r="L1311">
        <v>423.3</v>
      </c>
      <c r="N1311">
        <v>4.28</v>
      </c>
    </row>
    <row r="1312" spans="1:14" x14ac:dyDescent="0.2">
      <c r="C1312" s="21"/>
      <c r="D1312" s="5"/>
      <c r="E1312" s="5"/>
    </row>
    <row r="1313" spans="1:14" s="12" customFormat="1" x14ac:dyDescent="0.2">
      <c r="A1313" s="10" t="s">
        <v>32</v>
      </c>
      <c r="B1313" s="11">
        <v>33023</v>
      </c>
      <c r="C1313" s="21" t="str">
        <f t="shared" si="136"/>
        <v>V</v>
      </c>
      <c r="D1313" s="14"/>
      <c r="E1313" s="14"/>
      <c r="F1313" s="14">
        <f t="shared" ref="F1313:F1332" si="145">G1313*3.281</f>
        <v>28.301905999999999</v>
      </c>
      <c r="G1313" s="12">
        <v>8.6259999999999994</v>
      </c>
      <c r="H1313" s="14"/>
      <c r="J1313" s="12" t="s">
        <v>278</v>
      </c>
      <c r="L1313" s="12">
        <v>423.548</v>
      </c>
    </row>
    <row r="1314" spans="1:14" s="12" customFormat="1" x14ac:dyDescent="0.2">
      <c r="A1314" s="10"/>
      <c r="B1314" s="11"/>
      <c r="C1314" s="21"/>
      <c r="D1314" s="14"/>
      <c r="E1314" s="14"/>
      <c r="F1314" s="14"/>
      <c r="H1314" s="14"/>
    </row>
    <row r="1315" spans="1:14" s="12" customFormat="1" x14ac:dyDescent="0.2">
      <c r="A1315" s="10" t="s">
        <v>279</v>
      </c>
      <c r="B1315" s="11">
        <v>33865</v>
      </c>
      <c r="C1315" s="21" t="str">
        <f t="shared" si="136"/>
        <v>V</v>
      </c>
      <c r="D1315" s="14"/>
      <c r="E1315" s="14"/>
      <c r="F1315" s="14">
        <f t="shared" si="145"/>
        <v>31.290897000000005</v>
      </c>
      <c r="G1315" s="12">
        <v>9.5370000000000008</v>
      </c>
      <c r="H1315" s="14"/>
      <c r="L1315" s="12">
        <v>423.46</v>
      </c>
    </row>
    <row r="1316" spans="1:14" x14ac:dyDescent="0.2">
      <c r="A1316" s="1" t="s">
        <v>279</v>
      </c>
      <c r="B1316" s="7">
        <v>34151</v>
      </c>
      <c r="C1316" s="21" t="str">
        <f t="shared" si="136"/>
        <v>V</v>
      </c>
      <c r="D1316" s="5"/>
      <c r="E1316" s="5"/>
      <c r="F1316" s="5">
        <f t="shared" si="145"/>
        <v>31.277773</v>
      </c>
      <c r="G1316">
        <v>9.5329999999999995</v>
      </c>
      <c r="L1316">
        <v>423.464</v>
      </c>
      <c r="N1316">
        <v>8.9930000000000003</v>
      </c>
    </row>
    <row r="1317" spans="1:14" x14ac:dyDescent="0.2">
      <c r="C1317" s="21"/>
      <c r="D1317" s="5"/>
      <c r="E1317" s="5"/>
    </row>
    <row r="1318" spans="1:14" s="12" customFormat="1" x14ac:dyDescent="0.2">
      <c r="A1318" s="10">
        <v>9316</v>
      </c>
      <c r="B1318" s="11">
        <v>34151</v>
      </c>
      <c r="C1318" s="21" t="str">
        <f t="shared" si="136"/>
        <v>V</v>
      </c>
      <c r="D1318" s="14"/>
      <c r="E1318" s="14"/>
      <c r="F1318" s="14">
        <f t="shared" si="145"/>
        <v>37.764310000000002</v>
      </c>
      <c r="G1318" s="12">
        <v>11.51</v>
      </c>
      <c r="H1318" s="14"/>
      <c r="J1318" s="12" t="s">
        <v>280</v>
      </c>
      <c r="L1318" s="12">
        <v>422.94499999999999</v>
      </c>
      <c r="N1318" s="12">
        <v>10.717000000000001</v>
      </c>
    </row>
    <row r="1319" spans="1:14" s="12" customFormat="1" x14ac:dyDescent="0.2">
      <c r="A1319" s="10"/>
      <c r="B1319" s="11"/>
      <c r="C1319" s="21"/>
      <c r="D1319" s="14"/>
      <c r="E1319" s="14"/>
      <c r="F1319" s="14"/>
      <c r="H1319" s="14"/>
    </row>
    <row r="1320" spans="1:14" s="12" customFormat="1" x14ac:dyDescent="0.2">
      <c r="A1320" s="10">
        <v>9318</v>
      </c>
      <c r="B1320" s="11">
        <v>34158</v>
      </c>
      <c r="C1320" s="21" t="str">
        <f t="shared" si="136"/>
        <v>V</v>
      </c>
      <c r="D1320" s="14"/>
      <c r="E1320" s="14"/>
      <c r="F1320" s="14">
        <f t="shared" si="145"/>
        <v>31.346674000000004</v>
      </c>
      <c r="G1320" s="12">
        <v>9.5540000000000003</v>
      </c>
      <c r="H1320" s="14"/>
      <c r="J1320" s="12" t="s">
        <v>278</v>
      </c>
      <c r="L1320" s="12">
        <v>423.29899999999998</v>
      </c>
    </row>
    <row r="1321" spans="1:14" s="12" customFormat="1" x14ac:dyDescent="0.2">
      <c r="A1321" s="10"/>
      <c r="B1321" s="11"/>
      <c r="C1321" s="21"/>
      <c r="D1321" s="14"/>
      <c r="E1321" s="14"/>
      <c r="F1321" s="14"/>
      <c r="H1321" s="14"/>
    </row>
    <row r="1322" spans="1:14" s="12" customFormat="1" x14ac:dyDescent="0.2">
      <c r="A1322" s="10">
        <v>9319</v>
      </c>
      <c r="B1322" s="11">
        <v>34159</v>
      </c>
      <c r="C1322" s="21" t="str">
        <f t="shared" si="136"/>
        <v>V</v>
      </c>
      <c r="D1322" s="14"/>
      <c r="E1322" s="14"/>
      <c r="F1322" s="14">
        <f t="shared" si="145"/>
        <v>30.434556000000001</v>
      </c>
      <c r="G1322" s="12">
        <v>9.2759999999999998</v>
      </c>
      <c r="H1322" s="14"/>
      <c r="J1322" s="12" t="s">
        <v>278</v>
      </c>
      <c r="L1322" s="12">
        <v>423.37</v>
      </c>
    </row>
    <row r="1323" spans="1:14" s="12" customFormat="1" x14ac:dyDescent="0.2">
      <c r="A1323" s="10"/>
      <c r="B1323" s="11"/>
      <c r="C1323" s="21"/>
      <c r="D1323" s="14"/>
      <c r="E1323" s="14"/>
      <c r="F1323" s="14"/>
      <c r="H1323" s="14"/>
    </row>
    <row r="1324" spans="1:14" s="12" customFormat="1" x14ac:dyDescent="0.2">
      <c r="A1324" s="10" t="s">
        <v>33</v>
      </c>
      <c r="B1324" s="11">
        <v>34160</v>
      </c>
      <c r="C1324" s="21" t="str">
        <f t="shared" ref="C1324:C1386" si="146">IF(ISBLANK(D1324),"V","S")</f>
        <v>V</v>
      </c>
      <c r="D1324" s="14"/>
      <c r="E1324" s="14"/>
      <c r="F1324" s="14">
        <f t="shared" si="145"/>
        <v>29.594619999999999</v>
      </c>
      <c r="G1324" s="12">
        <v>9.02</v>
      </c>
      <c r="H1324" s="14"/>
      <c r="J1324" s="12" t="s">
        <v>278</v>
      </c>
      <c r="L1324" s="12">
        <v>423.47199999999998</v>
      </c>
    </row>
    <row r="1325" spans="1:14" s="12" customFormat="1" x14ac:dyDescent="0.2">
      <c r="A1325" s="10"/>
      <c r="B1325" s="11"/>
      <c r="C1325" s="21"/>
      <c r="D1325" s="14"/>
      <c r="E1325" s="14"/>
      <c r="F1325" s="14"/>
      <c r="H1325" s="14"/>
    </row>
    <row r="1326" spans="1:14" s="12" customFormat="1" x14ac:dyDescent="0.2">
      <c r="A1326" s="10" t="s">
        <v>34</v>
      </c>
      <c r="B1326" s="11">
        <v>34162</v>
      </c>
      <c r="C1326" s="21" t="str">
        <f t="shared" si="146"/>
        <v>V</v>
      </c>
      <c r="D1326" s="14"/>
      <c r="E1326" s="14"/>
      <c r="F1326" s="14">
        <f t="shared" si="145"/>
        <v>29.335421000000004</v>
      </c>
      <c r="G1326" s="12">
        <v>8.9410000000000007</v>
      </c>
      <c r="H1326" s="14"/>
      <c r="J1326" s="12" t="s">
        <v>278</v>
      </c>
      <c r="L1326" s="12">
        <v>423.51799999999997</v>
      </c>
    </row>
    <row r="1327" spans="1:14" s="12" customFormat="1" x14ac:dyDescent="0.2">
      <c r="A1327" s="10"/>
      <c r="B1327" s="11"/>
      <c r="C1327" s="21"/>
      <c r="D1327" s="14"/>
      <c r="E1327" s="14"/>
      <c r="F1327" s="14"/>
      <c r="H1327" s="14"/>
    </row>
    <row r="1328" spans="1:14" s="12" customFormat="1" x14ac:dyDescent="0.2">
      <c r="A1328" s="10" t="s">
        <v>35</v>
      </c>
      <c r="B1328" s="11">
        <v>34163</v>
      </c>
      <c r="C1328" s="21" t="str">
        <f t="shared" si="146"/>
        <v>V</v>
      </c>
      <c r="D1328" s="14"/>
      <c r="E1328" s="14"/>
      <c r="F1328" s="14">
        <f t="shared" si="145"/>
        <v>29.158247000000003</v>
      </c>
      <c r="G1328" s="12">
        <v>8.8870000000000005</v>
      </c>
      <c r="H1328" s="14"/>
      <c r="J1328" s="12" t="s">
        <v>278</v>
      </c>
      <c r="L1328" s="12">
        <v>423.51799999999997</v>
      </c>
    </row>
    <row r="1329" spans="1:12" s="12" customFormat="1" x14ac:dyDescent="0.2">
      <c r="A1329" s="10"/>
      <c r="B1329" s="11"/>
      <c r="C1329" s="21"/>
      <c r="D1329" s="14"/>
      <c r="E1329" s="14"/>
      <c r="F1329" s="14"/>
      <c r="H1329" s="14"/>
    </row>
    <row r="1330" spans="1:12" s="12" customFormat="1" x14ac:dyDescent="0.2">
      <c r="A1330" s="10" t="s">
        <v>36</v>
      </c>
      <c r="B1330" s="11">
        <v>34164</v>
      </c>
      <c r="C1330" s="21" t="str">
        <f t="shared" si="146"/>
        <v>V</v>
      </c>
      <c r="D1330" s="14"/>
      <c r="E1330" s="14"/>
      <c r="F1330" s="14">
        <f t="shared" si="145"/>
        <v>30.867647999999999</v>
      </c>
      <c r="G1330" s="12">
        <v>9.4079999999999995</v>
      </c>
      <c r="H1330" s="14"/>
      <c r="J1330" s="12" t="s">
        <v>278</v>
      </c>
      <c r="L1330" s="12">
        <v>423.42200000000003</v>
      </c>
    </row>
    <row r="1331" spans="1:12" s="12" customFormat="1" x14ac:dyDescent="0.2">
      <c r="A1331" s="10"/>
      <c r="B1331" s="11"/>
      <c r="C1331" s="21"/>
      <c r="D1331" s="14"/>
      <c r="E1331" s="14"/>
      <c r="F1331" s="14"/>
      <c r="H1331" s="14"/>
    </row>
    <row r="1332" spans="1:12" s="12" customFormat="1" x14ac:dyDescent="0.2">
      <c r="A1332" s="10">
        <v>9324</v>
      </c>
      <c r="B1332" s="11">
        <v>34165</v>
      </c>
      <c r="C1332" s="21" t="str">
        <f t="shared" si="146"/>
        <v>V</v>
      </c>
      <c r="D1332" s="14"/>
      <c r="E1332" s="14"/>
      <c r="F1332" s="14">
        <f t="shared" si="145"/>
        <v>26.402207000000004</v>
      </c>
      <c r="G1332" s="12">
        <v>8.0470000000000006</v>
      </c>
      <c r="H1332" s="14"/>
      <c r="J1332" s="12" t="s">
        <v>278</v>
      </c>
      <c r="L1332" s="12">
        <v>422.303</v>
      </c>
    </row>
    <row r="1333" spans="1:12" s="12" customFormat="1" x14ac:dyDescent="0.2">
      <c r="A1333" s="10"/>
      <c r="B1333" s="11"/>
      <c r="C1333" s="21"/>
      <c r="D1333" s="14"/>
      <c r="E1333" s="14"/>
      <c r="F1333" s="14"/>
      <c r="H1333" s="14"/>
    </row>
    <row r="1334" spans="1:12" s="12" customFormat="1" x14ac:dyDescent="0.2">
      <c r="A1334" s="10">
        <v>9401</v>
      </c>
      <c r="B1334" s="11">
        <v>34555</v>
      </c>
      <c r="C1334" s="21" t="str">
        <f t="shared" si="146"/>
        <v>V</v>
      </c>
      <c r="D1334" s="14"/>
      <c r="E1334" s="14"/>
      <c r="F1334" s="14">
        <f t="shared" ref="F1334:F1344" si="147">G1334*3.281</f>
        <v>24.469698000000001</v>
      </c>
      <c r="G1334" s="12">
        <v>7.4580000000000002</v>
      </c>
      <c r="H1334" s="14"/>
      <c r="J1334" s="12" t="s">
        <v>278</v>
      </c>
      <c r="L1334" s="12">
        <v>423.64299999999997</v>
      </c>
    </row>
    <row r="1335" spans="1:12" s="12" customFormat="1" x14ac:dyDescent="0.2">
      <c r="A1335" s="10"/>
      <c r="B1335" s="11"/>
      <c r="C1335" s="21"/>
      <c r="D1335" s="14"/>
      <c r="E1335" s="14"/>
      <c r="F1335" s="14"/>
      <c r="H1335" s="14"/>
    </row>
    <row r="1336" spans="1:12" s="12" customFormat="1" x14ac:dyDescent="0.2">
      <c r="A1336" s="10">
        <v>9402</v>
      </c>
      <c r="B1336" s="11">
        <v>34556</v>
      </c>
      <c r="C1336" s="21" t="str">
        <f t="shared" si="146"/>
        <v>V</v>
      </c>
      <c r="D1336" s="14"/>
      <c r="E1336" s="14"/>
      <c r="F1336" s="14">
        <f t="shared" si="147"/>
        <v>29.702893000000003</v>
      </c>
      <c r="G1336" s="12">
        <v>9.0530000000000008</v>
      </c>
      <c r="H1336" s="14"/>
      <c r="J1336" s="12" t="s">
        <v>278</v>
      </c>
      <c r="L1336" s="12">
        <v>423.46</v>
      </c>
    </row>
    <row r="1337" spans="1:12" s="12" customFormat="1" x14ac:dyDescent="0.2">
      <c r="A1337" s="10"/>
      <c r="B1337" s="11"/>
      <c r="C1337" s="21"/>
      <c r="D1337" s="14"/>
      <c r="E1337" s="14"/>
      <c r="F1337" s="14"/>
      <c r="H1337" s="14"/>
    </row>
    <row r="1338" spans="1:12" s="12" customFormat="1" x14ac:dyDescent="0.2">
      <c r="A1338" s="10">
        <v>9404</v>
      </c>
      <c r="B1338" s="11">
        <v>34557</v>
      </c>
      <c r="C1338" s="21" t="str">
        <f t="shared" si="146"/>
        <v>V</v>
      </c>
      <c r="D1338" s="14"/>
      <c r="E1338" s="14"/>
      <c r="F1338" s="14">
        <f t="shared" si="147"/>
        <v>27.986929999999997</v>
      </c>
      <c r="G1338" s="12">
        <v>8.5299999999999994</v>
      </c>
      <c r="H1338" s="14"/>
      <c r="J1338" s="12" t="s">
        <v>278</v>
      </c>
      <c r="L1338" s="12">
        <v>423.70600000000002</v>
      </c>
    </row>
    <row r="1339" spans="1:12" s="12" customFormat="1" x14ac:dyDescent="0.2">
      <c r="A1339" s="10"/>
      <c r="B1339" s="11"/>
      <c r="C1339" s="21"/>
      <c r="D1339" s="14"/>
      <c r="E1339" s="14"/>
      <c r="F1339" s="14"/>
      <c r="H1339" s="14"/>
    </row>
    <row r="1340" spans="1:12" s="12" customFormat="1" x14ac:dyDescent="0.2">
      <c r="A1340" s="10">
        <v>9405</v>
      </c>
      <c r="B1340" s="11">
        <v>34557</v>
      </c>
      <c r="C1340" s="21" t="str">
        <f t="shared" si="146"/>
        <v>V</v>
      </c>
      <c r="D1340" s="14"/>
      <c r="E1340" s="14"/>
      <c r="F1340" s="14">
        <f t="shared" si="147"/>
        <v>27.986929999999997</v>
      </c>
      <c r="G1340" s="12">
        <v>8.5299999999999994</v>
      </c>
      <c r="H1340" s="14"/>
      <c r="J1340" s="12" t="s">
        <v>278</v>
      </c>
      <c r="L1340" s="12">
        <v>424.89400000000001</v>
      </c>
    </row>
    <row r="1341" spans="1:12" s="12" customFormat="1" x14ac:dyDescent="0.2">
      <c r="A1341" s="10"/>
      <c r="B1341" s="11"/>
      <c r="C1341" s="21"/>
      <c r="D1341" s="14"/>
      <c r="E1341" s="14"/>
      <c r="F1341" s="14"/>
      <c r="H1341" s="14"/>
    </row>
    <row r="1342" spans="1:12" s="12" customFormat="1" x14ac:dyDescent="0.2">
      <c r="A1342" s="10">
        <v>9406</v>
      </c>
      <c r="B1342" s="11">
        <v>34558</v>
      </c>
      <c r="C1342" s="21" t="str">
        <f t="shared" si="146"/>
        <v>V</v>
      </c>
      <c r="D1342" s="14"/>
      <c r="E1342" s="14"/>
      <c r="F1342" s="14">
        <f t="shared" si="147"/>
        <v>27.019034999999999</v>
      </c>
      <c r="G1342" s="12">
        <v>8.2349999999999994</v>
      </c>
      <c r="H1342" s="14"/>
      <c r="J1342" s="12" t="s">
        <v>278</v>
      </c>
      <c r="L1342" s="12">
        <v>423.72800000000001</v>
      </c>
    </row>
    <row r="1343" spans="1:12" s="12" customFormat="1" x14ac:dyDescent="0.2">
      <c r="A1343" s="10"/>
      <c r="B1343" s="11"/>
      <c r="C1343" s="21"/>
      <c r="D1343" s="14"/>
      <c r="E1343" s="14"/>
      <c r="F1343" s="14"/>
      <c r="H1343" s="14"/>
    </row>
    <row r="1344" spans="1:12" s="12" customFormat="1" x14ac:dyDescent="0.2">
      <c r="A1344" s="10">
        <v>9407</v>
      </c>
      <c r="B1344" s="11">
        <v>34558</v>
      </c>
      <c r="C1344" s="21" t="str">
        <f t="shared" si="146"/>
        <v>V</v>
      </c>
      <c r="D1344" s="14"/>
      <c r="E1344" s="14"/>
      <c r="F1344" s="14">
        <f t="shared" si="147"/>
        <v>29.063098000000004</v>
      </c>
      <c r="G1344" s="12">
        <v>8.8580000000000005</v>
      </c>
      <c r="H1344" s="14"/>
      <c r="J1344" s="12" t="s">
        <v>278</v>
      </c>
      <c r="L1344" s="12">
        <v>423.69200000000001</v>
      </c>
    </row>
    <row r="1345" spans="1:12" s="12" customFormat="1" x14ac:dyDescent="0.2">
      <c r="A1345" s="10"/>
      <c r="B1345" s="11"/>
      <c r="C1345" s="21"/>
      <c r="D1345" s="14"/>
      <c r="E1345" s="14"/>
      <c r="F1345" s="14"/>
      <c r="H1345" s="14"/>
    </row>
    <row r="1346" spans="1:12" s="12" customFormat="1" x14ac:dyDescent="0.2">
      <c r="A1346" s="10">
        <v>9620</v>
      </c>
      <c r="B1346" s="11">
        <v>36859</v>
      </c>
      <c r="C1346" s="21" t="str">
        <f t="shared" si="146"/>
        <v>V</v>
      </c>
      <c r="D1346" s="14"/>
      <c r="E1346" s="14"/>
      <c r="F1346" s="14">
        <v>20.87</v>
      </c>
      <c r="G1346" s="12">
        <v>6.3609999999999998</v>
      </c>
      <c r="H1346" s="14"/>
      <c r="K1346" s="12">
        <v>430.35899999999998</v>
      </c>
      <c r="L1346" s="13">
        <f>K1346-G1346</f>
        <v>423.99799999999999</v>
      </c>
    </row>
    <row r="1347" spans="1:12" x14ac:dyDescent="0.2">
      <c r="A1347" s="1">
        <v>9620</v>
      </c>
      <c r="B1347" s="7">
        <v>36888</v>
      </c>
      <c r="C1347" s="21" t="str">
        <f t="shared" si="146"/>
        <v>V</v>
      </c>
      <c r="D1347" s="5"/>
      <c r="E1347" s="5"/>
      <c r="F1347" s="5">
        <v>20.88</v>
      </c>
      <c r="G1347">
        <v>6.3639999999999999</v>
      </c>
      <c r="K1347" s="15">
        <v>430.35899999999998</v>
      </c>
      <c r="L1347" s="3">
        <f t="shared" ref="L1347:L1410" si="148">K1347-G1347</f>
        <v>423.995</v>
      </c>
    </row>
    <row r="1348" spans="1:12" x14ac:dyDescent="0.2">
      <c r="A1348" s="1">
        <v>9620</v>
      </c>
      <c r="B1348" s="7">
        <v>36914</v>
      </c>
      <c r="C1348" s="21" t="str">
        <f t="shared" si="146"/>
        <v>V</v>
      </c>
      <c r="D1348" s="5"/>
      <c r="E1348" s="5"/>
      <c r="F1348" s="5">
        <v>21.04</v>
      </c>
      <c r="G1348">
        <v>6.4130000000000003</v>
      </c>
      <c r="K1348" s="15">
        <v>430.35899999999998</v>
      </c>
      <c r="L1348" s="3">
        <f t="shared" si="148"/>
        <v>423.94599999999997</v>
      </c>
    </row>
    <row r="1349" spans="1:12" x14ac:dyDescent="0.2">
      <c r="A1349" s="1">
        <v>9620</v>
      </c>
      <c r="B1349" s="7">
        <v>36941</v>
      </c>
      <c r="C1349" s="21" t="str">
        <f t="shared" si="146"/>
        <v>V</v>
      </c>
      <c r="D1349" s="5"/>
      <c r="E1349" s="5"/>
      <c r="F1349" s="5">
        <v>21.2</v>
      </c>
      <c r="G1349">
        <v>6.4619999999999997</v>
      </c>
      <c r="K1349" s="15">
        <v>430.35899999999998</v>
      </c>
      <c r="L1349" s="3">
        <f t="shared" si="148"/>
        <v>423.89699999999999</v>
      </c>
    </row>
    <row r="1350" spans="1:12" x14ac:dyDescent="0.2">
      <c r="A1350" s="1">
        <v>9620</v>
      </c>
      <c r="B1350" s="7">
        <v>36965</v>
      </c>
      <c r="C1350" s="21" t="str">
        <f t="shared" si="146"/>
        <v>V</v>
      </c>
      <c r="D1350" s="5"/>
      <c r="E1350" s="5"/>
      <c r="F1350" s="5">
        <v>21.3</v>
      </c>
      <c r="G1350">
        <v>6.492</v>
      </c>
      <c r="K1350" s="15">
        <v>430.35899999999998</v>
      </c>
      <c r="L1350" s="3">
        <f t="shared" si="148"/>
        <v>423.86699999999996</v>
      </c>
    </row>
    <row r="1351" spans="1:12" x14ac:dyDescent="0.2">
      <c r="A1351" s="1">
        <v>9620</v>
      </c>
      <c r="B1351" s="7">
        <v>37011</v>
      </c>
      <c r="C1351" s="21" t="str">
        <f t="shared" si="146"/>
        <v>V</v>
      </c>
      <c r="D1351" s="5"/>
      <c r="E1351" s="5"/>
      <c r="F1351" s="5">
        <v>20.88</v>
      </c>
      <c r="G1351">
        <v>6.3639999999999999</v>
      </c>
      <c r="K1351" s="15">
        <v>430.35899999999998</v>
      </c>
      <c r="L1351" s="3">
        <f t="shared" si="148"/>
        <v>423.995</v>
      </c>
    </row>
    <row r="1352" spans="1:12" x14ac:dyDescent="0.2">
      <c r="A1352" s="1">
        <v>9620</v>
      </c>
      <c r="B1352" s="7">
        <v>37041</v>
      </c>
      <c r="C1352" s="21" t="str">
        <f t="shared" si="146"/>
        <v>V</v>
      </c>
      <c r="D1352" s="5"/>
      <c r="E1352" s="5"/>
      <c r="F1352" s="5">
        <v>20.079999999999998</v>
      </c>
      <c r="G1352">
        <v>6.12</v>
      </c>
      <c r="K1352" s="15">
        <v>430.35899999999998</v>
      </c>
      <c r="L1352" s="3">
        <f t="shared" si="148"/>
        <v>424.23899999999998</v>
      </c>
    </row>
    <row r="1353" spans="1:12" x14ac:dyDescent="0.2">
      <c r="A1353" s="1">
        <v>9620</v>
      </c>
      <c r="B1353" s="7">
        <v>37063</v>
      </c>
      <c r="C1353" s="21" t="str">
        <f t="shared" si="146"/>
        <v>V</v>
      </c>
      <c r="D1353" s="5"/>
      <c r="E1353" s="5"/>
      <c r="F1353" s="5">
        <v>19.670000000000002</v>
      </c>
      <c r="G1353">
        <v>5.9950000000000001</v>
      </c>
      <c r="K1353" s="15">
        <v>430.35899999999998</v>
      </c>
      <c r="L1353" s="3">
        <f t="shared" si="148"/>
        <v>424.36399999999998</v>
      </c>
    </row>
    <row r="1354" spans="1:12" x14ac:dyDescent="0.2">
      <c r="A1354" s="1">
        <v>9620</v>
      </c>
      <c r="B1354" s="7">
        <v>37102</v>
      </c>
      <c r="C1354" s="21" t="str">
        <f t="shared" si="146"/>
        <v>V</v>
      </c>
      <c r="D1354" s="5"/>
      <c r="E1354" s="5"/>
      <c r="F1354" s="5">
        <v>20.2</v>
      </c>
      <c r="G1354">
        <v>6.157</v>
      </c>
      <c r="K1354" s="15">
        <v>430.35899999999998</v>
      </c>
      <c r="L1354" s="3">
        <f t="shared" si="148"/>
        <v>424.202</v>
      </c>
    </row>
    <row r="1355" spans="1:12" x14ac:dyDescent="0.2">
      <c r="A1355" s="1">
        <v>9620</v>
      </c>
      <c r="B1355" s="7">
        <v>37130</v>
      </c>
      <c r="C1355" s="21" t="str">
        <f t="shared" si="146"/>
        <v>V</v>
      </c>
      <c r="D1355" s="5"/>
      <c r="E1355" s="5"/>
      <c r="F1355" s="5">
        <v>20.41</v>
      </c>
      <c r="G1355">
        <v>6.2210000000000001</v>
      </c>
      <c r="K1355" s="15">
        <v>430.35899999999998</v>
      </c>
      <c r="L1355" s="3">
        <f t="shared" si="148"/>
        <v>424.13799999999998</v>
      </c>
    </row>
    <row r="1356" spans="1:12" x14ac:dyDescent="0.2">
      <c r="A1356" s="1">
        <v>9620</v>
      </c>
      <c r="B1356" s="7">
        <v>37159</v>
      </c>
      <c r="C1356" s="21" t="str">
        <f t="shared" si="146"/>
        <v>V</v>
      </c>
      <c r="D1356" s="5"/>
      <c r="E1356" s="5"/>
      <c r="F1356" s="5">
        <v>20.69</v>
      </c>
      <c r="G1356">
        <v>6.306</v>
      </c>
      <c r="K1356" s="15">
        <v>430.35899999999998</v>
      </c>
      <c r="L1356" s="3">
        <f t="shared" si="148"/>
        <v>424.053</v>
      </c>
    </row>
    <row r="1357" spans="1:12" x14ac:dyDescent="0.2">
      <c r="A1357" s="1">
        <v>9620</v>
      </c>
      <c r="B1357" s="7">
        <v>37193</v>
      </c>
      <c r="C1357" s="21" t="str">
        <f t="shared" si="146"/>
        <v>V</v>
      </c>
      <c r="D1357" s="5"/>
      <c r="E1357" s="5"/>
      <c r="F1357" s="5">
        <v>20.85</v>
      </c>
      <c r="G1357">
        <v>6.3550000000000004</v>
      </c>
      <c r="K1357" s="15">
        <v>430.35899999999998</v>
      </c>
      <c r="L1357" s="3">
        <f t="shared" si="148"/>
        <v>424.00399999999996</v>
      </c>
    </row>
    <row r="1358" spans="1:12" x14ac:dyDescent="0.2">
      <c r="A1358" s="1">
        <v>9620</v>
      </c>
      <c r="B1358" s="7">
        <v>37223</v>
      </c>
      <c r="C1358" s="21" t="str">
        <f t="shared" si="146"/>
        <v>V</v>
      </c>
      <c r="D1358" s="5"/>
      <c r="E1358" s="5"/>
      <c r="F1358" s="5">
        <v>20.97</v>
      </c>
      <c r="G1358">
        <v>6.3920000000000003</v>
      </c>
      <c r="K1358" s="15">
        <v>430.35899999999998</v>
      </c>
      <c r="L1358" s="3">
        <f t="shared" si="148"/>
        <v>423.96699999999998</v>
      </c>
    </row>
    <row r="1359" spans="1:12" x14ac:dyDescent="0.2">
      <c r="A1359" s="1">
        <v>9620</v>
      </c>
      <c r="B1359" s="7">
        <v>37244</v>
      </c>
      <c r="C1359" s="21" t="str">
        <f t="shared" si="146"/>
        <v>V</v>
      </c>
      <c r="D1359" s="5"/>
      <c r="E1359" s="5"/>
      <c r="F1359" s="5">
        <v>21.05</v>
      </c>
      <c r="G1359">
        <v>6.4160000000000004</v>
      </c>
      <c r="K1359" s="15">
        <v>430.35899999999998</v>
      </c>
      <c r="L1359" s="3">
        <f t="shared" si="148"/>
        <v>423.94299999999998</v>
      </c>
    </row>
    <row r="1360" spans="1:12" x14ac:dyDescent="0.2">
      <c r="A1360" s="1">
        <v>9620</v>
      </c>
      <c r="B1360" s="7">
        <v>37281</v>
      </c>
      <c r="C1360" s="21" t="str">
        <f t="shared" si="146"/>
        <v>V</v>
      </c>
      <c r="D1360" s="5"/>
      <c r="E1360" s="5"/>
      <c r="F1360" s="5">
        <v>21.17</v>
      </c>
      <c r="G1360">
        <v>6.4530000000000003</v>
      </c>
      <c r="K1360" s="15">
        <v>430.35899999999998</v>
      </c>
      <c r="L1360" s="3">
        <f t="shared" si="148"/>
        <v>423.90600000000001</v>
      </c>
    </row>
    <row r="1361" spans="1:12" x14ac:dyDescent="0.2">
      <c r="A1361" s="1">
        <v>9620</v>
      </c>
      <c r="B1361" s="7">
        <v>37314</v>
      </c>
      <c r="C1361" s="21" t="str">
        <f t="shared" si="146"/>
        <v>V</v>
      </c>
      <c r="D1361" s="5"/>
      <c r="E1361" s="5"/>
      <c r="F1361" s="5">
        <v>21.31</v>
      </c>
      <c r="G1361">
        <v>6.4950000000000001</v>
      </c>
      <c r="K1361" s="15">
        <v>430.35899999999998</v>
      </c>
      <c r="L1361" s="3">
        <f t="shared" si="148"/>
        <v>423.86399999999998</v>
      </c>
    </row>
    <row r="1362" spans="1:12" x14ac:dyDescent="0.2">
      <c r="A1362" s="1">
        <v>9620</v>
      </c>
      <c r="B1362" s="7">
        <v>37337</v>
      </c>
      <c r="C1362" s="21" t="str">
        <f t="shared" si="146"/>
        <v>V</v>
      </c>
      <c r="D1362" s="5"/>
      <c r="E1362" s="5"/>
      <c r="F1362" s="5">
        <v>21.4</v>
      </c>
      <c r="G1362">
        <v>6.5229999999999997</v>
      </c>
      <c r="K1362" s="15">
        <v>430.35899999999998</v>
      </c>
      <c r="L1362" s="3">
        <f t="shared" si="148"/>
        <v>423.83599999999996</v>
      </c>
    </row>
    <row r="1363" spans="1:12" x14ac:dyDescent="0.2">
      <c r="A1363" s="1">
        <v>9620</v>
      </c>
      <c r="B1363" s="7">
        <v>37375</v>
      </c>
      <c r="C1363" s="21" t="str">
        <f t="shared" si="146"/>
        <v>V</v>
      </c>
      <c r="D1363" s="5"/>
      <c r="E1363" s="5"/>
      <c r="F1363" s="5">
        <v>21.42</v>
      </c>
      <c r="G1363">
        <v>6.5289999999999999</v>
      </c>
      <c r="K1363" s="15">
        <v>430.35899999999998</v>
      </c>
      <c r="L1363" s="3">
        <f t="shared" si="148"/>
        <v>423.83</v>
      </c>
    </row>
    <row r="1364" spans="1:12" x14ac:dyDescent="0.2">
      <c r="A1364" s="1">
        <v>9620</v>
      </c>
      <c r="B1364" s="7">
        <v>37398</v>
      </c>
      <c r="C1364" s="21" t="str">
        <f t="shared" si="146"/>
        <v>V</v>
      </c>
      <c r="D1364" s="5"/>
      <c r="E1364" s="5"/>
      <c r="F1364" s="5">
        <v>21.29</v>
      </c>
      <c r="G1364">
        <v>6.4889999999999999</v>
      </c>
      <c r="K1364" s="15">
        <v>430.35899999999998</v>
      </c>
      <c r="L1364" s="3">
        <f t="shared" si="148"/>
        <v>423.87</v>
      </c>
    </row>
    <row r="1365" spans="1:12" x14ac:dyDescent="0.2">
      <c r="A1365" s="1">
        <v>9620</v>
      </c>
      <c r="B1365" s="7">
        <v>37433</v>
      </c>
      <c r="C1365" s="21" t="str">
        <f t="shared" si="146"/>
        <v>V</v>
      </c>
      <c r="D1365" s="5"/>
      <c r="E1365" s="5"/>
      <c r="F1365" s="5">
        <v>21.07</v>
      </c>
      <c r="G1365">
        <v>6.4219999999999997</v>
      </c>
      <c r="K1365" s="15">
        <v>430.35899999999998</v>
      </c>
      <c r="L1365" s="3">
        <f t="shared" si="148"/>
        <v>423.93699999999995</v>
      </c>
    </row>
    <row r="1366" spans="1:12" x14ac:dyDescent="0.2">
      <c r="A1366" s="1">
        <v>9620</v>
      </c>
      <c r="B1366" s="7">
        <v>37461</v>
      </c>
      <c r="C1366" s="21" t="str">
        <f t="shared" si="146"/>
        <v>V</v>
      </c>
      <c r="D1366" s="5"/>
      <c r="E1366" s="5"/>
      <c r="F1366" s="5">
        <v>20.92</v>
      </c>
      <c r="G1366">
        <v>6.3760000000000003</v>
      </c>
      <c r="K1366" s="15">
        <v>430.35899999999998</v>
      </c>
      <c r="L1366" s="3">
        <f t="shared" si="148"/>
        <v>423.983</v>
      </c>
    </row>
    <row r="1367" spans="1:12" x14ac:dyDescent="0.2">
      <c r="A1367" s="1">
        <v>9620</v>
      </c>
      <c r="B1367" s="7">
        <v>37494</v>
      </c>
      <c r="C1367" s="21" t="str">
        <f t="shared" si="146"/>
        <v>V</v>
      </c>
      <c r="D1367" s="5"/>
      <c r="E1367" s="5"/>
      <c r="F1367" s="5">
        <v>20.95</v>
      </c>
      <c r="G1367">
        <v>6.3860000000000001</v>
      </c>
      <c r="K1367" s="15">
        <v>430.35899999999998</v>
      </c>
      <c r="L1367" s="3">
        <f t="shared" si="148"/>
        <v>423.97299999999996</v>
      </c>
    </row>
    <row r="1368" spans="1:12" x14ac:dyDescent="0.2">
      <c r="A1368" s="1">
        <v>9620</v>
      </c>
      <c r="B1368" s="7">
        <v>37524</v>
      </c>
      <c r="C1368" s="21" t="str">
        <f t="shared" si="146"/>
        <v>V</v>
      </c>
      <c r="D1368" s="5"/>
      <c r="E1368" s="5"/>
      <c r="F1368" s="5">
        <v>21.12</v>
      </c>
      <c r="G1368" s="3">
        <f t="shared" ref="G1368:G1456" si="149">F1368*0.3048</f>
        <v>6.4373760000000004</v>
      </c>
      <c r="K1368" s="15">
        <v>430.35899999999998</v>
      </c>
      <c r="L1368" s="3">
        <f t="shared" si="148"/>
        <v>423.92162399999995</v>
      </c>
    </row>
    <row r="1369" spans="1:12" x14ac:dyDescent="0.2">
      <c r="A1369" s="1">
        <v>9620</v>
      </c>
      <c r="B1369" s="7">
        <v>37550</v>
      </c>
      <c r="C1369" s="21" t="str">
        <f t="shared" si="146"/>
        <v>V</v>
      </c>
      <c r="D1369" s="5"/>
      <c r="E1369" s="5"/>
      <c r="F1369" s="5">
        <v>21.31</v>
      </c>
      <c r="G1369" s="3">
        <f t="shared" si="149"/>
        <v>6.4952879999999995</v>
      </c>
      <c r="K1369" s="15">
        <v>430.35899999999998</v>
      </c>
      <c r="L1369" s="3">
        <f t="shared" si="148"/>
        <v>423.86371199999996</v>
      </c>
    </row>
    <row r="1370" spans="1:12" x14ac:dyDescent="0.2">
      <c r="A1370" s="1">
        <v>9620</v>
      </c>
      <c r="B1370" s="7">
        <v>37581</v>
      </c>
      <c r="C1370" s="21" t="str">
        <f t="shared" si="146"/>
        <v>V</v>
      </c>
      <c r="D1370" s="5"/>
      <c r="E1370" s="5"/>
      <c r="F1370" s="5">
        <v>21.43</v>
      </c>
      <c r="G1370" s="3">
        <f t="shared" si="149"/>
        <v>6.5318640000000006</v>
      </c>
      <c r="K1370" s="15">
        <v>430.35899999999998</v>
      </c>
      <c r="L1370" s="3">
        <f t="shared" si="148"/>
        <v>423.827136</v>
      </c>
    </row>
    <row r="1371" spans="1:12" x14ac:dyDescent="0.2">
      <c r="A1371" s="1">
        <v>9620</v>
      </c>
      <c r="B1371" s="7">
        <v>37610</v>
      </c>
      <c r="C1371" s="21" t="str">
        <f t="shared" si="146"/>
        <v>V</v>
      </c>
      <c r="D1371" s="5"/>
      <c r="E1371" s="5"/>
      <c r="F1371" s="5">
        <v>21.51</v>
      </c>
      <c r="G1371" s="3">
        <f t="shared" si="149"/>
        <v>6.556248000000001</v>
      </c>
      <c r="K1371" s="15">
        <v>430.35899999999998</v>
      </c>
      <c r="L1371" s="3">
        <f t="shared" si="148"/>
        <v>423.802752</v>
      </c>
    </row>
    <row r="1372" spans="1:12" x14ac:dyDescent="0.2">
      <c r="A1372" s="1">
        <v>9620</v>
      </c>
      <c r="B1372" s="7">
        <v>37651</v>
      </c>
      <c r="C1372" s="21" t="str">
        <f t="shared" si="146"/>
        <v>V</v>
      </c>
      <c r="D1372" s="5"/>
      <c r="E1372" s="5"/>
      <c r="F1372" s="5">
        <v>21.61</v>
      </c>
      <c r="G1372" s="3">
        <f t="shared" si="149"/>
        <v>6.5867279999999999</v>
      </c>
      <c r="K1372" s="15">
        <v>430.35899999999998</v>
      </c>
      <c r="L1372" s="3">
        <f t="shared" si="148"/>
        <v>423.77227199999999</v>
      </c>
    </row>
    <row r="1373" spans="1:12" x14ac:dyDescent="0.2">
      <c r="A1373" s="1">
        <v>9620</v>
      </c>
      <c r="B1373" s="7">
        <v>37679</v>
      </c>
      <c r="C1373" s="21" t="str">
        <f t="shared" si="146"/>
        <v>V</v>
      </c>
      <c r="D1373" s="5"/>
      <c r="E1373" s="5"/>
      <c r="F1373" s="5">
        <v>21.74</v>
      </c>
      <c r="G1373" s="3">
        <f t="shared" si="149"/>
        <v>6.6263519999999998</v>
      </c>
      <c r="K1373" s="15">
        <v>430.35899999999998</v>
      </c>
      <c r="L1373" s="3">
        <f t="shared" si="148"/>
        <v>423.73264799999998</v>
      </c>
    </row>
    <row r="1374" spans="1:12" x14ac:dyDescent="0.2">
      <c r="A1374" s="1">
        <v>9620</v>
      </c>
      <c r="B1374" s="7">
        <v>37706</v>
      </c>
      <c r="C1374" s="21" t="str">
        <f t="shared" si="146"/>
        <v>V</v>
      </c>
      <c r="D1374" s="5"/>
      <c r="E1374" s="5"/>
      <c r="F1374" s="5">
        <v>21.77</v>
      </c>
      <c r="G1374" s="3">
        <f t="shared" si="149"/>
        <v>6.6354959999999998</v>
      </c>
      <c r="K1374" s="15">
        <v>430.35899999999998</v>
      </c>
      <c r="L1374" s="3">
        <f t="shared" si="148"/>
        <v>423.72350399999999</v>
      </c>
    </row>
    <row r="1375" spans="1:12" x14ac:dyDescent="0.2">
      <c r="A1375" s="1">
        <v>9620</v>
      </c>
      <c r="B1375" s="7">
        <v>37739</v>
      </c>
      <c r="C1375" s="21" t="str">
        <f t="shared" si="146"/>
        <v>V</v>
      </c>
      <c r="D1375" s="5"/>
      <c r="E1375" s="5"/>
      <c r="F1375" s="5">
        <v>21.79</v>
      </c>
      <c r="G1375" s="3">
        <f t="shared" si="149"/>
        <v>6.6415920000000002</v>
      </c>
      <c r="K1375" s="15">
        <v>430.35899999999998</v>
      </c>
      <c r="L1375" s="3">
        <f t="shared" si="148"/>
        <v>423.71740799999998</v>
      </c>
    </row>
    <row r="1376" spans="1:12" x14ac:dyDescent="0.2">
      <c r="A1376" s="1">
        <v>9620</v>
      </c>
      <c r="B1376" s="7">
        <v>37761</v>
      </c>
      <c r="C1376" s="21" t="str">
        <f t="shared" si="146"/>
        <v>V</v>
      </c>
      <c r="D1376" s="5"/>
      <c r="E1376" s="5"/>
      <c r="F1376" s="5">
        <v>21.76</v>
      </c>
      <c r="G1376" s="3">
        <f t="shared" si="149"/>
        <v>6.632448000000001</v>
      </c>
      <c r="K1376" s="15">
        <v>430.35899999999998</v>
      </c>
      <c r="L1376" s="3">
        <f t="shared" si="148"/>
        <v>423.72655199999997</v>
      </c>
    </row>
    <row r="1377" spans="1:12" x14ac:dyDescent="0.2">
      <c r="A1377" s="1">
        <v>9620</v>
      </c>
      <c r="B1377" s="7">
        <v>37802</v>
      </c>
      <c r="C1377" s="21" t="str">
        <f t="shared" si="146"/>
        <v>V</v>
      </c>
      <c r="D1377" s="5"/>
      <c r="E1377" s="5"/>
      <c r="F1377" s="5">
        <v>21.67</v>
      </c>
      <c r="G1377" s="3">
        <f t="shared" si="149"/>
        <v>6.6050160000000009</v>
      </c>
      <c r="K1377" s="15">
        <v>430.35899999999998</v>
      </c>
      <c r="L1377" s="3">
        <f t="shared" si="148"/>
        <v>423.753984</v>
      </c>
    </row>
    <row r="1378" spans="1:12" x14ac:dyDescent="0.2">
      <c r="A1378" s="1">
        <v>9620</v>
      </c>
      <c r="B1378" s="7">
        <v>37824</v>
      </c>
      <c r="C1378" s="21" t="str">
        <f t="shared" si="146"/>
        <v>V</v>
      </c>
      <c r="D1378" s="5"/>
      <c r="E1378" s="5"/>
      <c r="F1378" s="5">
        <v>21.57</v>
      </c>
      <c r="G1378" s="3">
        <f t="shared" si="149"/>
        <v>6.5745360000000002</v>
      </c>
      <c r="K1378" s="15">
        <v>430.35899999999998</v>
      </c>
      <c r="L1378" s="3">
        <f t="shared" si="148"/>
        <v>423.78446399999996</v>
      </c>
    </row>
    <row r="1379" spans="1:12" x14ac:dyDescent="0.2">
      <c r="A1379" s="1">
        <v>9620</v>
      </c>
      <c r="B1379" s="7">
        <v>37860</v>
      </c>
      <c r="C1379" s="21" t="str">
        <f t="shared" si="146"/>
        <v>V</v>
      </c>
      <c r="D1379" s="5"/>
      <c r="E1379" s="5"/>
      <c r="F1379" s="5">
        <v>21.81</v>
      </c>
      <c r="G1379" s="3">
        <f t="shared" si="149"/>
        <v>6.6476879999999996</v>
      </c>
      <c r="K1379" s="15">
        <v>430.35899999999998</v>
      </c>
      <c r="L1379" s="3">
        <f t="shared" si="148"/>
        <v>423.71131199999996</v>
      </c>
    </row>
    <row r="1380" spans="1:12" x14ac:dyDescent="0.2">
      <c r="A1380" s="1">
        <v>9620</v>
      </c>
      <c r="B1380" s="7">
        <v>37888</v>
      </c>
      <c r="C1380" s="21" t="str">
        <f t="shared" si="146"/>
        <v>V</v>
      </c>
      <c r="D1380" s="5"/>
      <c r="E1380" s="5"/>
      <c r="F1380" s="5">
        <v>21.95</v>
      </c>
      <c r="G1380" s="3">
        <f t="shared" si="149"/>
        <v>6.6903600000000001</v>
      </c>
      <c r="K1380" s="15">
        <v>430.35899999999998</v>
      </c>
      <c r="L1380" s="3">
        <f t="shared" si="148"/>
        <v>423.66863999999998</v>
      </c>
    </row>
    <row r="1381" spans="1:12" x14ac:dyDescent="0.2">
      <c r="A1381" s="1">
        <v>9620</v>
      </c>
      <c r="B1381" s="7">
        <v>37924</v>
      </c>
      <c r="C1381" s="21" t="str">
        <f t="shared" si="146"/>
        <v>V</v>
      </c>
      <c r="D1381" s="5"/>
      <c r="E1381" s="5"/>
      <c r="F1381" s="5">
        <v>22</v>
      </c>
      <c r="G1381" s="3">
        <f t="shared" si="149"/>
        <v>6.7056000000000004</v>
      </c>
      <c r="K1381" s="15">
        <v>430.35899999999998</v>
      </c>
      <c r="L1381" s="3">
        <f t="shared" si="148"/>
        <v>423.65339999999998</v>
      </c>
    </row>
    <row r="1382" spans="1:12" x14ac:dyDescent="0.2">
      <c r="A1382" s="1">
        <v>9620</v>
      </c>
      <c r="B1382" s="7">
        <v>37951</v>
      </c>
      <c r="C1382" s="21" t="str">
        <f t="shared" si="146"/>
        <v>V</v>
      </c>
      <c r="D1382" s="5"/>
      <c r="E1382" s="5"/>
      <c r="F1382" s="5">
        <v>22.01</v>
      </c>
      <c r="G1382" s="3">
        <f t="shared" si="149"/>
        <v>6.7086480000000011</v>
      </c>
      <c r="K1382" s="15">
        <v>430.35899999999998</v>
      </c>
      <c r="L1382" s="3">
        <f t="shared" si="148"/>
        <v>423.650352</v>
      </c>
    </row>
    <row r="1383" spans="1:12" x14ac:dyDescent="0.2">
      <c r="A1383" s="1">
        <v>9620</v>
      </c>
      <c r="B1383" s="7">
        <v>37978</v>
      </c>
      <c r="C1383" s="21" t="str">
        <f t="shared" si="146"/>
        <v>V</v>
      </c>
      <c r="D1383" s="5"/>
      <c r="E1383" s="5"/>
      <c r="F1383" s="5">
        <v>21.9</v>
      </c>
      <c r="G1383" s="3">
        <f t="shared" si="149"/>
        <v>6.6751199999999997</v>
      </c>
      <c r="K1383" s="15">
        <v>430.35899999999998</v>
      </c>
      <c r="L1383" s="3">
        <f t="shared" si="148"/>
        <v>423.68387999999999</v>
      </c>
    </row>
    <row r="1384" spans="1:12" x14ac:dyDescent="0.2">
      <c r="A1384" s="1">
        <v>9620</v>
      </c>
      <c r="B1384" s="7">
        <v>38008</v>
      </c>
      <c r="C1384" s="21" t="str">
        <f t="shared" si="146"/>
        <v>V</v>
      </c>
      <c r="D1384" s="5"/>
      <c r="E1384" s="5"/>
      <c r="F1384" s="5">
        <v>21.96</v>
      </c>
      <c r="G1384" s="3">
        <f t="shared" si="149"/>
        <v>6.6934080000000007</v>
      </c>
      <c r="K1384" s="15">
        <v>430.35899999999998</v>
      </c>
      <c r="L1384" s="3">
        <f t="shared" si="148"/>
        <v>423.665592</v>
      </c>
    </row>
    <row r="1385" spans="1:12" x14ac:dyDescent="0.2">
      <c r="A1385" s="1">
        <v>9620</v>
      </c>
      <c r="B1385" s="7">
        <v>38047</v>
      </c>
      <c r="C1385" s="21" t="str">
        <f t="shared" si="146"/>
        <v>V</v>
      </c>
      <c r="D1385" s="5"/>
      <c r="E1385" s="5"/>
      <c r="F1385" s="5">
        <v>22.01</v>
      </c>
      <c r="G1385" s="3">
        <f t="shared" si="149"/>
        <v>6.7086480000000011</v>
      </c>
      <c r="K1385" s="15">
        <v>430.35899999999998</v>
      </c>
      <c r="L1385" s="3">
        <f t="shared" si="148"/>
        <v>423.650352</v>
      </c>
    </row>
    <row r="1386" spans="1:12" x14ac:dyDescent="0.2">
      <c r="A1386" s="1">
        <v>9620</v>
      </c>
      <c r="B1386" s="7">
        <v>38079</v>
      </c>
      <c r="C1386" s="21" t="str">
        <f t="shared" si="146"/>
        <v>V</v>
      </c>
      <c r="D1386" s="5"/>
      <c r="E1386" s="5"/>
      <c r="F1386" s="5">
        <v>21.75</v>
      </c>
      <c r="G1386" s="3">
        <f t="shared" si="149"/>
        <v>6.6294000000000004</v>
      </c>
      <c r="K1386" s="15">
        <v>430.35899999999998</v>
      </c>
      <c r="L1386" s="3">
        <f t="shared" si="148"/>
        <v>423.7296</v>
      </c>
    </row>
    <row r="1387" spans="1:12" x14ac:dyDescent="0.2">
      <c r="A1387" s="1">
        <v>9620</v>
      </c>
      <c r="B1387" s="7">
        <v>38105</v>
      </c>
      <c r="C1387" s="21" t="s">
        <v>253</v>
      </c>
      <c r="D1387" s="5"/>
      <c r="E1387" s="5"/>
      <c r="F1387" s="5">
        <v>21.84</v>
      </c>
      <c r="G1387" s="3">
        <f t="shared" si="149"/>
        <v>6.6568320000000005</v>
      </c>
      <c r="J1387" t="s">
        <v>40</v>
      </c>
      <c r="K1387" s="15">
        <v>430.35899999999998</v>
      </c>
      <c r="L1387" s="3">
        <f t="shared" si="148"/>
        <v>423.70216799999997</v>
      </c>
    </row>
    <row r="1388" spans="1:12" x14ac:dyDescent="0.2">
      <c r="A1388" s="1">
        <v>9620</v>
      </c>
      <c r="B1388" s="7">
        <v>38131</v>
      </c>
      <c r="C1388" s="21" t="s">
        <v>253</v>
      </c>
      <c r="D1388" s="5"/>
      <c r="E1388" s="5"/>
      <c r="F1388" s="5">
        <v>21.95</v>
      </c>
      <c r="G1388" s="3">
        <f t="shared" si="149"/>
        <v>6.6903600000000001</v>
      </c>
      <c r="J1388" t="s">
        <v>41</v>
      </c>
      <c r="K1388" s="15">
        <v>430.35899999999998</v>
      </c>
      <c r="L1388" s="3">
        <f t="shared" si="148"/>
        <v>423.66863999999998</v>
      </c>
    </row>
    <row r="1389" spans="1:12" x14ac:dyDescent="0.2">
      <c r="A1389" s="1">
        <v>9620</v>
      </c>
      <c r="B1389" s="7">
        <v>38162</v>
      </c>
      <c r="C1389" s="21" t="s">
        <v>253</v>
      </c>
      <c r="D1389" s="5"/>
      <c r="E1389" s="5"/>
      <c r="F1389" s="5">
        <v>22.02</v>
      </c>
      <c r="G1389" s="3">
        <f t="shared" si="149"/>
        <v>6.7116959999999999</v>
      </c>
      <c r="J1389" t="s">
        <v>41</v>
      </c>
      <c r="K1389" s="15">
        <v>430.35899999999998</v>
      </c>
      <c r="L1389" s="3">
        <f t="shared" si="148"/>
        <v>423.64730399999996</v>
      </c>
    </row>
    <row r="1390" spans="1:12" x14ac:dyDescent="0.2">
      <c r="A1390" s="1">
        <v>9620</v>
      </c>
      <c r="B1390" s="7">
        <v>38191</v>
      </c>
      <c r="C1390" s="21" t="s">
        <v>253</v>
      </c>
      <c r="D1390" s="5"/>
      <c r="E1390" s="5"/>
      <c r="F1390" s="5">
        <v>22.07</v>
      </c>
      <c r="G1390" s="3">
        <f t="shared" si="149"/>
        <v>6.7269360000000002</v>
      </c>
      <c r="J1390" t="s">
        <v>41</v>
      </c>
      <c r="K1390" s="15">
        <v>430.35899999999998</v>
      </c>
      <c r="L1390" s="3">
        <f t="shared" si="148"/>
        <v>423.63206399999996</v>
      </c>
    </row>
    <row r="1391" spans="1:12" x14ac:dyDescent="0.2">
      <c r="A1391" s="1">
        <v>9620</v>
      </c>
      <c r="B1391" s="7">
        <v>38217</v>
      </c>
      <c r="C1391" s="21" t="s">
        <v>253</v>
      </c>
      <c r="D1391" s="5"/>
      <c r="E1391" s="5"/>
      <c r="F1391" s="5">
        <v>21.69</v>
      </c>
      <c r="G1391" s="3">
        <f t="shared" si="149"/>
        <v>6.6111120000000003</v>
      </c>
      <c r="J1391" t="s">
        <v>41</v>
      </c>
      <c r="K1391" s="15">
        <v>430.35899999999998</v>
      </c>
      <c r="L1391" s="3">
        <f t="shared" si="148"/>
        <v>423.74788799999999</v>
      </c>
    </row>
    <row r="1392" spans="1:12" x14ac:dyDescent="0.2">
      <c r="A1392" s="1">
        <v>9620</v>
      </c>
      <c r="B1392" s="7">
        <v>38250</v>
      </c>
      <c r="C1392" s="21" t="s">
        <v>253</v>
      </c>
      <c r="D1392" s="5"/>
      <c r="E1392" s="5"/>
      <c r="F1392" s="5">
        <v>22.26</v>
      </c>
      <c r="G1392" s="3">
        <f t="shared" si="149"/>
        <v>6.7848480000000011</v>
      </c>
      <c r="J1392" t="s">
        <v>41</v>
      </c>
      <c r="K1392" s="15">
        <v>430.35899999999998</v>
      </c>
      <c r="L1392" s="3">
        <f t="shared" si="148"/>
        <v>423.57415199999997</v>
      </c>
    </row>
    <row r="1393" spans="1:12" x14ac:dyDescent="0.2">
      <c r="A1393" s="1">
        <v>9620</v>
      </c>
      <c r="B1393" s="7">
        <v>38292</v>
      </c>
      <c r="C1393" s="21" t="s">
        <v>253</v>
      </c>
      <c r="D1393" s="5"/>
      <c r="E1393" s="5"/>
      <c r="F1393" s="5">
        <v>21.98</v>
      </c>
      <c r="G1393" s="3">
        <f t="shared" si="149"/>
        <v>6.6995040000000001</v>
      </c>
      <c r="J1393" t="s">
        <v>41</v>
      </c>
      <c r="K1393" s="15">
        <v>430.35899999999998</v>
      </c>
      <c r="L1393" s="3">
        <f t="shared" si="148"/>
        <v>423.65949599999999</v>
      </c>
    </row>
    <row r="1394" spans="1:12" x14ac:dyDescent="0.2">
      <c r="A1394" s="1">
        <v>9620</v>
      </c>
      <c r="B1394" s="7">
        <v>38320</v>
      </c>
      <c r="C1394" s="21" t="s">
        <v>253</v>
      </c>
      <c r="D1394" s="5"/>
      <c r="E1394" s="5"/>
      <c r="F1394" s="5">
        <v>21.47</v>
      </c>
      <c r="G1394" s="3">
        <f t="shared" si="149"/>
        <v>6.5440560000000003</v>
      </c>
      <c r="J1394" t="s">
        <v>41</v>
      </c>
      <c r="K1394" s="15">
        <v>430.35899999999998</v>
      </c>
      <c r="L1394" s="3">
        <f t="shared" si="148"/>
        <v>423.81494399999997</v>
      </c>
    </row>
    <row r="1395" spans="1:12" x14ac:dyDescent="0.2">
      <c r="A1395" s="1">
        <v>9620</v>
      </c>
      <c r="B1395" s="7">
        <v>38341</v>
      </c>
      <c r="C1395" s="21" t="s">
        <v>253</v>
      </c>
      <c r="D1395" s="5"/>
      <c r="E1395" s="5"/>
      <c r="F1395" s="5">
        <v>21.52</v>
      </c>
      <c r="G1395" s="3">
        <f t="shared" si="149"/>
        <v>6.5592959999999998</v>
      </c>
      <c r="J1395" t="s">
        <v>41</v>
      </c>
      <c r="K1395" s="15">
        <v>430.35899999999998</v>
      </c>
      <c r="L1395" s="3">
        <f t="shared" si="148"/>
        <v>423.79970399999996</v>
      </c>
    </row>
    <row r="1396" spans="1:12" x14ac:dyDescent="0.2">
      <c r="A1396" s="1">
        <v>9620</v>
      </c>
      <c r="B1396" s="7">
        <v>38377</v>
      </c>
      <c r="C1396" s="21" t="s">
        <v>253</v>
      </c>
      <c r="D1396" s="5"/>
      <c r="E1396" s="5"/>
      <c r="F1396" s="5">
        <v>21.73</v>
      </c>
      <c r="G1396" s="3">
        <f t="shared" si="149"/>
        <v>6.6233040000000001</v>
      </c>
      <c r="J1396" t="s">
        <v>41</v>
      </c>
      <c r="K1396" s="15">
        <v>430.35899999999998</v>
      </c>
      <c r="L1396" s="3">
        <f t="shared" si="148"/>
        <v>423.73569599999996</v>
      </c>
    </row>
    <row r="1397" spans="1:12" x14ac:dyDescent="0.2">
      <c r="A1397" s="1">
        <v>9620</v>
      </c>
      <c r="B1397" s="7">
        <v>38413</v>
      </c>
      <c r="C1397" s="21" t="s">
        <v>253</v>
      </c>
      <c r="D1397" s="5"/>
      <c r="E1397" s="5"/>
      <c r="F1397" s="5">
        <v>21.9</v>
      </c>
      <c r="G1397" s="3">
        <f t="shared" si="149"/>
        <v>6.6751199999999997</v>
      </c>
      <c r="J1397" t="s">
        <v>41</v>
      </c>
      <c r="K1397" s="15">
        <v>430.35899999999998</v>
      </c>
      <c r="L1397" s="3">
        <f t="shared" si="148"/>
        <v>423.68387999999999</v>
      </c>
    </row>
    <row r="1398" spans="1:12" x14ac:dyDescent="0.2">
      <c r="A1398" s="1">
        <v>9620</v>
      </c>
      <c r="B1398" s="7">
        <v>38440</v>
      </c>
      <c r="C1398" s="21" t="s">
        <v>253</v>
      </c>
      <c r="D1398" s="5"/>
      <c r="E1398" s="5"/>
      <c r="F1398" s="5">
        <v>21.94</v>
      </c>
      <c r="G1398" s="3">
        <f t="shared" si="149"/>
        <v>6.6873120000000004</v>
      </c>
      <c r="J1398" t="s">
        <v>41</v>
      </c>
      <c r="K1398" s="15">
        <v>430.35899999999998</v>
      </c>
      <c r="L1398" s="3">
        <f t="shared" si="148"/>
        <v>423.67168799999996</v>
      </c>
    </row>
    <row r="1399" spans="1:12" x14ac:dyDescent="0.2">
      <c r="A1399" s="1">
        <v>9620</v>
      </c>
      <c r="B1399" s="7">
        <v>38467</v>
      </c>
      <c r="C1399" s="21" t="s">
        <v>253</v>
      </c>
      <c r="D1399" s="5"/>
      <c r="E1399" s="5"/>
      <c r="F1399" s="5">
        <v>21.67</v>
      </c>
      <c r="G1399" s="3">
        <f t="shared" si="149"/>
        <v>6.6050160000000009</v>
      </c>
      <c r="J1399" t="s">
        <v>41</v>
      </c>
      <c r="K1399" s="15">
        <v>430.35899999999998</v>
      </c>
      <c r="L1399" s="3">
        <f t="shared" si="148"/>
        <v>423.753984</v>
      </c>
    </row>
    <row r="1400" spans="1:12" x14ac:dyDescent="0.2">
      <c r="A1400" s="1">
        <v>9620</v>
      </c>
      <c r="B1400" s="7">
        <v>38496</v>
      </c>
      <c r="C1400" s="21" t="s">
        <v>253</v>
      </c>
      <c r="D1400" s="5"/>
      <c r="E1400" s="5"/>
      <c r="F1400" s="5">
        <v>21.64</v>
      </c>
      <c r="G1400" s="3">
        <f t="shared" si="149"/>
        <v>6.5958720000000008</v>
      </c>
      <c r="J1400" t="s">
        <v>41</v>
      </c>
      <c r="K1400" s="15">
        <v>430.35899999999998</v>
      </c>
      <c r="L1400" s="3">
        <f t="shared" si="148"/>
        <v>423.76312799999999</v>
      </c>
    </row>
    <row r="1401" spans="1:12" x14ac:dyDescent="0.2">
      <c r="A1401" s="1">
        <v>9620</v>
      </c>
      <c r="B1401" s="7">
        <v>38526</v>
      </c>
      <c r="C1401" s="21" t="s">
        <v>253</v>
      </c>
      <c r="D1401" s="5"/>
      <c r="E1401" s="5"/>
      <c r="F1401" s="5">
        <v>20.88</v>
      </c>
      <c r="G1401" s="3">
        <f t="shared" si="149"/>
        <v>6.3642240000000001</v>
      </c>
      <c r="J1401" t="s">
        <v>41</v>
      </c>
      <c r="K1401" s="15">
        <v>430.35899999999998</v>
      </c>
      <c r="L1401" s="3">
        <f t="shared" si="148"/>
        <v>423.994776</v>
      </c>
    </row>
    <row r="1402" spans="1:12" x14ac:dyDescent="0.2">
      <c r="A1402" s="1">
        <v>9620</v>
      </c>
      <c r="B1402" s="7">
        <v>38558</v>
      </c>
      <c r="C1402" s="21" t="str">
        <f>IF(ISBLANK(D1402),"V","S")</f>
        <v>V</v>
      </c>
      <c r="D1402" s="5"/>
      <c r="E1402" s="5"/>
      <c r="F1402" s="5">
        <v>20.89</v>
      </c>
      <c r="G1402" s="3">
        <f t="shared" si="149"/>
        <v>6.3672720000000007</v>
      </c>
      <c r="J1402" t="s">
        <v>58</v>
      </c>
      <c r="K1402" s="15">
        <v>430.35899999999998</v>
      </c>
      <c r="L1402" s="3">
        <f t="shared" si="148"/>
        <v>423.99172799999997</v>
      </c>
    </row>
    <row r="1403" spans="1:12" x14ac:dyDescent="0.2">
      <c r="A1403" s="1">
        <v>9620</v>
      </c>
      <c r="B1403" s="7">
        <v>38586</v>
      </c>
      <c r="C1403" s="21" t="str">
        <f>IF(ISBLANK(D1403),"V","S")</f>
        <v>V</v>
      </c>
      <c r="D1403" s="5"/>
      <c r="E1403" s="5"/>
      <c r="F1403" s="5">
        <v>21.2</v>
      </c>
      <c r="G1403" s="3">
        <f t="shared" si="149"/>
        <v>6.4617599999999999</v>
      </c>
      <c r="J1403" t="s">
        <v>58</v>
      </c>
      <c r="K1403" s="15">
        <v>430.35899999999998</v>
      </c>
      <c r="L1403" s="3">
        <f t="shared" si="148"/>
        <v>423.89723999999995</v>
      </c>
    </row>
    <row r="1404" spans="1:12" x14ac:dyDescent="0.2">
      <c r="A1404" s="1">
        <v>9620</v>
      </c>
      <c r="B1404" s="7">
        <v>38618</v>
      </c>
      <c r="C1404" s="21" t="s">
        <v>253</v>
      </c>
      <c r="D1404" s="5"/>
      <c r="E1404" s="5"/>
      <c r="F1404" s="5">
        <v>21.42</v>
      </c>
      <c r="G1404" s="3">
        <f t="shared" si="149"/>
        <v>6.5288160000000008</v>
      </c>
      <c r="J1404" t="s">
        <v>41</v>
      </c>
      <c r="K1404" s="15">
        <v>430.35899999999998</v>
      </c>
      <c r="L1404" s="3">
        <f t="shared" si="148"/>
        <v>423.83018399999997</v>
      </c>
    </row>
    <row r="1405" spans="1:12" x14ac:dyDescent="0.2">
      <c r="A1405" s="1">
        <v>9620</v>
      </c>
      <c r="B1405" s="7">
        <v>38376</v>
      </c>
      <c r="C1405" s="21" t="s">
        <v>253</v>
      </c>
      <c r="D1405" s="5"/>
      <c r="E1405" s="5"/>
      <c r="F1405" s="5">
        <v>21.56</v>
      </c>
      <c r="G1405" s="3">
        <f t="shared" si="149"/>
        <v>6.5714879999999996</v>
      </c>
      <c r="J1405" t="s">
        <v>41</v>
      </c>
      <c r="K1405" s="15">
        <v>430.35899999999998</v>
      </c>
      <c r="L1405" s="3">
        <f t="shared" si="148"/>
        <v>423.78751199999999</v>
      </c>
    </row>
    <row r="1406" spans="1:12" x14ac:dyDescent="0.2">
      <c r="A1406" s="1">
        <v>9620</v>
      </c>
      <c r="B1406" s="7">
        <v>38677</v>
      </c>
      <c r="C1406" s="21" t="s">
        <v>253</v>
      </c>
      <c r="D1406" s="5"/>
      <c r="E1406" s="5"/>
      <c r="F1406" s="5">
        <v>21.62</v>
      </c>
      <c r="G1406" s="3">
        <f t="shared" si="149"/>
        <v>6.5897760000000005</v>
      </c>
      <c r="J1406" t="s">
        <v>41</v>
      </c>
      <c r="K1406" s="15">
        <v>430.35899999999998</v>
      </c>
      <c r="L1406" s="3">
        <f t="shared" si="148"/>
        <v>423.76922400000001</v>
      </c>
    </row>
    <row r="1407" spans="1:12" x14ac:dyDescent="0.2">
      <c r="A1407" s="1">
        <v>9620</v>
      </c>
      <c r="B1407" s="7">
        <v>38707</v>
      </c>
      <c r="C1407" s="21" t="str">
        <f>IF(ISBLANK(D1407),"V","S")</f>
        <v>V</v>
      </c>
      <c r="D1407" s="5"/>
      <c r="E1407" s="5"/>
      <c r="F1407" s="5">
        <v>21.67</v>
      </c>
      <c r="G1407" s="3">
        <f t="shared" si="149"/>
        <v>6.6050160000000009</v>
      </c>
      <c r="J1407" t="s">
        <v>85</v>
      </c>
      <c r="K1407" s="15">
        <v>430.35899999999998</v>
      </c>
      <c r="L1407" s="3">
        <f t="shared" si="148"/>
        <v>423.753984</v>
      </c>
    </row>
    <row r="1408" spans="1:12" x14ac:dyDescent="0.2">
      <c r="A1408" s="1">
        <v>9620</v>
      </c>
      <c r="B1408" s="7">
        <v>38743</v>
      </c>
      <c r="C1408" s="21" t="s">
        <v>253</v>
      </c>
      <c r="D1408" s="5"/>
      <c r="E1408" s="5"/>
      <c r="F1408" s="5">
        <v>21.76</v>
      </c>
      <c r="G1408" s="3">
        <f t="shared" si="149"/>
        <v>6.632448000000001</v>
      </c>
      <c r="J1408" t="s">
        <v>41</v>
      </c>
      <c r="K1408" s="15">
        <v>430.35899999999998</v>
      </c>
      <c r="L1408" s="3">
        <f t="shared" si="148"/>
        <v>423.72655199999997</v>
      </c>
    </row>
    <row r="1409" spans="1:12" x14ac:dyDescent="0.2">
      <c r="A1409" s="1">
        <v>9620</v>
      </c>
      <c r="B1409" s="7">
        <v>38776</v>
      </c>
      <c r="C1409" s="21" t="s">
        <v>253</v>
      </c>
      <c r="D1409" s="5"/>
      <c r="E1409" s="5"/>
      <c r="F1409" s="5">
        <v>21.89</v>
      </c>
      <c r="G1409" s="3">
        <f t="shared" si="149"/>
        <v>6.6720720000000009</v>
      </c>
      <c r="J1409" t="s">
        <v>41</v>
      </c>
      <c r="K1409" s="15">
        <v>430.35899999999998</v>
      </c>
      <c r="L1409" s="3">
        <f t="shared" si="148"/>
        <v>423.68692799999997</v>
      </c>
    </row>
    <row r="1410" spans="1:12" x14ac:dyDescent="0.2">
      <c r="A1410" s="1">
        <v>9620</v>
      </c>
      <c r="B1410" s="7">
        <v>38803</v>
      </c>
      <c r="C1410" s="21" t="s">
        <v>253</v>
      </c>
      <c r="D1410" s="5"/>
      <c r="E1410" s="5"/>
      <c r="F1410" s="5">
        <v>21.95</v>
      </c>
      <c r="G1410" s="3">
        <f t="shared" si="149"/>
        <v>6.6903600000000001</v>
      </c>
      <c r="J1410" t="s">
        <v>41</v>
      </c>
      <c r="K1410" s="15">
        <v>430.35899999999998</v>
      </c>
      <c r="L1410" s="3">
        <f t="shared" si="148"/>
        <v>423.66863999999998</v>
      </c>
    </row>
    <row r="1411" spans="1:12" x14ac:dyDescent="0.2">
      <c r="A1411" s="1">
        <v>9620</v>
      </c>
      <c r="B1411" s="7">
        <v>38835</v>
      </c>
      <c r="C1411" s="21" t="s">
        <v>253</v>
      </c>
      <c r="D1411" s="5"/>
      <c r="E1411" s="5"/>
      <c r="F1411" s="5">
        <v>21.36</v>
      </c>
      <c r="G1411" s="3">
        <f t="shared" si="149"/>
        <v>6.5105279999999999</v>
      </c>
      <c r="J1411" t="s">
        <v>41</v>
      </c>
      <c r="K1411" s="15">
        <v>430.35899999999998</v>
      </c>
      <c r="L1411" s="3">
        <f t="shared" ref="L1411:L1435" si="150">K1411-G1411</f>
        <v>423.84847199999996</v>
      </c>
    </row>
    <row r="1412" spans="1:12" x14ac:dyDescent="0.2">
      <c r="A1412" s="1">
        <v>9620</v>
      </c>
      <c r="B1412" s="7">
        <v>38856</v>
      </c>
      <c r="C1412" s="21" t="s">
        <v>253</v>
      </c>
      <c r="D1412" s="5"/>
      <c r="E1412" s="5"/>
      <c r="F1412" s="5">
        <v>21.29</v>
      </c>
      <c r="G1412" s="3">
        <f t="shared" si="149"/>
        <v>6.4891920000000001</v>
      </c>
      <c r="J1412" t="s">
        <v>41</v>
      </c>
      <c r="K1412" s="15">
        <v>430.35899999999998</v>
      </c>
      <c r="L1412" s="3">
        <f t="shared" si="150"/>
        <v>423.86980799999998</v>
      </c>
    </row>
    <row r="1413" spans="1:12" x14ac:dyDescent="0.2">
      <c r="A1413" s="1">
        <v>9620</v>
      </c>
      <c r="B1413" s="7">
        <v>38895</v>
      </c>
      <c r="C1413" s="21" t="s">
        <v>253</v>
      </c>
      <c r="D1413" s="5"/>
      <c r="E1413" s="5"/>
      <c r="F1413" s="5">
        <v>21.34</v>
      </c>
      <c r="G1413" s="3">
        <f t="shared" si="149"/>
        <v>6.5044320000000004</v>
      </c>
      <c r="J1413" t="s">
        <v>41</v>
      </c>
      <c r="K1413" s="15">
        <v>430.35899999999998</v>
      </c>
      <c r="L1413" s="3">
        <f t="shared" si="150"/>
        <v>423.85456799999997</v>
      </c>
    </row>
    <row r="1414" spans="1:12" x14ac:dyDescent="0.2">
      <c r="A1414" s="1">
        <v>9620</v>
      </c>
      <c r="B1414" s="7">
        <v>38925</v>
      </c>
      <c r="C1414" s="21" t="s">
        <v>253</v>
      </c>
      <c r="D1414" s="5"/>
      <c r="E1414" s="5"/>
      <c r="F1414" s="5">
        <v>21.63</v>
      </c>
      <c r="G1414" s="3">
        <f t="shared" si="149"/>
        <v>6.5928240000000002</v>
      </c>
      <c r="J1414" t="s">
        <v>41</v>
      </c>
      <c r="K1414" s="15">
        <v>430.35899999999998</v>
      </c>
      <c r="L1414" s="3">
        <f t="shared" si="150"/>
        <v>423.76617599999997</v>
      </c>
    </row>
    <row r="1415" spans="1:12" x14ac:dyDescent="0.2">
      <c r="A1415" s="1">
        <v>9620</v>
      </c>
      <c r="B1415" s="7">
        <v>38958</v>
      </c>
      <c r="C1415" s="21" t="s">
        <v>253</v>
      </c>
      <c r="D1415" s="5"/>
      <c r="E1415" s="5"/>
      <c r="F1415" s="5">
        <v>21.91</v>
      </c>
      <c r="G1415" s="3">
        <f t="shared" si="149"/>
        <v>6.6781680000000003</v>
      </c>
      <c r="J1415" t="s">
        <v>41</v>
      </c>
      <c r="K1415" s="15">
        <v>430.35899999999998</v>
      </c>
      <c r="L1415" s="3">
        <f t="shared" si="150"/>
        <v>423.68083199999995</v>
      </c>
    </row>
    <row r="1416" spans="1:12" x14ac:dyDescent="0.2">
      <c r="A1416" s="1">
        <v>9620</v>
      </c>
      <c r="B1416" s="7">
        <v>38986</v>
      </c>
      <c r="C1416" s="21" t="s">
        <v>253</v>
      </c>
      <c r="D1416" s="5"/>
      <c r="E1416" s="5"/>
      <c r="F1416" s="5">
        <v>22.02</v>
      </c>
      <c r="G1416" s="3">
        <f t="shared" si="149"/>
        <v>6.7116959999999999</v>
      </c>
      <c r="J1416" t="s">
        <v>41</v>
      </c>
      <c r="K1416" s="15">
        <v>430.35899999999998</v>
      </c>
      <c r="L1416" s="3">
        <f t="shared" si="150"/>
        <v>423.64730399999996</v>
      </c>
    </row>
    <row r="1417" spans="1:12" x14ac:dyDescent="0.2">
      <c r="A1417" s="1">
        <v>9620</v>
      </c>
      <c r="B1417" s="7">
        <v>39014</v>
      </c>
      <c r="C1417" s="21" t="str">
        <f>IF(ISBLANK(D1417),"V","S")</f>
        <v>V</v>
      </c>
      <c r="D1417" s="5"/>
      <c r="E1417" s="5"/>
      <c r="F1417" s="5">
        <v>22.06</v>
      </c>
      <c r="G1417" s="3">
        <f t="shared" si="149"/>
        <v>6.7238879999999996</v>
      </c>
      <c r="J1417" t="s">
        <v>58</v>
      </c>
      <c r="K1417" s="15">
        <v>430.35899999999998</v>
      </c>
      <c r="L1417" s="3">
        <f t="shared" si="150"/>
        <v>423.63511199999999</v>
      </c>
    </row>
    <row r="1418" spans="1:12" x14ac:dyDescent="0.2">
      <c r="A1418" s="1">
        <v>9620</v>
      </c>
      <c r="B1418" s="7">
        <v>39050</v>
      </c>
      <c r="C1418" s="21" t="s">
        <v>253</v>
      </c>
      <c r="D1418" s="5"/>
      <c r="E1418" s="5"/>
      <c r="F1418" s="5">
        <v>22.15</v>
      </c>
      <c r="G1418" s="3">
        <f t="shared" si="149"/>
        <v>6.7513199999999998</v>
      </c>
      <c r="J1418" t="s">
        <v>41</v>
      </c>
      <c r="K1418" s="15">
        <v>430.35899999999998</v>
      </c>
      <c r="L1418" s="3">
        <f t="shared" si="150"/>
        <v>423.60767999999996</v>
      </c>
    </row>
    <row r="1419" spans="1:12" x14ac:dyDescent="0.2">
      <c r="A1419" s="1">
        <v>9620</v>
      </c>
      <c r="B1419" s="7">
        <v>39077</v>
      </c>
      <c r="C1419" s="21" t="s">
        <v>253</v>
      </c>
      <c r="D1419" s="5"/>
      <c r="E1419" s="5"/>
      <c r="F1419" s="5">
        <v>22.2</v>
      </c>
      <c r="G1419" s="3">
        <f t="shared" si="149"/>
        <v>6.7665600000000001</v>
      </c>
      <c r="J1419" t="s">
        <v>41</v>
      </c>
      <c r="K1419" s="15">
        <v>430.35899999999998</v>
      </c>
      <c r="L1419" s="3">
        <f t="shared" si="150"/>
        <v>423.59243999999995</v>
      </c>
    </row>
    <row r="1420" spans="1:12" x14ac:dyDescent="0.2">
      <c r="A1420" s="1">
        <v>9620</v>
      </c>
      <c r="B1420" s="7">
        <v>39114</v>
      </c>
      <c r="C1420" s="21" t="s">
        <v>253</v>
      </c>
      <c r="D1420" s="5"/>
      <c r="E1420" s="5"/>
      <c r="F1420" s="5">
        <v>22.32</v>
      </c>
      <c r="G1420" s="3">
        <f t="shared" si="149"/>
        <v>6.8031360000000003</v>
      </c>
      <c r="J1420" t="s">
        <v>41</v>
      </c>
      <c r="K1420" s="15">
        <v>430.35899999999998</v>
      </c>
      <c r="L1420" s="3">
        <f t="shared" si="150"/>
        <v>423.55586399999999</v>
      </c>
    </row>
    <row r="1421" spans="1:12" x14ac:dyDescent="0.2">
      <c r="A1421" s="1">
        <v>9620</v>
      </c>
      <c r="B1421" s="7">
        <v>39136</v>
      </c>
      <c r="C1421" s="21" t="s">
        <v>253</v>
      </c>
      <c r="D1421" s="5"/>
      <c r="E1421" s="5"/>
      <c r="F1421" s="5">
        <v>22.39</v>
      </c>
      <c r="G1421" s="3">
        <f t="shared" si="149"/>
        <v>6.8244720000000001</v>
      </c>
      <c r="J1421" t="s">
        <v>41</v>
      </c>
      <c r="K1421" s="15">
        <v>430.35899999999998</v>
      </c>
      <c r="L1421" s="3">
        <f t="shared" si="150"/>
        <v>423.53452799999997</v>
      </c>
    </row>
    <row r="1422" spans="1:12" x14ac:dyDescent="0.2">
      <c r="A1422" s="1">
        <v>9620</v>
      </c>
      <c r="B1422" s="7">
        <v>39167</v>
      </c>
      <c r="C1422" s="21" t="s">
        <v>253</v>
      </c>
      <c r="D1422" s="5"/>
      <c r="E1422" s="5"/>
      <c r="F1422" s="5">
        <v>22.16</v>
      </c>
      <c r="G1422" s="3">
        <f t="shared" si="149"/>
        <v>6.7543680000000004</v>
      </c>
      <c r="J1422" t="s">
        <v>41</v>
      </c>
      <c r="K1422" s="15">
        <v>430.35899999999998</v>
      </c>
      <c r="L1422" s="3">
        <f t="shared" si="150"/>
        <v>423.60463199999998</v>
      </c>
    </row>
    <row r="1423" spans="1:12" x14ac:dyDescent="0.2">
      <c r="A1423" s="1">
        <v>9620</v>
      </c>
      <c r="B1423" s="7">
        <v>39198</v>
      </c>
      <c r="C1423" s="21" t="s">
        <v>253</v>
      </c>
      <c r="D1423" s="5"/>
      <c r="E1423" s="5"/>
      <c r="F1423" s="5">
        <v>22.02</v>
      </c>
      <c r="G1423" s="3">
        <f t="shared" si="149"/>
        <v>6.7116959999999999</v>
      </c>
      <c r="J1423" t="s">
        <v>41</v>
      </c>
      <c r="K1423" s="15">
        <v>430.35899999999998</v>
      </c>
      <c r="L1423" s="3">
        <f t="shared" si="150"/>
        <v>423.64730399999996</v>
      </c>
    </row>
    <row r="1424" spans="1:12" x14ac:dyDescent="0.2">
      <c r="A1424" s="1">
        <v>9620</v>
      </c>
      <c r="B1424" s="7">
        <v>39220</v>
      </c>
      <c r="C1424" s="21" t="s">
        <v>253</v>
      </c>
      <c r="D1424" s="5"/>
      <c r="E1424" s="5"/>
      <c r="F1424" s="5">
        <v>21.85</v>
      </c>
      <c r="G1424" s="3">
        <f t="shared" si="149"/>
        <v>6.6598800000000011</v>
      </c>
      <c r="J1424" t="s">
        <v>41</v>
      </c>
      <c r="K1424" s="15">
        <v>430.35899999999998</v>
      </c>
      <c r="L1424" s="3">
        <f t="shared" si="150"/>
        <v>423.69911999999999</v>
      </c>
    </row>
    <row r="1425" spans="1:12" x14ac:dyDescent="0.2">
      <c r="A1425" s="1">
        <v>9620</v>
      </c>
      <c r="B1425" s="7">
        <v>39258</v>
      </c>
      <c r="C1425" s="21" t="s">
        <v>253</v>
      </c>
      <c r="D1425" s="5"/>
      <c r="E1425" s="5"/>
      <c r="F1425" s="5">
        <v>21.76</v>
      </c>
      <c r="G1425" s="3">
        <f t="shared" si="149"/>
        <v>6.632448000000001</v>
      </c>
      <c r="J1425" t="s">
        <v>41</v>
      </c>
      <c r="K1425" s="15">
        <v>430.35899999999998</v>
      </c>
      <c r="L1425" s="3">
        <f t="shared" si="150"/>
        <v>423.72655199999997</v>
      </c>
    </row>
    <row r="1426" spans="1:12" x14ac:dyDescent="0.2">
      <c r="A1426" s="1">
        <v>9620</v>
      </c>
      <c r="B1426" s="7">
        <v>39317</v>
      </c>
      <c r="C1426" s="21" t="s">
        <v>253</v>
      </c>
      <c r="D1426" s="5"/>
      <c r="E1426" s="5"/>
      <c r="F1426" s="5">
        <v>22.08</v>
      </c>
      <c r="G1426" s="3">
        <f t="shared" si="149"/>
        <v>6.729984</v>
      </c>
      <c r="J1426" t="s">
        <v>41</v>
      </c>
      <c r="K1426" s="15">
        <v>430.35899999999998</v>
      </c>
      <c r="L1426" s="3">
        <f t="shared" si="150"/>
        <v>423.62901599999998</v>
      </c>
    </row>
    <row r="1427" spans="1:12" x14ac:dyDescent="0.2">
      <c r="A1427" s="1">
        <v>9620</v>
      </c>
      <c r="B1427" s="7">
        <v>39356</v>
      </c>
      <c r="C1427" s="21" t="s">
        <v>253</v>
      </c>
      <c r="D1427" s="5"/>
      <c r="E1427" s="5"/>
      <c r="F1427" s="5">
        <v>22.18</v>
      </c>
      <c r="G1427" s="3">
        <f t="shared" si="149"/>
        <v>6.7604640000000007</v>
      </c>
      <c r="J1427" t="s">
        <v>41</v>
      </c>
      <c r="K1427" s="15">
        <v>430.35899999999998</v>
      </c>
      <c r="L1427" s="3">
        <f t="shared" si="150"/>
        <v>423.59853599999997</v>
      </c>
    </row>
    <row r="1428" spans="1:12" x14ac:dyDescent="0.2">
      <c r="A1428" s="1">
        <v>9620</v>
      </c>
      <c r="B1428" s="7">
        <v>39373</v>
      </c>
      <c r="C1428" s="21" t="str">
        <f>IF(ISBLANK(D1428),"V","S")</f>
        <v>V</v>
      </c>
      <c r="D1428" s="5"/>
      <c r="E1428" s="5"/>
      <c r="F1428" s="5">
        <v>22.08</v>
      </c>
      <c r="G1428" s="3">
        <f t="shared" si="149"/>
        <v>6.729984</v>
      </c>
      <c r="J1428" t="s">
        <v>142</v>
      </c>
      <c r="K1428" s="15">
        <v>430.35899999999998</v>
      </c>
      <c r="L1428" s="3">
        <f t="shared" si="150"/>
        <v>423.62901599999998</v>
      </c>
    </row>
    <row r="1429" spans="1:12" x14ac:dyDescent="0.2">
      <c r="A1429" s="1">
        <v>9620</v>
      </c>
      <c r="B1429" s="7">
        <v>39413</v>
      </c>
      <c r="C1429" s="21" t="str">
        <f>IF(ISBLANK(D1429),"V","S")</f>
        <v>V</v>
      </c>
      <c r="D1429" s="5"/>
      <c r="E1429" s="5"/>
      <c r="F1429" s="5">
        <v>21.87</v>
      </c>
      <c r="G1429" s="3">
        <f t="shared" si="149"/>
        <v>6.6659760000000006</v>
      </c>
      <c r="J1429" t="s">
        <v>41</v>
      </c>
      <c r="K1429" s="15">
        <v>430.35899999999998</v>
      </c>
      <c r="L1429" s="3">
        <f t="shared" si="150"/>
        <v>423.69302399999998</v>
      </c>
    </row>
    <row r="1430" spans="1:12" x14ac:dyDescent="0.2">
      <c r="A1430" s="1">
        <v>9620</v>
      </c>
      <c r="B1430" s="7">
        <v>39443</v>
      </c>
      <c r="C1430" s="21" t="str">
        <f>IF(ISBLANK(D1430),"V","S")</f>
        <v>V</v>
      </c>
      <c r="D1430" s="5"/>
      <c r="E1430" s="5"/>
      <c r="F1430" s="5">
        <v>21.96</v>
      </c>
      <c r="G1430" s="3">
        <f t="shared" si="149"/>
        <v>6.6934080000000007</v>
      </c>
      <c r="J1430" t="s">
        <v>155</v>
      </c>
      <c r="K1430" s="15">
        <v>430.35899999999998</v>
      </c>
      <c r="L1430" s="3">
        <f t="shared" si="150"/>
        <v>423.665592</v>
      </c>
    </row>
    <row r="1431" spans="1:12" x14ac:dyDescent="0.2">
      <c r="A1431" s="1">
        <v>9620</v>
      </c>
      <c r="B1431" s="7">
        <v>39472</v>
      </c>
      <c r="C1431" s="21" t="s">
        <v>253</v>
      </c>
      <c r="D1431" s="5"/>
      <c r="E1431" s="5"/>
      <c r="F1431" s="5">
        <v>22.05</v>
      </c>
      <c r="G1431" s="3">
        <f t="shared" si="149"/>
        <v>6.7208400000000008</v>
      </c>
      <c r="J1431" t="s">
        <v>41</v>
      </c>
      <c r="K1431" s="15">
        <v>430.35899999999998</v>
      </c>
      <c r="L1431" s="3">
        <f t="shared" si="150"/>
        <v>423.63815999999997</v>
      </c>
    </row>
    <row r="1432" spans="1:12" x14ac:dyDescent="0.2">
      <c r="A1432" s="1">
        <v>9620</v>
      </c>
      <c r="B1432" s="7">
        <v>39507</v>
      </c>
      <c r="C1432" s="21" t="str">
        <f t="shared" ref="C1432:C1439" si="151">IF(ISBLANK(D1432),"V","S")</f>
        <v>V</v>
      </c>
      <c r="D1432" s="5"/>
      <c r="E1432" s="5"/>
      <c r="F1432" s="5">
        <v>22.19</v>
      </c>
      <c r="G1432" s="3">
        <f t="shared" si="149"/>
        <v>6.7635120000000004</v>
      </c>
      <c r="J1432" t="s">
        <v>58</v>
      </c>
      <c r="K1432" s="15">
        <v>430.35899999999998</v>
      </c>
      <c r="L1432" s="3">
        <f t="shared" si="150"/>
        <v>423.59548799999999</v>
      </c>
    </row>
    <row r="1433" spans="1:12" x14ac:dyDescent="0.2">
      <c r="A1433" s="1">
        <v>9620</v>
      </c>
      <c r="B1433" s="7">
        <v>39536</v>
      </c>
      <c r="C1433" s="21" t="str">
        <f t="shared" si="151"/>
        <v>V</v>
      </c>
      <c r="D1433" s="5"/>
      <c r="E1433" s="5"/>
      <c r="F1433" s="5">
        <v>22.33</v>
      </c>
      <c r="G1433" s="3">
        <f t="shared" si="149"/>
        <v>6.806184</v>
      </c>
      <c r="J1433" t="s">
        <v>142</v>
      </c>
      <c r="K1433" s="15">
        <v>430.35899999999998</v>
      </c>
      <c r="L1433" s="3">
        <f t="shared" si="150"/>
        <v>423.55281600000001</v>
      </c>
    </row>
    <row r="1434" spans="1:12" x14ac:dyDescent="0.2">
      <c r="A1434" s="1">
        <v>9620</v>
      </c>
      <c r="B1434" s="7">
        <v>39563</v>
      </c>
      <c r="C1434" s="21" t="str">
        <f t="shared" si="151"/>
        <v>V</v>
      </c>
      <c r="D1434" s="5"/>
      <c r="E1434" s="5"/>
      <c r="F1434" s="5">
        <v>22.13</v>
      </c>
      <c r="G1434" s="3">
        <f t="shared" si="149"/>
        <v>6.7452240000000003</v>
      </c>
      <c r="J1434" t="s">
        <v>142</v>
      </c>
      <c r="K1434" s="15">
        <v>430.35899999999998</v>
      </c>
      <c r="L1434" s="3">
        <f t="shared" si="150"/>
        <v>423.61377599999997</v>
      </c>
    </row>
    <row r="1435" spans="1:12" x14ac:dyDescent="0.2">
      <c r="A1435" s="1">
        <v>9620</v>
      </c>
      <c r="B1435" s="7">
        <v>39580</v>
      </c>
      <c r="C1435" s="21" t="str">
        <f t="shared" si="151"/>
        <v>V</v>
      </c>
      <c r="D1435" s="5"/>
      <c r="E1435" s="5"/>
      <c r="F1435" s="5">
        <v>21.88</v>
      </c>
      <c r="G1435" s="3">
        <f t="shared" si="149"/>
        <v>6.6690240000000003</v>
      </c>
      <c r="J1435" t="s">
        <v>155</v>
      </c>
      <c r="K1435" s="15">
        <v>430.35899999999998</v>
      </c>
      <c r="L1435" s="3">
        <f t="shared" si="150"/>
        <v>423.689976</v>
      </c>
    </row>
    <row r="1436" spans="1:12" x14ac:dyDescent="0.2">
      <c r="A1436" s="1">
        <v>9620</v>
      </c>
      <c r="B1436" s="7">
        <v>39674</v>
      </c>
      <c r="C1436" s="21" t="str">
        <f t="shared" si="151"/>
        <v>V</v>
      </c>
      <c r="D1436" s="5"/>
      <c r="E1436" s="5"/>
      <c r="F1436" s="5">
        <v>21.61</v>
      </c>
      <c r="G1436" s="3">
        <f t="shared" si="149"/>
        <v>6.5867279999999999</v>
      </c>
      <c r="J1436" t="s">
        <v>58</v>
      </c>
      <c r="K1436" s="15">
        <v>430.35899999999998</v>
      </c>
      <c r="L1436" s="3">
        <f t="shared" ref="L1436:L1441" si="152">K1436-G1436</f>
        <v>423.77227199999999</v>
      </c>
    </row>
    <row r="1437" spans="1:12" x14ac:dyDescent="0.2">
      <c r="A1437" s="1">
        <v>9620</v>
      </c>
      <c r="B1437" s="7">
        <v>39725</v>
      </c>
      <c r="C1437" s="21" t="str">
        <f t="shared" si="151"/>
        <v>V</v>
      </c>
      <c r="D1437" s="5"/>
      <c r="E1437" s="5"/>
      <c r="F1437" s="5">
        <v>22.55</v>
      </c>
      <c r="G1437" s="3">
        <f t="shared" si="149"/>
        <v>6.8732400000000009</v>
      </c>
      <c r="J1437" t="s">
        <v>188</v>
      </c>
      <c r="K1437" s="15">
        <v>430.35899999999998</v>
      </c>
      <c r="L1437" s="3">
        <f t="shared" si="152"/>
        <v>423.48575999999997</v>
      </c>
    </row>
    <row r="1438" spans="1:12" x14ac:dyDescent="0.2">
      <c r="A1438" s="1">
        <v>9620</v>
      </c>
      <c r="B1438" s="7">
        <v>39767</v>
      </c>
      <c r="C1438" s="21" t="str">
        <f t="shared" si="151"/>
        <v>V</v>
      </c>
      <c r="D1438" s="5"/>
      <c r="E1438" s="5"/>
      <c r="F1438" s="5">
        <v>21.27</v>
      </c>
      <c r="G1438" s="3">
        <f t="shared" si="149"/>
        <v>6.4830960000000006</v>
      </c>
      <c r="J1438" t="s">
        <v>155</v>
      </c>
      <c r="K1438" s="15">
        <v>430.35899999999998</v>
      </c>
      <c r="L1438" s="3">
        <f t="shared" si="152"/>
        <v>423.87590399999999</v>
      </c>
    </row>
    <row r="1439" spans="1:12" x14ac:dyDescent="0.2">
      <c r="A1439" s="1">
        <v>9620</v>
      </c>
      <c r="B1439" s="7">
        <v>39795</v>
      </c>
      <c r="C1439" s="21" t="str">
        <f t="shared" si="151"/>
        <v>V</v>
      </c>
      <c r="D1439" s="5"/>
      <c r="E1439" s="5"/>
      <c r="F1439" s="5">
        <v>21.16</v>
      </c>
      <c r="G1439" s="3">
        <f t="shared" si="149"/>
        <v>6.4495680000000002</v>
      </c>
      <c r="J1439" t="s">
        <v>155</v>
      </c>
      <c r="K1439" s="15">
        <v>430.35899999999998</v>
      </c>
      <c r="L1439" s="3">
        <f t="shared" si="152"/>
        <v>423.90943199999998</v>
      </c>
    </row>
    <row r="1440" spans="1:12" x14ac:dyDescent="0.2">
      <c r="A1440" s="1">
        <v>9620</v>
      </c>
      <c r="B1440" s="7">
        <v>39833</v>
      </c>
      <c r="C1440" s="21" t="s">
        <v>253</v>
      </c>
      <c r="D1440" s="5">
        <v>22</v>
      </c>
      <c r="E1440" s="5">
        <v>0.72</v>
      </c>
      <c r="F1440" s="5">
        <v>21.28</v>
      </c>
      <c r="G1440" s="3">
        <f t="shared" si="149"/>
        <v>6.4861440000000004</v>
      </c>
      <c r="J1440" t="s">
        <v>41</v>
      </c>
      <c r="K1440" s="15">
        <v>430.35899999999998</v>
      </c>
      <c r="L1440" s="3">
        <f t="shared" si="152"/>
        <v>423.87285599999996</v>
      </c>
    </row>
    <row r="1441" spans="1:12" x14ac:dyDescent="0.2">
      <c r="A1441" s="1">
        <v>9620</v>
      </c>
      <c r="B1441" s="7">
        <v>39866</v>
      </c>
      <c r="C1441" s="21" t="str">
        <f t="shared" ref="C1441:C1450" si="153">IF(ISBLANK(D1441),"V","S")</f>
        <v>V</v>
      </c>
      <c r="D1441" s="5"/>
      <c r="E1441" s="5"/>
      <c r="F1441" s="5">
        <v>21.48</v>
      </c>
      <c r="G1441" s="3">
        <f t="shared" si="149"/>
        <v>6.547104</v>
      </c>
      <c r="J1441" t="s">
        <v>196</v>
      </c>
      <c r="K1441" s="15">
        <v>430.35899999999998</v>
      </c>
      <c r="L1441" s="3">
        <f t="shared" si="152"/>
        <v>423.81189599999999</v>
      </c>
    </row>
    <row r="1442" spans="1:12" x14ac:dyDescent="0.2">
      <c r="A1442" s="1">
        <v>9620</v>
      </c>
      <c r="B1442" s="7">
        <v>39898</v>
      </c>
      <c r="C1442" s="21" t="str">
        <f t="shared" si="153"/>
        <v>V</v>
      </c>
      <c r="D1442" s="5"/>
      <c r="E1442" s="5"/>
      <c r="F1442" s="5">
        <v>21.18</v>
      </c>
      <c r="G1442" s="3">
        <f t="shared" si="149"/>
        <v>6.4556640000000005</v>
      </c>
      <c r="J1442" t="s">
        <v>196</v>
      </c>
      <c r="K1442" s="15">
        <v>430.35899999999998</v>
      </c>
      <c r="L1442" s="3">
        <f t="shared" ref="L1442:L1447" si="154">K1442-G1442</f>
        <v>423.90333599999997</v>
      </c>
    </row>
    <row r="1443" spans="1:12" x14ac:dyDescent="0.2">
      <c r="A1443" s="1">
        <v>9620</v>
      </c>
      <c r="B1443" s="7">
        <v>39928</v>
      </c>
      <c r="C1443" s="21" t="str">
        <f t="shared" si="153"/>
        <v>V</v>
      </c>
      <c r="D1443" s="5"/>
      <c r="E1443" s="5"/>
      <c r="F1443" s="5">
        <v>20.88</v>
      </c>
      <c r="G1443" s="3">
        <f t="shared" si="149"/>
        <v>6.3642240000000001</v>
      </c>
      <c r="J1443" t="s">
        <v>196</v>
      </c>
      <c r="K1443" s="15">
        <v>430.35899999999998</v>
      </c>
      <c r="L1443" s="3">
        <f t="shared" si="154"/>
        <v>423.994776</v>
      </c>
    </row>
    <row r="1444" spans="1:12" x14ac:dyDescent="0.2">
      <c r="A1444" s="1">
        <v>9620</v>
      </c>
      <c r="B1444" s="7">
        <v>39966</v>
      </c>
      <c r="C1444" s="21" t="str">
        <f t="shared" si="153"/>
        <v>V</v>
      </c>
      <c r="D1444" s="5"/>
      <c r="E1444" s="5"/>
      <c r="F1444" s="5">
        <v>20.62</v>
      </c>
      <c r="G1444" s="3">
        <f t="shared" si="149"/>
        <v>6.2849760000000003</v>
      </c>
      <c r="J1444" t="s">
        <v>196</v>
      </c>
      <c r="K1444" s="15">
        <v>430.35899999999998</v>
      </c>
      <c r="L1444" s="3">
        <f t="shared" si="154"/>
        <v>424.07402400000001</v>
      </c>
    </row>
    <row r="1445" spans="1:12" x14ac:dyDescent="0.2">
      <c r="A1445" s="1">
        <v>9620</v>
      </c>
      <c r="B1445" s="7">
        <v>40004</v>
      </c>
      <c r="C1445" s="21" t="str">
        <f t="shared" si="153"/>
        <v>V</v>
      </c>
      <c r="D1445" s="5"/>
      <c r="E1445" s="5"/>
      <c r="F1445" s="5">
        <v>20.67</v>
      </c>
      <c r="G1445" s="3">
        <f t="shared" si="149"/>
        <v>6.3002160000000007</v>
      </c>
      <c r="J1445" t="s">
        <v>209</v>
      </c>
      <c r="K1445" s="15">
        <v>430.35899999999998</v>
      </c>
      <c r="L1445" s="3">
        <f t="shared" si="154"/>
        <v>424.058784</v>
      </c>
    </row>
    <row r="1446" spans="1:12" x14ac:dyDescent="0.2">
      <c r="A1446" s="1">
        <v>9620</v>
      </c>
      <c r="B1446" s="7">
        <v>40045</v>
      </c>
      <c r="C1446" s="21" t="str">
        <f t="shared" si="153"/>
        <v>V</v>
      </c>
      <c r="D1446" s="5"/>
      <c r="E1446" s="5"/>
      <c r="F1446" s="5">
        <v>21.13</v>
      </c>
      <c r="G1446" s="3">
        <f t="shared" si="149"/>
        <v>6.4404240000000001</v>
      </c>
      <c r="J1446" t="s">
        <v>209</v>
      </c>
      <c r="K1446" s="15">
        <v>430.35899999999998</v>
      </c>
      <c r="L1446" s="3">
        <f t="shared" si="154"/>
        <v>423.91857599999997</v>
      </c>
    </row>
    <row r="1447" spans="1:12" x14ac:dyDescent="0.2">
      <c r="A1447" s="16">
        <v>9620</v>
      </c>
      <c r="B1447" s="19">
        <v>40074</v>
      </c>
      <c r="C1447" s="21" t="str">
        <f t="shared" si="153"/>
        <v>V</v>
      </c>
      <c r="D1447" s="5"/>
      <c r="E1447" s="5"/>
      <c r="F1447" s="5">
        <v>21.4</v>
      </c>
      <c r="G1447" s="3">
        <f t="shared" si="149"/>
        <v>6.5227199999999996</v>
      </c>
      <c r="J1447" t="s">
        <v>209</v>
      </c>
      <c r="K1447" s="15">
        <v>430.35899999999998</v>
      </c>
      <c r="L1447" s="3">
        <f t="shared" si="154"/>
        <v>423.83627999999999</v>
      </c>
    </row>
    <row r="1448" spans="1:12" x14ac:dyDescent="0.2">
      <c r="A1448" s="16">
        <v>9620</v>
      </c>
      <c r="B1448" s="18">
        <v>40102</v>
      </c>
      <c r="C1448" s="21" t="str">
        <f t="shared" si="153"/>
        <v>V</v>
      </c>
      <c r="D1448" s="5"/>
      <c r="E1448" s="5"/>
      <c r="F1448" s="5">
        <v>21.59</v>
      </c>
      <c r="G1448" s="3">
        <f t="shared" si="149"/>
        <v>6.5806320000000005</v>
      </c>
      <c r="J1448" s="15" t="s">
        <v>196</v>
      </c>
      <c r="K1448" s="15">
        <v>430.35899999999998</v>
      </c>
      <c r="L1448" s="3">
        <f>K1448-G1448</f>
        <v>423.778368</v>
      </c>
    </row>
    <row r="1449" spans="1:12" x14ac:dyDescent="0.2">
      <c r="A1449" s="16">
        <v>9620</v>
      </c>
      <c r="B1449" s="18">
        <v>40128</v>
      </c>
      <c r="C1449" s="21" t="str">
        <f t="shared" si="153"/>
        <v>V</v>
      </c>
      <c r="D1449" s="5"/>
      <c r="E1449" s="5"/>
      <c r="F1449" s="5">
        <v>21.62</v>
      </c>
      <c r="G1449" s="3">
        <f t="shared" si="149"/>
        <v>6.5897760000000005</v>
      </c>
      <c r="J1449" t="s">
        <v>209</v>
      </c>
      <c r="K1449" s="15">
        <v>430.35899999999998</v>
      </c>
      <c r="L1449" s="3">
        <f>K1449-G1449</f>
        <v>423.76922400000001</v>
      </c>
    </row>
    <row r="1450" spans="1:12" x14ac:dyDescent="0.2">
      <c r="A1450" s="16">
        <v>9620</v>
      </c>
      <c r="B1450" s="18">
        <v>40161</v>
      </c>
      <c r="C1450" s="21" t="str">
        <f t="shared" si="153"/>
        <v>V</v>
      </c>
      <c r="D1450" s="5"/>
      <c r="E1450" s="5"/>
      <c r="F1450" s="5">
        <v>21.72</v>
      </c>
      <c r="G1450" s="3">
        <f t="shared" si="149"/>
        <v>6.6202560000000004</v>
      </c>
      <c r="J1450" s="15" t="s">
        <v>196</v>
      </c>
      <c r="K1450" s="15">
        <v>430.35899999999998</v>
      </c>
      <c r="L1450" s="3">
        <f>K1450-G1450</f>
        <v>423.738744</v>
      </c>
    </row>
    <row r="1451" spans="1:12" x14ac:dyDescent="0.2">
      <c r="A1451" s="16">
        <v>9620</v>
      </c>
      <c r="B1451" s="18">
        <v>40191</v>
      </c>
      <c r="C1451" s="21" t="s">
        <v>256</v>
      </c>
      <c r="D1451" s="5"/>
      <c r="E1451" s="5"/>
      <c r="F1451" s="5">
        <v>21.83</v>
      </c>
      <c r="G1451" s="3">
        <f t="shared" si="149"/>
        <v>6.6537839999999999</v>
      </c>
      <c r="J1451" s="15" t="s">
        <v>254</v>
      </c>
      <c r="K1451" s="15">
        <v>430.35899999999998</v>
      </c>
      <c r="L1451" s="3">
        <f t="shared" ref="L1451:L1456" si="155">K1451-G1451</f>
        <v>423.70521600000001</v>
      </c>
    </row>
    <row r="1452" spans="1:12" x14ac:dyDescent="0.2">
      <c r="A1452" s="16">
        <v>9620</v>
      </c>
      <c r="B1452" s="18">
        <v>40221</v>
      </c>
      <c r="C1452" s="21" t="s">
        <v>256</v>
      </c>
      <c r="D1452" s="5"/>
      <c r="E1452" s="5"/>
      <c r="F1452" s="5">
        <v>21.95</v>
      </c>
      <c r="G1452" s="3">
        <f t="shared" si="149"/>
        <v>6.6903600000000001</v>
      </c>
      <c r="J1452" s="15" t="s">
        <v>254</v>
      </c>
      <c r="K1452" s="15">
        <v>430.35899999999998</v>
      </c>
      <c r="L1452" s="3">
        <f t="shared" si="155"/>
        <v>423.66863999999998</v>
      </c>
    </row>
    <row r="1453" spans="1:12" x14ac:dyDescent="0.2">
      <c r="A1453" s="16">
        <v>9620</v>
      </c>
      <c r="B1453" s="18">
        <v>40246</v>
      </c>
      <c r="C1453" s="21" t="s">
        <v>256</v>
      </c>
      <c r="D1453" s="5"/>
      <c r="E1453" s="5"/>
      <c r="F1453" s="5">
        <v>22.02</v>
      </c>
      <c r="G1453" s="3">
        <f t="shared" si="149"/>
        <v>6.7116959999999999</v>
      </c>
      <c r="J1453" s="15" t="s">
        <v>255</v>
      </c>
      <c r="K1453" s="15">
        <v>430.35899999999998</v>
      </c>
      <c r="L1453" s="3">
        <f t="shared" si="155"/>
        <v>423.64730399999996</v>
      </c>
    </row>
    <row r="1454" spans="1:12" x14ac:dyDescent="0.2">
      <c r="A1454" s="16">
        <v>9620</v>
      </c>
      <c r="B1454" s="18">
        <v>40274</v>
      </c>
      <c r="C1454" s="21" t="s">
        <v>256</v>
      </c>
      <c r="D1454" s="5"/>
      <c r="E1454" s="5"/>
      <c r="F1454" s="5">
        <v>21.83</v>
      </c>
      <c r="G1454" s="3">
        <f t="shared" si="149"/>
        <v>6.6537839999999999</v>
      </c>
      <c r="J1454" t="s">
        <v>209</v>
      </c>
      <c r="K1454" s="15">
        <v>430.35899999999998</v>
      </c>
      <c r="L1454" s="3">
        <f t="shared" si="155"/>
        <v>423.70521600000001</v>
      </c>
    </row>
    <row r="1455" spans="1:12" x14ac:dyDescent="0.2">
      <c r="A1455" s="16">
        <v>9620</v>
      </c>
      <c r="B1455" s="18">
        <v>40302</v>
      </c>
      <c r="C1455" s="21" t="s">
        <v>256</v>
      </c>
      <c r="D1455" s="5"/>
      <c r="E1455" s="5"/>
      <c r="F1455" s="5">
        <v>21.8</v>
      </c>
      <c r="G1455" s="3">
        <f t="shared" si="149"/>
        <v>6.6446400000000008</v>
      </c>
      <c r="J1455" t="s">
        <v>209</v>
      </c>
      <c r="K1455" s="15">
        <v>430.35899999999998</v>
      </c>
      <c r="L1455" s="3">
        <f t="shared" si="155"/>
        <v>423.71436</v>
      </c>
    </row>
    <row r="1456" spans="1:12" x14ac:dyDescent="0.2">
      <c r="A1456" s="16">
        <v>9620</v>
      </c>
      <c r="B1456" s="18">
        <v>40331</v>
      </c>
      <c r="C1456" s="21" t="s">
        <v>256</v>
      </c>
      <c r="D1456" s="5"/>
      <c r="E1456" s="5"/>
      <c r="F1456" s="5">
        <v>21.48</v>
      </c>
      <c r="G1456" s="3">
        <f t="shared" si="149"/>
        <v>6.547104</v>
      </c>
      <c r="J1456" t="s">
        <v>209</v>
      </c>
      <c r="K1456" s="15">
        <v>430.35899999999998</v>
      </c>
      <c r="L1456" s="3">
        <f t="shared" si="155"/>
        <v>423.81189599999999</v>
      </c>
    </row>
    <row r="1457" spans="1:12" x14ac:dyDescent="0.2">
      <c r="A1457" s="16"/>
      <c r="B1457" s="17"/>
      <c r="C1457" s="21"/>
      <c r="D1457" s="5"/>
      <c r="E1457" s="5"/>
    </row>
    <row r="1458" spans="1:12" s="12" customFormat="1" x14ac:dyDescent="0.2">
      <c r="A1458" s="10">
        <v>9621</v>
      </c>
      <c r="B1458" s="11">
        <v>36300</v>
      </c>
      <c r="C1458" s="21" t="str">
        <f t="shared" ref="C1458:C1521" si="156">IF(ISBLANK(D1458),"V","S")</f>
        <v>V</v>
      </c>
      <c r="D1458" s="5"/>
      <c r="E1458" s="14"/>
      <c r="F1458" s="14">
        <v>25.64</v>
      </c>
      <c r="G1458" s="13">
        <f t="shared" ref="G1458:G1576" si="157">F1458/3.281</f>
        <v>7.8146906430966165</v>
      </c>
      <c r="H1458" s="14"/>
      <c r="K1458" s="12">
        <v>431.75799999999998</v>
      </c>
      <c r="L1458" s="13">
        <f>K1458-G1458</f>
        <v>423.94330935690334</v>
      </c>
    </row>
    <row r="1459" spans="1:12" x14ac:dyDescent="0.2">
      <c r="A1459" s="1">
        <v>9621</v>
      </c>
      <c r="B1459" s="7">
        <v>36328</v>
      </c>
      <c r="C1459" s="21" t="str">
        <f t="shared" si="156"/>
        <v>V</v>
      </c>
      <c r="D1459" s="14"/>
      <c r="E1459" s="5"/>
      <c r="F1459" s="5">
        <v>25.2</v>
      </c>
      <c r="G1459" s="3">
        <f t="shared" si="157"/>
        <v>7.6805851874428521</v>
      </c>
      <c r="K1459">
        <v>431.75799999999998</v>
      </c>
      <c r="L1459" s="3">
        <f t="shared" ref="L1459:L1596" si="158">K1459-G1459</f>
        <v>424.07741481255715</v>
      </c>
    </row>
    <row r="1460" spans="1:12" x14ac:dyDescent="0.2">
      <c r="A1460" s="1">
        <v>9621</v>
      </c>
      <c r="B1460" s="7">
        <v>36371</v>
      </c>
      <c r="C1460" s="21" t="str">
        <f t="shared" si="156"/>
        <v>V</v>
      </c>
      <c r="D1460" s="5"/>
      <c r="E1460" s="5"/>
      <c r="F1460" s="5">
        <v>24.89</v>
      </c>
      <c r="G1460" s="3">
        <f t="shared" si="157"/>
        <v>7.5861017982322458</v>
      </c>
      <c r="K1460">
        <v>431.75799999999998</v>
      </c>
      <c r="L1460" s="3">
        <f t="shared" si="158"/>
        <v>424.17189820176776</v>
      </c>
    </row>
    <row r="1461" spans="1:12" x14ac:dyDescent="0.2">
      <c r="A1461" s="1">
        <v>9621</v>
      </c>
      <c r="B1461" s="7">
        <v>36395</v>
      </c>
      <c r="C1461" s="21" t="str">
        <f t="shared" si="156"/>
        <v>V</v>
      </c>
      <c r="D1461" s="5"/>
      <c r="E1461" s="5"/>
      <c r="F1461" s="5">
        <v>24.9</v>
      </c>
      <c r="G1461" s="3">
        <f t="shared" si="157"/>
        <v>7.589149649497104</v>
      </c>
      <c r="K1461">
        <v>431.75799999999998</v>
      </c>
      <c r="L1461" s="3">
        <f t="shared" si="158"/>
        <v>424.16885035050285</v>
      </c>
    </row>
    <row r="1462" spans="1:12" x14ac:dyDescent="0.2">
      <c r="A1462" s="1">
        <v>9621</v>
      </c>
      <c r="B1462" s="7">
        <v>36427</v>
      </c>
      <c r="C1462" s="21" t="str">
        <f t="shared" si="156"/>
        <v>V</v>
      </c>
      <c r="D1462" s="5"/>
      <c r="E1462" s="5"/>
      <c r="F1462" s="5">
        <v>24.83</v>
      </c>
      <c r="G1462" s="3">
        <f t="shared" si="157"/>
        <v>7.5678146906430959</v>
      </c>
      <c r="K1462">
        <v>431.75799999999998</v>
      </c>
      <c r="L1462" s="3">
        <f t="shared" si="158"/>
        <v>424.19018530935688</v>
      </c>
    </row>
    <row r="1463" spans="1:12" x14ac:dyDescent="0.2">
      <c r="A1463" s="1">
        <v>9621</v>
      </c>
      <c r="B1463" s="7">
        <v>36458</v>
      </c>
      <c r="C1463" s="21" t="str">
        <f t="shared" si="156"/>
        <v>V</v>
      </c>
      <c r="D1463" s="5"/>
      <c r="E1463" s="5"/>
      <c r="F1463" s="5">
        <v>25.1</v>
      </c>
      <c r="G1463" s="3">
        <f t="shared" si="157"/>
        <v>7.6501066747942703</v>
      </c>
      <c r="K1463">
        <v>431.75799999999998</v>
      </c>
      <c r="L1463" s="3">
        <f t="shared" si="158"/>
        <v>424.10789332520574</v>
      </c>
    </row>
    <row r="1464" spans="1:12" x14ac:dyDescent="0.2">
      <c r="A1464" s="1">
        <v>9621</v>
      </c>
      <c r="B1464" s="7">
        <v>36486</v>
      </c>
      <c r="C1464" s="21" t="str">
        <f t="shared" si="156"/>
        <v>V</v>
      </c>
      <c r="D1464" s="5"/>
      <c r="E1464" s="5"/>
      <c r="F1464" s="5">
        <v>25.35</v>
      </c>
      <c r="G1464" s="3">
        <f t="shared" si="157"/>
        <v>7.7263029564157266</v>
      </c>
      <c r="K1464">
        <v>431.75799999999998</v>
      </c>
      <c r="L1464" s="3">
        <f t="shared" si="158"/>
        <v>424.03169704358424</v>
      </c>
    </row>
    <row r="1465" spans="1:12" x14ac:dyDescent="0.2">
      <c r="A1465" s="1">
        <v>9621</v>
      </c>
      <c r="B1465" s="7">
        <v>36521</v>
      </c>
      <c r="C1465" s="21" t="str">
        <f t="shared" si="156"/>
        <v>V</v>
      </c>
      <c r="D1465" s="5"/>
      <c r="E1465" s="5"/>
      <c r="F1465" s="5">
        <v>25.48</v>
      </c>
      <c r="G1465" s="3">
        <f t="shared" si="157"/>
        <v>7.7659250228588839</v>
      </c>
      <c r="K1465">
        <v>431.75799999999998</v>
      </c>
      <c r="L1465" s="3">
        <f t="shared" si="158"/>
        <v>423.9920749771411</v>
      </c>
    </row>
    <row r="1466" spans="1:12" x14ac:dyDescent="0.2">
      <c r="A1466" s="1">
        <v>9621</v>
      </c>
      <c r="B1466" s="7">
        <v>36553</v>
      </c>
      <c r="C1466" s="21" t="str">
        <f t="shared" si="156"/>
        <v>V</v>
      </c>
      <c r="D1466" s="5"/>
      <c r="E1466" s="5"/>
      <c r="F1466" s="5">
        <v>25.79</v>
      </c>
      <c r="G1466" s="3">
        <f t="shared" si="157"/>
        <v>7.8604084120694901</v>
      </c>
      <c r="K1466">
        <v>431.75799999999998</v>
      </c>
      <c r="L1466" s="3">
        <f t="shared" si="158"/>
        <v>423.89759158793049</v>
      </c>
    </row>
    <row r="1467" spans="1:12" x14ac:dyDescent="0.2">
      <c r="A1467" s="1">
        <v>9621</v>
      </c>
      <c r="B1467" s="7">
        <v>36587</v>
      </c>
      <c r="C1467" s="21" t="str">
        <f t="shared" si="156"/>
        <v>V</v>
      </c>
      <c r="D1467" s="5"/>
      <c r="E1467" s="5"/>
      <c r="F1467" s="5">
        <v>25.96</v>
      </c>
      <c r="G1467" s="3">
        <f t="shared" si="157"/>
        <v>7.9122218835720819</v>
      </c>
      <c r="K1467">
        <v>431.75799999999998</v>
      </c>
      <c r="L1467" s="3">
        <f t="shared" si="158"/>
        <v>423.84577811642788</v>
      </c>
    </row>
    <row r="1468" spans="1:12" x14ac:dyDescent="0.2">
      <c r="A1468" s="1">
        <v>9621</v>
      </c>
      <c r="B1468" s="7">
        <v>36612</v>
      </c>
      <c r="C1468" s="21" t="str">
        <f t="shared" si="156"/>
        <v>V</v>
      </c>
      <c r="D1468" s="5"/>
      <c r="E1468" s="5"/>
      <c r="F1468" s="5">
        <v>26.02</v>
      </c>
      <c r="G1468" s="3">
        <f t="shared" si="157"/>
        <v>7.930508991161231</v>
      </c>
      <c r="K1468">
        <v>431.75799999999998</v>
      </c>
      <c r="L1468" s="3">
        <f t="shared" si="158"/>
        <v>423.82749100883876</v>
      </c>
    </row>
    <row r="1469" spans="1:12" x14ac:dyDescent="0.2">
      <c r="A1469" s="1">
        <v>9621</v>
      </c>
      <c r="B1469" s="7">
        <v>36640</v>
      </c>
      <c r="C1469" s="21" t="str">
        <f t="shared" si="156"/>
        <v>V</v>
      </c>
      <c r="D1469" s="5"/>
      <c r="E1469" s="5"/>
      <c r="F1469" s="5">
        <v>26.01</v>
      </c>
      <c r="G1469" s="3">
        <f t="shared" si="157"/>
        <v>7.9274611398963728</v>
      </c>
      <c r="K1469">
        <v>431.75799999999998</v>
      </c>
      <c r="L1469" s="3">
        <f t="shared" si="158"/>
        <v>423.83053886010362</v>
      </c>
    </row>
    <row r="1470" spans="1:12" x14ac:dyDescent="0.2">
      <c r="A1470" s="1">
        <v>9621</v>
      </c>
      <c r="B1470" s="7">
        <v>36669</v>
      </c>
      <c r="C1470" s="21" t="str">
        <f t="shared" si="156"/>
        <v>V</v>
      </c>
      <c r="D1470" s="5"/>
      <c r="E1470" s="5"/>
      <c r="F1470" s="5">
        <v>26.03</v>
      </c>
      <c r="G1470" s="3">
        <f t="shared" si="157"/>
        <v>7.93355684242609</v>
      </c>
      <c r="K1470">
        <v>431.75799999999998</v>
      </c>
      <c r="L1470" s="3">
        <f t="shared" si="158"/>
        <v>423.82444315757391</v>
      </c>
    </row>
    <row r="1471" spans="1:12" x14ac:dyDescent="0.2">
      <c r="A1471" s="1">
        <v>9621</v>
      </c>
      <c r="B1471" s="7">
        <v>36706</v>
      </c>
      <c r="C1471" s="21" t="str">
        <f t="shared" si="156"/>
        <v>V</v>
      </c>
      <c r="D1471" s="5"/>
      <c r="E1471" s="5"/>
      <c r="F1471" s="5">
        <v>25.97</v>
      </c>
      <c r="G1471" s="3">
        <f t="shared" si="157"/>
        <v>7.9152697348369392</v>
      </c>
      <c r="K1471">
        <v>431.75799999999998</v>
      </c>
      <c r="L1471" s="3">
        <f t="shared" si="158"/>
        <v>423.84273026516303</v>
      </c>
    </row>
    <row r="1472" spans="1:12" x14ac:dyDescent="0.2">
      <c r="A1472" s="1">
        <v>9621</v>
      </c>
      <c r="B1472" s="7">
        <v>36732</v>
      </c>
      <c r="C1472" s="21" t="str">
        <f t="shared" si="156"/>
        <v>V</v>
      </c>
      <c r="D1472" s="5"/>
      <c r="E1472" s="5"/>
      <c r="F1472" s="5">
        <v>26.08</v>
      </c>
      <c r="G1472" s="3">
        <f t="shared" si="157"/>
        <v>7.9487960987503801</v>
      </c>
      <c r="K1472">
        <v>431.75799999999998</v>
      </c>
      <c r="L1472" s="3">
        <f t="shared" si="158"/>
        <v>423.80920390124959</v>
      </c>
    </row>
    <row r="1473" spans="1:12" x14ac:dyDescent="0.2">
      <c r="A1473" s="1">
        <v>9621</v>
      </c>
      <c r="B1473" s="7">
        <v>36760</v>
      </c>
      <c r="C1473" s="21" t="str">
        <f t="shared" si="156"/>
        <v>V</v>
      </c>
      <c r="D1473" s="5"/>
      <c r="E1473" s="5"/>
      <c r="F1473" s="5">
        <v>26.11</v>
      </c>
      <c r="G1473" s="3">
        <f t="shared" si="157"/>
        <v>7.9579396525449555</v>
      </c>
      <c r="K1473">
        <v>431.75799999999998</v>
      </c>
      <c r="L1473" s="3">
        <f t="shared" si="158"/>
        <v>423.80006034745503</v>
      </c>
    </row>
    <row r="1474" spans="1:12" x14ac:dyDescent="0.2">
      <c r="A1474" s="1">
        <v>9621</v>
      </c>
      <c r="B1474" s="7">
        <v>36787</v>
      </c>
      <c r="C1474" s="21" t="str">
        <f t="shared" si="156"/>
        <v>V</v>
      </c>
      <c r="D1474" s="5"/>
      <c r="E1474" s="5"/>
      <c r="F1474" s="5">
        <v>26.09</v>
      </c>
      <c r="G1474" s="3">
        <f t="shared" si="157"/>
        <v>7.9518439500152391</v>
      </c>
      <c r="J1474" s="9">
        <f>AVERAGE(L1458:L1474)</f>
        <v>423.95101862774976</v>
      </c>
      <c r="K1474">
        <v>431.75799999999998</v>
      </c>
      <c r="L1474" s="3">
        <f t="shared" si="158"/>
        <v>423.80615604998474</v>
      </c>
    </row>
    <row r="1475" spans="1:12" x14ac:dyDescent="0.2">
      <c r="A1475" s="1">
        <v>9621</v>
      </c>
      <c r="B1475" s="7">
        <v>36822</v>
      </c>
      <c r="C1475" s="21" t="str">
        <f t="shared" si="156"/>
        <v>V</v>
      </c>
      <c r="D1475" s="5"/>
      <c r="E1475" s="5"/>
      <c r="F1475" s="5">
        <v>26.05</v>
      </c>
      <c r="G1475" s="3">
        <f t="shared" si="157"/>
        <v>7.9396525449558064</v>
      </c>
      <c r="J1475" s="9"/>
      <c r="K1475">
        <v>431.75799999999998</v>
      </c>
      <c r="L1475" s="3">
        <f t="shared" si="158"/>
        <v>423.81834745504415</v>
      </c>
    </row>
    <row r="1476" spans="1:12" x14ac:dyDescent="0.2">
      <c r="A1476" s="1">
        <v>9621</v>
      </c>
      <c r="B1476" s="7">
        <v>36859</v>
      </c>
      <c r="C1476" s="21" t="str">
        <f t="shared" si="156"/>
        <v>V</v>
      </c>
      <c r="D1476" s="5"/>
      <c r="E1476" s="5"/>
      <c r="F1476" s="5">
        <v>25.58</v>
      </c>
      <c r="G1476" s="3">
        <f t="shared" si="157"/>
        <v>7.7964035355074666</v>
      </c>
      <c r="J1476" s="9"/>
      <c r="K1476">
        <v>431.75799999999998</v>
      </c>
      <c r="L1476" s="3">
        <f t="shared" si="158"/>
        <v>423.96159646449252</v>
      </c>
    </row>
    <row r="1477" spans="1:12" x14ac:dyDescent="0.2">
      <c r="A1477" s="1">
        <v>9621</v>
      </c>
      <c r="B1477" s="7">
        <v>36888</v>
      </c>
      <c r="C1477" s="21" t="str">
        <f t="shared" si="156"/>
        <v>V</v>
      </c>
      <c r="D1477" s="5"/>
      <c r="E1477" s="5"/>
      <c r="F1477" s="5">
        <v>25.6</v>
      </c>
      <c r="G1477" s="3">
        <f t="shared" si="157"/>
        <v>7.8024992380371838</v>
      </c>
      <c r="J1477" s="9"/>
      <c r="K1477">
        <v>431.75799999999998</v>
      </c>
      <c r="L1477" s="3">
        <f t="shared" si="158"/>
        <v>423.95550076196281</v>
      </c>
    </row>
    <row r="1478" spans="1:12" x14ac:dyDescent="0.2">
      <c r="A1478" s="1">
        <v>9621</v>
      </c>
      <c r="B1478" s="7">
        <v>36914</v>
      </c>
      <c r="C1478" s="21" t="str">
        <f t="shared" si="156"/>
        <v>V</v>
      </c>
      <c r="D1478" s="5"/>
      <c r="E1478" s="5"/>
      <c r="F1478" s="5">
        <v>25.74</v>
      </c>
      <c r="G1478" s="3">
        <f t="shared" si="157"/>
        <v>7.8451691557451992</v>
      </c>
      <c r="J1478" s="9"/>
      <c r="K1478">
        <v>431.75799999999998</v>
      </c>
      <c r="L1478" s="3">
        <f t="shared" si="158"/>
        <v>423.91283084425476</v>
      </c>
    </row>
    <row r="1479" spans="1:12" x14ac:dyDescent="0.2">
      <c r="A1479" s="1">
        <v>9621</v>
      </c>
      <c r="B1479" s="7">
        <v>36941</v>
      </c>
      <c r="C1479" s="21" t="str">
        <f t="shared" si="156"/>
        <v>V</v>
      </c>
      <c r="D1479" s="5"/>
      <c r="E1479" s="5"/>
      <c r="F1479" s="5">
        <v>25.87</v>
      </c>
      <c r="G1479" s="3">
        <f t="shared" si="157"/>
        <v>7.8847912221883574</v>
      </c>
      <c r="J1479" s="9"/>
      <c r="K1479">
        <v>431.75799999999998</v>
      </c>
      <c r="L1479" s="3">
        <f t="shared" si="158"/>
        <v>423.87320877781161</v>
      </c>
    </row>
    <row r="1480" spans="1:12" x14ac:dyDescent="0.2">
      <c r="A1480" s="1">
        <v>9621</v>
      </c>
      <c r="B1480" s="7">
        <v>36965</v>
      </c>
      <c r="C1480" s="21" t="str">
        <f t="shared" si="156"/>
        <v>V</v>
      </c>
      <c r="D1480" s="5"/>
      <c r="E1480" s="5"/>
      <c r="F1480" s="5">
        <v>25.98</v>
      </c>
      <c r="G1480" s="3">
        <f t="shared" si="157"/>
        <v>7.9183175861017983</v>
      </c>
      <c r="J1480" s="9"/>
      <c r="K1480">
        <v>431.75799999999998</v>
      </c>
      <c r="L1480" s="3">
        <f t="shared" si="158"/>
        <v>423.83968241389817</v>
      </c>
    </row>
    <row r="1481" spans="1:12" x14ac:dyDescent="0.2">
      <c r="A1481" s="1">
        <v>9621</v>
      </c>
      <c r="B1481" s="7">
        <v>37011</v>
      </c>
      <c r="C1481" s="21" t="str">
        <f t="shared" si="156"/>
        <v>V</v>
      </c>
      <c r="D1481" s="5"/>
      <c r="E1481" s="5"/>
      <c r="F1481" s="5">
        <v>25.53</v>
      </c>
      <c r="G1481" s="3">
        <f t="shared" si="157"/>
        <v>7.7811642791831757</v>
      </c>
      <c r="J1481" s="9"/>
      <c r="K1481">
        <v>431.75799999999998</v>
      </c>
      <c r="L1481" s="3">
        <f t="shared" si="158"/>
        <v>423.97683572081678</v>
      </c>
    </row>
    <row r="1482" spans="1:12" x14ac:dyDescent="0.2">
      <c r="A1482" s="1">
        <v>9621</v>
      </c>
      <c r="B1482" s="7">
        <v>37041</v>
      </c>
      <c r="C1482" s="21" t="str">
        <f t="shared" si="156"/>
        <v>V</v>
      </c>
      <c r="D1482" s="5"/>
      <c r="E1482" s="5"/>
      <c r="F1482" s="5">
        <v>24.77</v>
      </c>
      <c r="G1482" s="3">
        <f t="shared" si="157"/>
        <v>7.5495275830539468</v>
      </c>
      <c r="J1482" s="9"/>
      <c r="K1482">
        <v>431.75799999999998</v>
      </c>
      <c r="L1482" s="3">
        <f t="shared" si="158"/>
        <v>424.20847241694605</v>
      </c>
    </row>
    <row r="1483" spans="1:12" x14ac:dyDescent="0.2">
      <c r="A1483" s="1">
        <v>9621</v>
      </c>
      <c r="B1483" s="7">
        <v>37063</v>
      </c>
      <c r="C1483" s="21" t="str">
        <f t="shared" si="156"/>
        <v>V</v>
      </c>
      <c r="D1483" s="5"/>
      <c r="E1483" s="5"/>
      <c r="F1483" s="5">
        <v>24.36</v>
      </c>
      <c r="G1483" s="3">
        <f t="shared" si="157"/>
        <v>7.4245656811947569</v>
      </c>
      <c r="J1483" s="9"/>
      <c r="K1483">
        <v>431.75799999999998</v>
      </c>
      <c r="L1483" s="3">
        <f t="shared" si="158"/>
        <v>424.33343431880525</v>
      </c>
    </row>
    <row r="1484" spans="1:12" x14ac:dyDescent="0.2">
      <c r="A1484" s="1">
        <v>9621</v>
      </c>
      <c r="B1484" s="7">
        <v>37098</v>
      </c>
      <c r="C1484" s="21" t="str">
        <f t="shared" si="156"/>
        <v>V</v>
      </c>
      <c r="D1484" s="5"/>
      <c r="E1484" s="5"/>
      <c r="F1484" s="5">
        <v>24.85</v>
      </c>
      <c r="G1484" s="3">
        <f t="shared" si="157"/>
        <v>7.5739103931728131</v>
      </c>
      <c r="J1484" s="9"/>
      <c r="K1484">
        <v>431.75799999999998</v>
      </c>
      <c r="L1484" s="3">
        <f t="shared" si="158"/>
        <v>424.18408960682717</v>
      </c>
    </row>
    <row r="1485" spans="1:12" x14ac:dyDescent="0.2">
      <c r="A1485" s="1">
        <v>9621</v>
      </c>
      <c r="B1485" s="7">
        <v>37130</v>
      </c>
      <c r="C1485" s="21" t="str">
        <f t="shared" si="156"/>
        <v>V</v>
      </c>
      <c r="D1485" s="5"/>
      <c r="E1485" s="5"/>
      <c r="F1485" s="5">
        <v>25.13</v>
      </c>
      <c r="G1485" s="3">
        <f t="shared" si="157"/>
        <v>7.659250228588844</v>
      </c>
      <c r="J1485" s="9"/>
      <c r="K1485">
        <v>431.75799999999998</v>
      </c>
      <c r="L1485" s="3">
        <f t="shared" si="158"/>
        <v>424.09874977141112</v>
      </c>
    </row>
    <row r="1486" spans="1:12" x14ac:dyDescent="0.2">
      <c r="A1486" s="1">
        <v>9621</v>
      </c>
      <c r="B1486" s="7">
        <v>37159</v>
      </c>
      <c r="C1486" s="21" t="str">
        <f t="shared" si="156"/>
        <v>V</v>
      </c>
      <c r="D1486" s="5"/>
      <c r="E1486" s="5"/>
      <c r="F1486" s="5">
        <v>25.38</v>
      </c>
      <c r="G1486" s="3">
        <f t="shared" si="157"/>
        <v>7.7354465102103012</v>
      </c>
      <c r="J1486" s="9"/>
      <c r="K1486">
        <v>431.75799999999998</v>
      </c>
      <c r="L1486" s="3">
        <f t="shared" si="158"/>
        <v>424.02255348978969</v>
      </c>
    </row>
    <row r="1487" spans="1:12" x14ac:dyDescent="0.2">
      <c r="A1487" s="1">
        <v>9621</v>
      </c>
      <c r="B1487" s="7">
        <v>37193</v>
      </c>
      <c r="C1487" s="21" t="str">
        <f t="shared" si="156"/>
        <v>V</v>
      </c>
      <c r="D1487" s="5"/>
      <c r="E1487" s="5"/>
      <c r="F1487" s="5">
        <v>25.53</v>
      </c>
      <c r="G1487" s="3">
        <f t="shared" si="157"/>
        <v>7.7811642791831757</v>
      </c>
      <c r="J1487" s="9"/>
      <c r="K1487">
        <v>431.75799999999998</v>
      </c>
      <c r="L1487" s="3">
        <f t="shared" si="158"/>
        <v>423.97683572081678</v>
      </c>
    </row>
    <row r="1488" spans="1:12" x14ac:dyDescent="0.2">
      <c r="A1488" s="1">
        <v>9621</v>
      </c>
      <c r="B1488" s="7">
        <v>37223</v>
      </c>
      <c r="C1488" s="21" t="str">
        <f t="shared" si="156"/>
        <v>V</v>
      </c>
      <c r="D1488" s="5"/>
      <c r="E1488" s="5"/>
      <c r="F1488" s="5">
        <v>25.63</v>
      </c>
      <c r="G1488" s="3">
        <f t="shared" si="157"/>
        <v>7.8116427918317584</v>
      </c>
      <c r="J1488" s="9"/>
      <c r="K1488">
        <v>431.75799999999998</v>
      </c>
      <c r="L1488" s="3">
        <f t="shared" si="158"/>
        <v>423.94635720816825</v>
      </c>
    </row>
    <row r="1489" spans="1:12" x14ac:dyDescent="0.2">
      <c r="A1489" s="1">
        <v>9621</v>
      </c>
      <c r="B1489" s="7">
        <v>37244</v>
      </c>
      <c r="C1489" s="21" t="str">
        <f t="shared" si="156"/>
        <v>V</v>
      </c>
      <c r="D1489" s="5"/>
      <c r="E1489" s="5"/>
      <c r="F1489" s="5">
        <v>25.71</v>
      </c>
      <c r="G1489" s="3">
        <f t="shared" si="157"/>
        <v>7.8360256019506247</v>
      </c>
      <c r="J1489" s="9"/>
      <c r="K1489">
        <v>431.75799999999998</v>
      </c>
      <c r="L1489" s="3">
        <f t="shared" si="158"/>
        <v>423.92197439804937</v>
      </c>
    </row>
    <row r="1490" spans="1:12" x14ac:dyDescent="0.2">
      <c r="A1490" s="1">
        <v>9621</v>
      </c>
      <c r="B1490" s="7">
        <v>37281</v>
      </c>
      <c r="C1490" s="21" t="str">
        <f t="shared" si="156"/>
        <v>V</v>
      </c>
      <c r="D1490" s="5"/>
      <c r="E1490" s="5"/>
      <c r="F1490" s="5">
        <v>25.83</v>
      </c>
      <c r="G1490" s="3">
        <f t="shared" si="157"/>
        <v>7.8725998171289229</v>
      </c>
      <c r="J1490" s="9"/>
      <c r="K1490">
        <v>431.75799999999998</v>
      </c>
      <c r="L1490" s="3">
        <f t="shared" si="158"/>
        <v>423.88540018287108</v>
      </c>
    </row>
    <row r="1491" spans="1:12" x14ac:dyDescent="0.2">
      <c r="A1491" s="1">
        <v>9621</v>
      </c>
      <c r="B1491" s="7">
        <v>37314</v>
      </c>
      <c r="C1491" s="21" t="str">
        <f t="shared" si="156"/>
        <v>V</v>
      </c>
      <c r="D1491" s="5"/>
      <c r="E1491" s="5"/>
      <c r="F1491" s="5">
        <v>25.99</v>
      </c>
      <c r="G1491" s="3">
        <f t="shared" si="157"/>
        <v>7.9213654373666555</v>
      </c>
      <c r="J1491" s="9"/>
      <c r="K1491">
        <v>431.75799999999998</v>
      </c>
      <c r="L1491" s="3">
        <f t="shared" si="158"/>
        <v>423.83663456263332</v>
      </c>
    </row>
    <row r="1492" spans="1:12" x14ac:dyDescent="0.2">
      <c r="A1492" s="1">
        <v>9621</v>
      </c>
      <c r="B1492" s="7">
        <v>37337</v>
      </c>
      <c r="C1492" s="21" t="str">
        <f t="shared" si="156"/>
        <v>V</v>
      </c>
      <c r="D1492" s="5"/>
      <c r="E1492" s="5"/>
      <c r="F1492" s="5">
        <v>26.08</v>
      </c>
      <c r="G1492" s="3">
        <f t="shared" si="157"/>
        <v>7.9487960987503801</v>
      </c>
      <c r="J1492" s="9"/>
      <c r="K1492">
        <v>431.75799999999998</v>
      </c>
      <c r="L1492" s="3">
        <f t="shared" si="158"/>
        <v>423.80920390124959</v>
      </c>
    </row>
    <row r="1493" spans="1:12" x14ac:dyDescent="0.2">
      <c r="A1493" s="1">
        <v>9621</v>
      </c>
      <c r="B1493" s="7">
        <v>37375</v>
      </c>
      <c r="C1493" s="21" t="str">
        <f t="shared" si="156"/>
        <v>V</v>
      </c>
      <c r="D1493" s="5"/>
      <c r="E1493" s="5"/>
      <c r="F1493" s="5">
        <v>26.01</v>
      </c>
      <c r="G1493" s="3">
        <f t="shared" si="157"/>
        <v>7.9274611398963728</v>
      </c>
      <c r="J1493" s="9"/>
      <c r="K1493">
        <v>431.75799999999998</v>
      </c>
      <c r="L1493" s="3">
        <f t="shared" si="158"/>
        <v>423.83053886010362</v>
      </c>
    </row>
    <row r="1494" spans="1:12" x14ac:dyDescent="0.2">
      <c r="A1494" s="1">
        <v>9621</v>
      </c>
      <c r="B1494" s="7">
        <v>37398</v>
      </c>
      <c r="C1494" s="21" t="str">
        <f t="shared" si="156"/>
        <v>V</v>
      </c>
      <c r="D1494" s="5"/>
      <c r="E1494" s="5"/>
      <c r="F1494" s="5">
        <v>25.94</v>
      </c>
      <c r="G1494" s="3">
        <f t="shared" si="157"/>
        <v>7.9061261810423655</v>
      </c>
      <c r="J1494" s="9"/>
      <c r="K1494">
        <v>431.75799999999998</v>
      </c>
      <c r="L1494" s="3">
        <f t="shared" si="158"/>
        <v>423.85187381895764</v>
      </c>
    </row>
    <row r="1495" spans="1:12" x14ac:dyDescent="0.2">
      <c r="A1495" s="1">
        <v>9621</v>
      </c>
      <c r="B1495" s="7">
        <v>37433</v>
      </c>
      <c r="C1495" s="21" t="str">
        <f t="shared" si="156"/>
        <v>V</v>
      </c>
      <c r="D1495" s="5"/>
      <c r="E1495" s="5"/>
      <c r="F1495" s="5">
        <v>25.79</v>
      </c>
      <c r="G1495" s="3">
        <f t="shared" si="157"/>
        <v>7.8604084120694901</v>
      </c>
      <c r="J1495" s="9"/>
      <c r="K1495">
        <v>431.75799999999998</v>
      </c>
      <c r="L1495" s="3">
        <f t="shared" si="158"/>
        <v>423.89759158793049</v>
      </c>
    </row>
    <row r="1496" spans="1:12" x14ac:dyDescent="0.2">
      <c r="A1496" s="1">
        <v>9621</v>
      </c>
      <c r="B1496" s="7">
        <v>37459</v>
      </c>
      <c r="C1496" s="21" t="str">
        <f t="shared" si="156"/>
        <v>V</v>
      </c>
      <c r="D1496" s="5"/>
      <c r="E1496" s="5"/>
      <c r="F1496" s="5">
        <v>25.64</v>
      </c>
      <c r="G1496" s="3">
        <f t="shared" si="157"/>
        <v>7.8146906430966165</v>
      </c>
      <c r="J1496" s="9"/>
      <c r="K1496">
        <v>431.75799999999998</v>
      </c>
      <c r="L1496" s="3">
        <f t="shared" si="158"/>
        <v>423.94330935690334</v>
      </c>
    </row>
    <row r="1497" spans="1:12" x14ac:dyDescent="0.2">
      <c r="A1497" s="1">
        <v>9621</v>
      </c>
      <c r="B1497" s="7">
        <v>37494</v>
      </c>
      <c r="C1497" s="21" t="str">
        <f t="shared" si="156"/>
        <v>V</v>
      </c>
      <c r="D1497" s="5"/>
      <c r="E1497" s="5"/>
      <c r="F1497" s="5">
        <v>25.73</v>
      </c>
      <c r="G1497" s="3">
        <f t="shared" si="157"/>
        <v>7.8421213044803411</v>
      </c>
      <c r="J1497" s="9"/>
      <c r="K1497">
        <v>431.75799999999998</v>
      </c>
      <c r="L1497" s="3">
        <f t="shared" si="158"/>
        <v>423.91587869551967</v>
      </c>
    </row>
    <row r="1498" spans="1:12" x14ac:dyDescent="0.2">
      <c r="A1498" s="1">
        <v>9621</v>
      </c>
      <c r="B1498" s="7">
        <v>37524</v>
      </c>
      <c r="C1498" s="21" t="str">
        <f t="shared" si="156"/>
        <v>V</v>
      </c>
      <c r="D1498" s="5"/>
      <c r="E1498" s="5"/>
      <c r="F1498" s="5">
        <v>25.87</v>
      </c>
      <c r="G1498" s="3">
        <f t="shared" si="157"/>
        <v>7.8847912221883574</v>
      </c>
      <c r="J1498" s="9"/>
      <c r="K1498">
        <v>431.75799999999998</v>
      </c>
      <c r="L1498" s="3">
        <f t="shared" si="158"/>
        <v>423.87320877781161</v>
      </c>
    </row>
    <row r="1499" spans="1:12" x14ac:dyDescent="0.2">
      <c r="A1499" s="1">
        <v>9621</v>
      </c>
      <c r="B1499" s="7">
        <v>37546</v>
      </c>
      <c r="C1499" s="21" t="str">
        <f t="shared" si="156"/>
        <v>V</v>
      </c>
      <c r="D1499" s="5"/>
      <c r="E1499" s="5"/>
      <c r="F1499" s="5">
        <v>25.94</v>
      </c>
      <c r="G1499" s="3">
        <f t="shared" si="157"/>
        <v>7.9061261810423655</v>
      </c>
      <c r="J1499" s="9"/>
      <c r="K1499">
        <v>431.75799999999998</v>
      </c>
      <c r="L1499" s="3">
        <f t="shared" si="158"/>
        <v>423.85187381895764</v>
      </c>
    </row>
    <row r="1500" spans="1:12" x14ac:dyDescent="0.2">
      <c r="A1500" s="1">
        <v>9621</v>
      </c>
      <c r="B1500" s="7">
        <v>37581</v>
      </c>
      <c r="C1500" s="21" t="str">
        <f t="shared" si="156"/>
        <v>V</v>
      </c>
      <c r="D1500" s="5"/>
      <c r="E1500" s="5"/>
      <c r="F1500" s="5">
        <v>26.04</v>
      </c>
      <c r="G1500" s="3">
        <f t="shared" si="157"/>
        <v>7.9366046936909473</v>
      </c>
      <c r="J1500" s="9"/>
      <c r="K1500">
        <v>431.75799999999998</v>
      </c>
      <c r="L1500" s="3">
        <f t="shared" si="158"/>
        <v>423.82139530630906</v>
      </c>
    </row>
    <row r="1501" spans="1:12" x14ac:dyDescent="0.2">
      <c r="A1501" s="1">
        <v>9621</v>
      </c>
      <c r="B1501" s="7">
        <v>37610</v>
      </c>
      <c r="C1501" s="21" t="str">
        <f t="shared" si="156"/>
        <v>V</v>
      </c>
      <c r="D1501" s="5"/>
      <c r="E1501" s="5"/>
      <c r="F1501" s="5">
        <v>26.12</v>
      </c>
      <c r="G1501" s="3">
        <f t="shared" si="157"/>
        <v>7.9609875038098137</v>
      </c>
      <c r="J1501" s="9"/>
      <c r="K1501">
        <v>431.75799999999998</v>
      </c>
      <c r="L1501" s="3">
        <f t="shared" si="158"/>
        <v>423.79701249619018</v>
      </c>
    </row>
    <row r="1502" spans="1:12" x14ac:dyDescent="0.2">
      <c r="A1502" s="1">
        <v>9621</v>
      </c>
      <c r="B1502" s="7">
        <v>37651</v>
      </c>
      <c r="C1502" s="21" t="str">
        <f t="shared" si="156"/>
        <v>V</v>
      </c>
      <c r="D1502" s="5"/>
      <c r="E1502" s="5"/>
      <c r="F1502" s="5">
        <v>26.24</v>
      </c>
      <c r="G1502" s="3">
        <f t="shared" si="157"/>
        <v>7.9975617189881127</v>
      </c>
      <c r="J1502" s="9"/>
      <c r="K1502">
        <v>431.75799999999998</v>
      </c>
      <c r="L1502" s="3">
        <f t="shared" si="158"/>
        <v>423.76043828101189</v>
      </c>
    </row>
    <row r="1503" spans="1:12" x14ac:dyDescent="0.2">
      <c r="A1503" s="1">
        <v>9621</v>
      </c>
      <c r="B1503" s="7">
        <v>37679</v>
      </c>
      <c r="C1503" s="21" t="str">
        <f t="shared" si="156"/>
        <v>V</v>
      </c>
      <c r="D1503" s="5"/>
      <c r="E1503" s="5"/>
      <c r="F1503" s="5">
        <v>26.36</v>
      </c>
      <c r="G1503" s="3">
        <f t="shared" si="157"/>
        <v>8.0341359341664127</v>
      </c>
      <c r="J1503" s="9"/>
      <c r="K1503">
        <v>431.75799999999998</v>
      </c>
      <c r="L1503" s="3">
        <f t="shared" si="158"/>
        <v>423.7238640658336</v>
      </c>
    </row>
    <row r="1504" spans="1:12" x14ac:dyDescent="0.2">
      <c r="A1504" s="1">
        <v>9621</v>
      </c>
      <c r="B1504" s="7">
        <v>37705</v>
      </c>
      <c r="C1504" s="21" t="str">
        <f t="shared" si="156"/>
        <v>V</v>
      </c>
      <c r="D1504" s="5"/>
      <c r="E1504" s="5"/>
      <c r="F1504" s="5">
        <v>26.44</v>
      </c>
      <c r="G1504" s="3">
        <f t="shared" si="157"/>
        <v>8.0585187442852781</v>
      </c>
      <c r="J1504" s="9"/>
      <c r="K1504">
        <v>431.75799999999998</v>
      </c>
      <c r="L1504" s="3">
        <f t="shared" si="158"/>
        <v>423.69948125571472</v>
      </c>
    </row>
    <row r="1505" spans="1:12" x14ac:dyDescent="0.2">
      <c r="A1505" s="1">
        <v>9621</v>
      </c>
      <c r="B1505" s="7">
        <v>37739</v>
      </c>
      <c r="C1505" s="21" t="str">
        <f t="shared" si="156"/>
        <v>V</v>
      </c>
      <c r="D1505" s="5"/>
      <c r="E1505" s="5"/>
      <c r="F1505" s="5">
        <v>26.42</v>
      </c>
      <c r="G1505" s="3">
        <f t="shared" si="157"/>
        <v>8.0524230417555618</v>
      </c>
      <c r="J1505" s="9"/>
      <c r="K1505">
        <v>431.75799999999998</v>
      </c>
      <c r="L1505" s="3">
        <f t="shared" si="158"/>
        <v>423.70557695824442</v>
      </c>
    </row>
    <row r="1506" spans="1:12" x14ac:dyDescent="0.2">
      <c r="A1506" s="1">
        <v>9621</v>
      </c>
      <c r="B1506" s="7">
        <v>37761</v>
      </c>
      <c r="C1506" s="21" t="str">
        <f t="shared" si="156"/>
        <v>V</v>
      </c>
      <c r="D1506" s="5"/>
      <c r="E1506" s="5"/>
      <c r="F1506" s="5">
        <v>26.4</v>
      </c>
      <c r="G1506" s="3">
        <f t="shared" si="157"/>
        <v>8.0463273392258454</v>
      </c>
      <c r="J1506" s="9"/>
      <c r="K1506">
        <v>431.75799999999998</v>
      </c>
      <c r="L1506" s="3">
        <f t="shared" si="158"/>
        <v>423.71167266077413</v>
      </c>
    </row>
    <row r="1507" spans="1:12" x14ac:dyDescent="0.2">
      <c r="A1507" s="1">
        <v>9621</v>
      </c>
      <c r="B1507" s="7">
        <v>37802</v>
      </c>
      <c r="C1507" s="21" t="str">
        <f t="shared" si="156"/>
        <v>V</v>
      </c>
      <c r="D1507" s="5"/>
      <c r="E1507" s="5"/>
      <c r="F1507" s="5">
        <v>26.32</v>
      </c>
      <c r="G1507" s="3">
        <f t="shared" si="157"/>
        <v>8.02194452910698</v>
      </c>
      <c r="J1507" s="9"/>
      <c r="K1507">
        <v>431.75799999999998</v>
      </c>
      <c r="L1507" s="3">
        <f t="shared" si="158"/>
        <v>423.73605547089301</v>
      </c>
    </row>
    <row r="1508" spans="1:12" x14ac:dyDescent="0.2">
      <c r="A1508" s="1">
        <v>9621</v>
      </c>
      <c r="B1508" s="7">
        <v>37832</v>
      </c>
      <c r="C1508" s="21" t="str">
        <f t="shared" si="156"/>
        <v>V</v>
      </c>
      <c r="D1508" s="5"/>
      <c r="E1508" s="5"/>
      <c r="F1508" s="5">
        <v>26.32</v>
      </c>
      <c r="G1508" s="3">
        <f t="shared" si="157"/>
        <v>8.02194452910698</v>
      </c>
      <c r="J1508" s="9"/>
      <c r="K1508">
        <v>431.75799999999998</v>
      </c>
      <c r="L1508" s="3">
        <f t="shared" si="158"/>
        <v>423.73605547089301</v>
      </c>
    </row>
    <row r="1509" spans="1:12" x14ac:dyDescent="0.2">
      <c r="A1509" s="1">
        <v>9621</v>
      </c>
      <c r="B1509" s="7">
        <v>37859</v>
      </c>
      <c r="C1509" s="21" t="str">
        <f t="shared" si="156"/>
        <v>V</v>
      </c>
      <c r="D1509" s="5"/>
      <c r="E1509" s="5"/>
      <c r="F1509" s="5">
        <v>26.47</v>
      </c>
      <c r="G1509" s="3">
        <f t="shared" si="157"/>
        <v>8.0676622980798527</v>
      </c>
      <c r="J1509" s="9"/>
      <c r="K1509">
        <v>431.75799999999998</v>
      </c>
      <c r="L1509" s="3">
        <f t="shared" si="158"/>
        <v>423.69033770192016</v>
      </c>
    </row>
    <row r="1510" spans="1:12" x14ac:dyDescent="0.2">
      <c r="A1510" s="1">
        <v>9621</v>
      </c>
      <c r="B1510" s="7">
        <v>37888</v>
      </c>
      <c r="C1510" s="21" t="str">
        <f t="shared" si="156"/>
        <v>V</v>
      </c>
      <c r="D1510" s="5"/>
      <c r="E1510" s="5"/>
      <c r="F1510" s="5">
        <v>26.57</v>
      </c>
      <c r="G1510" s="3">
        <f t="shared" si="157"/>
        <v>8.0981408107284363</v>
      </c>
      <c r="J1510" s="9"/>
      <c r="K1510">
        <v>431.75799999999998</v>
      </c>
      <c r="L1510" s="3">
        <f t="shared" si="158"/>
        <v>423.65985918927157</v>
      </c>
    </row>
    <row r="1511" spans="1:12" x14ac:dyDescent="0.2">
      <c r="A1511" s="1">
        <v>9621</v>
      </c>
      <c r="B1511" s="7">
        <v>37924</v>
      </c>
      <c r="C1511" s="21" t="str">
        <f t="shared" si="156"/>
        <v>V</v>
      </c>
      <c r="D1511" s="5"/>
      <c r="E1511" s="5"/>
      <c r="F1511" s="5">
        <v>26.6</v>
      </c>
      <c r="G1511" s="3">
        <f t="shared" si="157"/>
        <v>8.1072843645230108</v>
      </c>
      <c r="J1511" s="9"/>
      <c r="K1511">
        <v>431.75799999999998</v>
      </c>
      <c r="L1511" s="3">
        <f t="shared" si="158"/>
        <v>423.65071563547696</v>
      </c>
    </row>
    <row r="1512" spans="1:12" x14ac:dyDescent="0.2">
      <c r="A1512" s="1">
        <v>9621</v>
      </c>
      <c r="B1512" s="7">
        <v>37930</v>
      </c>
      <c r="C1512" s="21" t="str">
        <f t="shared" si="156"/>
        <v>V</v>
      </c>
      <c r="D1512" s="5"/>
      <c r="E1512" s="5"/>
      <c r="F1512" s="5">
        <v>26.58</v>
      </c>
      <c r="G1512" s="3">
        <f t="shared" si="157"/>
        <v>8.1011886619932945</v>
      </c>
      <c r="J1512" s="9"/>
      <c r="K1512">
        <v>431.75799999999998</v>
      </c>
      <c r="L1512" s="3">
        <f t="shared" si="158"/>
        <v>423.65681133800666</v>
      </c>
    </row>
    <row r="1513" spans="1:12" x14ac:dyDescent="0.2">
      <c r="A1513" s="1">
        <v>9621</v>
      </c>
      <c r="B1513" s="7">
        <v>37951</v>
      </c>
      <c r="C1513" s="21" t="str">
        <f t="shared" si="156"/>
        <v>V</v>
      </c>
      <c r="D1513" s="5"/>
      <c r="E1513" s="5"/>
      <c r="F1513" s="5">
        <v>26.59</v>
      </c>
      <c r="G1513" s="3">
        <f t="shared" si="157"/>
        <v>8.1042365132581526</v>
      </c>
      <c r="J1513" s="9"/>
      <c r="K1513">
        <v>431.75799999999998</v>
      </c>
      <c r="L1513" s="3">
        <f t="shared" si="158"/>
        <v>423.65376348674181</v>
      </c>
    </row>
    <row r="1514" spans="1:12" x14ac:dyDescent="0.2">
      <c r="A1514" s="1">
        <v>9621</v>
      </c>
      <c r="B1514" s="7">
        <v>37978</v>
      </c>
      <c r="C1514" s="21" t="str">
        <f t="shared" si="156"/>
        <v>V</v>
      </c>
      <c r="D1514" s="5"/>
      <c r="E1514" s="5"/>
      <c r="F1514" s="5">
        <v>26.59</v>
      </c>
      <c r="G1514" s="3">
        <f t="shared" si="157"/>
        <v>8.1042365132581526</v>
      </c>
      <c r="J1514" s="9"/>
      <c r="K1514">
        <v>431.75799999999998</v>
      </c>
      <c r="L1514" s="3">
        <f t="shared" si="158"/>
        <v>423.65376348674181</v>
      </c>
    </row>
    <row r="1515" spans="1:12" x14ac:dyDescent="0.2">
      <c r="A1515" s="1">
        <v>9621</v>
      </c>
      <c r="B1515" s="7">
        <v>38008</v>
      </c>
      <c r="C1515" s="21" t="str">
        <f t="shared" si="156"/>
        <v>V</v>
      </c>
      <c r="D1515" s="5"/>
      <c r="E1515" s="5"/>
      <c r="F1515" s="5">
        <v>26.63</v>
      </c>
      <c r="G1515" s="3">
        <f t="shared" si="157"/>
        <v>8.1164279183175854</v>
      </c>
      <c r="J1515" s="9"/>
      <c r="K1515">
        <v>431.75799999999998</v>
      </c>
      <c r="L1515" s="3">
        <f t="shared" si="158"/>
        <v>423.6415720816824</v>
      </c>
    </row>
    <row r="1516" spans="1:12" x14ac:dyDescent="0.2">
      <c r="A1516" s="1">
        <v>9621</v>
      </c>
      <c r="B1516" s="7">
        <v>38047</v>
      </c>
      <c r="C1516" s="21" t="str">
        <f t="shared" si="156"/>
        <v>V</v>
      </c>
      <c r="D1516" s="5"/>
      <c r="E1516" s="5"/>
      <c r="F1516" s="5">
        <v>26.7</v>
      </c>
      <c r="G1516" s="3">
        <f t="shared" si="157"/>
        <v>8.1377628771715926</v>
      </c>
      <c r="J1516" s="9"/>
      <c r="K1516">
        <v>431.75799999999998</v>
      </c>
      <c r="L1516" s="3">
        <f t="shared" si="158"/>
        <v>423.62023712282837</v>
      </c>
    </row>
    <row r="1517" spans="1:12" x14ac:dyDescent="0.2">
      <c r="A1517" s="1">
        <v>9621</v>
      </c>
      <c r="B1517" s="7">
        <v>38078</v>
      </c>
      <c r="C1517" s="21" t="str">
        <f t="shared" si="156"/>
        <v>V</v>
      </c>
      <c r="D1517" s="5"/>
      <c r="E1517" s="5"/>
      <c r="F1517" s="5">
        <v>26.65</v>
      </c>
      <c r="G1517" s="3">
        <f t="shared" si="157"/>
        <v>8.1225236208473017</v>
      </c>
      <c r="J1517" s="9"/>
      <c r="K1517">
        <v>431.75799999999998</v>
      </c>
      <c r="L1517" s="3">
        <f t="shared" si="158"/>
        <v>423.63547637915269</v>
      </c>
    </row>
    <row r="1518" spans="1:12" x14ac:dyDescent="0.2">
      <c r="A1518" s="1">
        <v>9621</v>
      </c>
      <c r="B1518" s="7">
        <v>38105</v>
      </c>
      <c r="C1518" s="21" t="str">
        <f t="shared" si="156"/>
        <v>V</v>
      </c>
      <c r="D1518" s="5"/>
      <c r="E1518" s="5"/>
      <c r="F1518" s="5">
        <v>26.66</v>
      </c>
      <c r="G1518" s="3">
        <f t="shared" si="157"/>
        <v>8.1255714721121599</v>
      </c>
      <c r="J1518" s="9"/>
      <c r="K1518">
        <v>431.75799999999998</v>
      </c>
      <c r="L1518" s="3">
        <f t="shared" si="158"/>
        <v>423.63242852788784</v>
      </c>
    </row>
    <row r="1519" spans="1:12" x14ac:dyDescent="0.2">
      <c r="A1519" s="1">
        <v>9621</v>
      </c>
      <c r="B1519" s="7">
        <v>38131</v>
      </c>
      <c r="C1519" s="21" t="str">
        <f t="shared" si="156"/>
        <v>V</v>
      </c>
      <c r="D1519" s="5"/>
      <c r="E1519" s="5"/>
      <c r="F1519" s="5">
        <v>26.71</v>
      </c>
      <c r="G1519" s="3">
        <f t="shared" si="157"/>
        <v>8.1408107284364526</v>
      </c>
      <c r="J1519" s="9"/>
      <c r="K1519">
        <v>431.75799999999998</v>
      </c>
      <c r="L1519" s="3">
        <f t="shared" si="158"/>
        <v>423.61718927156352</v>
      </c>
    </row>
    <row r="1520" spans="1:12" x14ac:dyDescent="0.2">
      <c r="A1520" s="1">
        <v>9621</v>
      </c>
      <c r="B1520" s="7">
        <v>38162</v>
      </c>
      <c r="C1520" s="21" t="str">
        <f t="shared" si="156"/>
        <v>V</v>
      </c>
      <c r="D1520" s="5"/>
      <c r="E1520" s="5"/>
      <c r="F1520" s="5">
        <v>26.73</v>
      </c>
      <c r="G1520" s="3">
        <f t="shared" si="157"/>
        <v>8.146906430966169</v>
      </c>
      <c r="J1520" s="9"/>
      <c r="K1520">
        <v>431.75799999999998</v>
      </c>
      <c r="L1520" s="3">
        <f t="shared" si="158"/>
        <v>423.61109356903381</v>
      </c>
    </row>
    <row r="1521" spans="1:12" x14ac:dyDescent="0.2">
      <c r="A1521" s="1">
        <v>9621</v>
      </c>
      <c r="B1521" s="7">
        <v>38191</v>
      </c>
      <c r="C1521" s="21" t="str">
        <f t="shared" si="156"/>
        <v>V</v>
      </c>
      <c r="D1521" s="5"/>
      <c r="E1521" s="5"/>
      <c r="F1521" s="5">
        <v>26.81</v>
      </c>
      <c r="G1521" s="3">
        <f t="shared" si="157"/>
        <v>8.1712892410850344</v>
      </c>
      <c r="J1521" s="9"/>
      <c r="K1521">
        <v>431.75799999999998</v>
      </c>
      <c r="L1521" s="3">
        <f t="shared" si="158"/>
        <v>423.58671075891493</v>
      </c>
    </row>
    <row r="1522" spans="1:12" x14ac:dyDescent="0.2">
      <c r="A1522" s="1">
        <v>9621</v>
      </c>
      <c r="B1522" s="7">
        <v>38218</v>
      </c>
      <c r="C1522" s="21" t="str">
        <f t="shared" ref="C1522:C1585" si="159">IF(ISBLANK(D1522),"V","S")</f>
        <v>V</v>
      </c>
      <c r="D1522" s="5"/>
      <c r="E1522" s="5"/>
      <c r="F1522" s="5">
        <v>26.91</v>
      </c>
      <c r="G1522" s="3">
        <f t="shared" si="157"/>
        <v>8.201767753733618</v>
      </c>
      <c r="J1522" s="9"/>
      <c r="K1522">
        <v>431.75799999999998</v>
      </c>
      <c r="L1522" s="3">
        <f t="shared" si="158"/>
        <v>423.55623224626635</v>
      </c>
    </row>
    <row r="1523" spans="1:12" x14ac:dyDescent="0.2">
      <c r="A1523" s="1">
        <v>9621</v>
      </c>
      <c r="B1523" s="7">
        <v>38225</v>
      </c>
      <c r="C1523" s="21" t="str">
        <f t="shared" si="159"/>
        <v>V</v>
      </c>
      <c r="D1523" s="5"/>
      <c r="E1523" s="5"/>
      <c r="F1523" s="5">
        <v>26.95</v>
      </c>
      <c r="G1523" s="3">
        <f t="shared" si="157"/>
        <v>8.2139591587930507</v>
      </c>
      <c r="J1523" s="9"/>
      <c r="K1523">
        <v>431.75799999999998</v>
      </c>
      <c r="L1523" s="3">
        <f t="shared" si="158"/>
        <v>423.54404084120694</v>
      </c>
    </row>
    <row r="1524" spans="1:12" x14ac:dyDescent="0.2">
      <c r="A1524" s="1">
        <v>9621</v>
      </c>
      <c r="B1524" s="7">
        <v>38250</v>
      </c>
      <c r="C1524" s="21" t="str">
        <f t="shared" si="159"/>
        <v>V</v>
      </c>
      <c r="D1524" s="5"/>
      <c r="E1524" s="5"/>
      <c r="F1524" s="5">
        <v>26.99</v>
      </c>
      <c r="G1524" s="3">
        <f t="shared" si="157"/>
        <v>8.2261505638524834</v>
      </c>
      <c r="J1524" s="9"/>
      <c r="K1524">
        <v>431.75799999999998</v>
      </c>
      <c r="L1524" s="3">
        <f t="shared" si="158"/>
        <v>423.53184943614752</v>
      </c>
    </row>
    <row r="1525" spans="1:12" x14ac:dyDescent="0.2">
      <c r="A1525" s="1">
        <v>9621</v>
      </c>
      <c r="B1525" s="7">
        <v>38292</v>
      </c>
      <c r="C1525" s="21" t="str">
        <f t="shared" si="159"/>
        <v>V</v>
      </c>
      <c r="D1525" s="5"/>
      <c r="E1525" s="5"/>
      <c r="F1525" s="5">
        <v>26.75</v>
      </c>
      <c r="G1525" s="3">
        <f t="shared" si="157"/>
        <v>8.1530021334958853</v>
      </c>
      <c r="J1525" s="9"/>
      <c r="K1525">
        <v>431.75799999999998</v>
      </c>
      <c r="L1525" s="3">
        <f t="shared" si="158"/>
        <v>423.60499786650411</v>
      </c>
    </row>
    <row r="1526" spans="1:12" x14ac:dyDescent="0.2">
      <c r="A1526" s="1">
        <v>9621</v>
      </c>
      <c r="B1526" s="7">
        <v>38320</v>
      </c>
      <c r="C1526" s="21" t="str">
        <f t="shared" si="159"/>
        <v>V</v>
      </c>
      <c r="D1526" s="5"/>
      <c r="E1526" s="5"/>
      <c r="F1526" s="5">
        <v>26.28</v>
      </c>
      <c r="G1526" s="3">
        <f t="shared" si="157"/>
        <v>8.0097531240475472</v>
      </c>
      <c r="J1526" s="9"/>
      <c r="K1526">
        <v>431.75799999999998</v>
      </c>
      <c r="L1526" s="3">
        <f t="shared" si="158"/>
        <v>423.74824687595242</v>
      </c>
    </row>
    <row r="1527" spans="1:12" x14ac:dyDescent="0.2">
      <c r="A1527" s="1">
        <v>9621</v>
      </c>
      <c r="B1527" s="7">
        <v>38341</v>
      </c>
      <c r="C1527" s="21" t="str">
        <f t="shared" si="159"/>
        <v>V</v>
      </c>
      <c r="D1527" s="5"/>
      <c r="E1527" s="5"/>
      <c r="F1527" s="5">
        <v>26.31</v>
      </c>
      <c r="G1527" s="3">
        <f t="shared" si="157"/>
        <v>8.01889667784212</v>
      </c>
      <c r="J1527" s="9"/>
      <c r="K1527">
        <v>431.75799999999998</v>
      </c>
      <c r="L1527" s="3">
        <f t="shared" si="158"/>
        <v>423.73910332215786</v>
      </c>
    </row>
    <row r="1528" spans="1:12" x14ac:dyDescent="0.2">
      <c r="A1528" s="1">
        <v>9621</v>
      </c>
      <c r="B1528" s="7">
        <v>38377</v>
      </c>
      <c r="C1528" s="21" t="str">
        <f t="shared" si="159"/>
        <v>V</v>
      </c>
      <c r="D1528" s="5"/>
      <c r="E1528" s="5"/>
      <c r="F1528" s="5">
        <v>26.48</v>
      </c>
      <c r="G1528" s="3">
        <f t="shared" si="157"/>
        <v>8.0707101493447126</v>
      </c>
      <c r="J1528" s="9" t="s">
        <v>46</v>
      </c>
      <c r="K1528">
        <v>431.75799999999998</v>
      </c>
      <c r="L1528" s="3">
        <f t="shared" si="158"/>
        <v>423.68728985065525</v>
      </c>
    </row>
    <row r="1529" spans="1:12" x14ac:dyDescent="0.2">
      <c r="A1529" s="1">
        <v>9621</v>
      </c>
      <c r="B1529" s="7">
        <v>38413</v>
      </c>
      <c r="C1529" s="21" t="str">
        <f t="shared" si="159"/>
        <v>V</v>
      </c>
      <c r="D1529" s="5"/>
      <c r="E1529" s="5"/>
      <c r="F1529" s="5">
        <v>26.65</v>
      </c>
      <c r="G1529" s="3">
        <f t="shared" si="157"/>
        <v>8.1225236208473017</v>
      </c>
      <c r="J1529" s="9" t="s">
        <v>47</v>
      </c>
      <c r="K1529">
        <v>431.75799999999998</v>
      </c>
      <c r="L1529" s="3">
        <f t="shared" si="158"/>
        <v>423.63547637915269</v>
      </c>
    </row>
    <row r="1530" spans="1:12" x14ac:dyDescent="0.2">
      <c r="A1530" s="1">
        <v>9621</v>
      </c>
      <c r="B1530" s="7">
        <v>38436</v>
      </c>
      <c r="C1530" s="21" t="str">
        <f t="shared" si="159"/>
        <v>V</v>
      </c>
      <c r="D1530" s="5"/>
      <c r="E1530" s="5"/>
      <c r="F1530" s="5">
        <v>26.72</v>
      </c>
      <c r="G1530" s="3">
        <f t="shared" si="157"/>
        <v>8.143858579701309</v>
      </c>
      <c r="J1530" s="9" t="s">
        <v>49</v>
      </c>
      <c r="K1530">
        <v>431.75799999999998</v>
      </c>
      <c r="L1530" s="3">
        <f t="shared" si="158"/>
        <v>423.61414142029867</v>
      </c>
    </row>
    <row r="1531" spans="1:12" x14ac:dyDescent="0.2">
      <c r="A1531" s="1">
        <v>9621</v>
      </c>
      <c r="B1531" s="7">
        <v>38467</v>
      </c>
      <c r="C1531" s="21" t="str">
        <f t="shared" si="159"/>
        <v>V</v>
      </c>
      <c r="D1531" s="5"/>
      <c r="E1531" s="5"/>
      <c r="F1531" s="5">
        <v>26.48</v>
      </c>
      <c r="G1531" s="3">
        <f t="shared" si="157"/>
        <v>8.0707101493447126</v>
      </c>
      <c r="J1531" s="9" t="s">
        <v>54</v>
      </c>
      <c r="K1531">
        <v>431.75799999999998</v>
      </c>
      <c r="L1531" s="3">
        <f t="shared" si="158"/>
        <v>423.68728985065525</v>
      </c>
    </row>
    <row r="1532" spans="1:12" x14ac:dyDescent="0.2">
      <c r="A1532" s="1">
        <v>9621</v>
      </c>
      <c r="B1532" s="7">
        <v>38496</v>
      </c>
      <c r="C1532" s="21" t="str">
        <f t="shared" si="159"/>
        <v>V</v>
      </c>
      <c r="D1532" s="5"/>
      <c r="E1532" s="5"/>
      <c r="F1532" s="5">
        <v>26.4</v>
      </c>
      <c r="G1532" s="3">
        <f t="shared" si="157"/>
        <v>8.0463273392258454</v>
      </c>
      <c r="J1532" s="9" t="s">
        <v>55</v>
      </c>
      <c r="K1532">
        <v>431.75799999999998</v>
      </c>
      <c r="L1532" s="3">
        <f t="shared" si="158"/>
        <v>423.71167266077413</v>
      </c>
    </row>
    <row r="1533" spans="1:12" x14ac:dyDescent="0.2">
      <c r="A1533" s="1">
        <v>9621</v>
      </c>
      <c r="B1533" s="7">
        <v>38526</v>
      </c>
      <c r="C1533" s="21" t="str">
        <f t="shared" si="159"/>
        <v>V</v>
      </c>
      <c r="D1533" s="5"/>
      <c r="E1533" s="5"/>
      <c r="F1533" s="5">
        <v>25.68</v>
      </c>
      <c r="G1533" s="3">
        <f t="shared" si="157"/>
        <v>7.8268820481560493</v>
      </c>
      <c r="J1533" s="9" t="s">
        <v>63</v>
      </c>
      <c r="K1533">
        <v>431.75799999999998</v>
      </c>
      <c r="L1533" s="3">
        <f t="shared" si="158"/>
        <v>423.93111795184393</v>
      </c>
    </row>
    <row r="1534" spans="1:12" x14ac:dyDescent="0.2">
      <c r="A1534" s="1">
        <v>9621</v>
      </c>
      <c r="B1534" s="7">
        <v>38549</v>
      </c>
      <c r="C1534" s="21" t="str">
        <f t="shared" si="159"/>
        <v>V</v>
      </c>
      <c r="D1534" s="5"/>
      <c r="E1534" s="5"/>
      <c r="F1534" s="5">
        <v>25.6</v>
      </c>
      <c r="G1534" s="3">
        <f t="shared" si="157"/>
        <v>7.8024992380371838</v>
      </c>
      <c r="J1534" s="9" t="s">
        <v>64</v>
      </c>
      <c r="K1534">
        <v>431.75799999999998</v>
      </c>
      <c r="L1534" s="3">
        <f t="shared" si="158"/>
        <v>423.95550076196281</v>
      </c>
    </row>
    <row r="1535" spans="1:12" x14ac:dyDescent="0.2">
      <c r="A1535" s="1">
        <v>9621</v>
      </c>
      <c r="B1535" s="7">
        <v>38558</v>
      </c>
      <c r="C1535" s="21" t="str">
        <f t="shared" si="159"/>
        <v>V</v>
      </c>
      <c r="D1535" s="5"/>
      <c r="E1535" s="5"/>
      <c r="F1535" s="5">
        <v>25.68</v>
      </c>
      <c r="G1535" s="3">
        <f t="shared" si="157"/>
        <v>7.8268820481560493</v>
      </c>
      <c r="J1535" s="9" t="s">
        <v>65</v>
      </c>
      <c r="K1535">
        <v>431.75799999999998</v>
      </c>
      <c r="L1535" s="3">
        <f t="shared" si="158"/>
        <v>423.93111795184393</v>
      </c>
    </row>
    <row r="1536" spans="1:12" x14ac:dyDescent="0.2">
      <c r="A1536" s="1">
        <v>9621</v>
      </c>
      <c r="B1536" s="7">
        <v>38586</v>
      </c>
      <c r="C1536" s="21" t="str">
        <f t="shared" si="159"/>
        <v>V</v>
      </c>
      <c r="D1536" s="5"/>
      <c r="E1536" s="5"/>
      <c r="F1536" s="5">
        <v>25.96</v>
      </c>
      <c r="G1536" s="3">
        <f t="shared" si="157"/>
        <v>7.9122218835720819</v>
      </c>
      <c r="J1536" s="9" t="s">
        <v>71</v>
      </c>
      <c r="K1536">
        <v>431.75799999999998</v>
      </c>
      <c r="L1536" s="3">
        <f t="shared" si="158"/>
        <v>423.84577811642788</v>
      </c>
    </row>
    <row r="1537" spans="1:16" x14ac:dyDescent="0.2">
      <c r="A1537" s="1">
        <v>9621</v>
      </c>
      <c r="B1537" s="7">
        <v>38617</v>
      </c>
      <c r="C1537" s="21" t="str">
        <f t="shared" si="159"/>
        <v>V</v>
      </c>
      <c r="D1537" s="5"/>
      <c r="E1537" s="5"/>
      <c r="F1537" s="5">
        <v>26.18</v>
      </c>
      <c r="G1537" s="3">
        <f t="shared" si="157"/>
        <v>7.9792746113989637</v>
      </c>
      <c r="J1537" s="9" t="s">
        <v>72</v>
      </c>
      <c r="K1537">
        <v>431.75799999999998</v>
      </c>
      <c r="L1537" s="3">
        <f t="shared" si="158"/>
        <v>423.778725388601</v>
      </c>
    </row>
    <row r="1538" spans="1:16" x14ac:dyDescent="0.2">
      <c r="A1538" s="1">
        <v>9621</v>
      </c>
      <c r="B1538" s="7">
        <v>38618</v>
      </c>
      <c r="C1538" s="21" t="str">
        <f t="shared" si="159"/>
        <v>V</v>
      </c>
      <c r="D1538" s="5"/>
      <c r="E1538" s="5"/>
      <c r="F1538" s="5">
        <v>26.2</v>
      </c>
      <c r="G1538" s="3">
        <f t="shared" si="157"/>
        <v>7.98537031392868</v>
      </c>
      <c r="J1538" s="9" t="s">
        <v>73</v>
      </c>
      <c r="K1538">
        <v>431.75799999999998</v>
      </c>
      <c r="L1538" s="3">
        <f t="shared" si="158"/>
        <v>423.7726296860713</v>
      </c>
      <c r="P1538" t="s">
        <v>74</v>
      </c>
    </row>
    <row r="1539" spans="1:16" x14ac:dyDescent="0.2">
      <c r="A1539" s="1">
        <v>9621</v>
      </c>
      <c r="B1539" s="7">
        <v>38649</v>
      </c>
      <c r="C1539" s="21" t="str">
        <f t="shared" si="159"/>
        <v>V</v>
      </c>
      <c r="D1539" s="5"/>
      <c r="E1539" s="5"/>
      <c r="F1539" s="5">
        <v>26.29</v>
      </c>
      <c r="G1539" s="3">
        <f t="shared" si="157"/>
        <v>8.0128009753124037</v>
      </c>
      <c r="J1539" s="9" t="s">
        <v>81</v>
      </c>
      <c r="K1539">
        <v>431.75799999999998</v>
      </c>
      <c r="L1539" s="3">
        <f t="shared" si="158"/>
        <v>423.74519902468757</v>
      </c>
    </row>
    <row r="1540" spans="1:16" x14ac:dyDescent="0.2">
      <c r="A1540" s="1">
        <v>9621</v>
      </c>
      <c r="B1540" s="7">
        <v>38677</v>
      </c>
      <c r="C1540" s="21" t="str">
        <f t="shared" si="159"/>
        <v>V</v>
      </c>
      <c r="D1540" s="5"/>
      <c r="E1540" s="5"/>
      <c r="F1540" s="5">
        <v>26.35</v>
      </c>
      <c r="G1540" s="3">
        <f t="shared" si="157"/>
        <v>8.0310880829015545</v>
      </c>
      <c r="J1540" s="9" t="s">
        <v>82</v>
      </c>
      <c r="K1540">
        <v>431.75799999999998</v>
      </c>
      <c r="L1540" s="3">
        <f t="shared" si="158"/>
        <v>423.72691191709845</v>
      </c>
    </row>
    <row r="1541" spans="1:16" x14ac:dyDescent="0.2">
      <c r="A1541" s="1">
        <v>9621</v>
      </c>
      <c r="B1541" s="7">
        <v>38707</v>
      </c>
      <c r="C1541" s="21" t="str">
        <f t="shared" si="159"/>
        <v>V</v>
      </c>
      <c r="D1541" s="5"/>
      <c r="E1541" s="5"/>
      <c r="F1541" s="5">
        <v>26.4</v>
      </c>
      <c r="G1541" s="3">
        <f t="shared" si="157"/>
        <v>8.0463273392258454</v>
      </c>
      <c r="J1541" s="9" t="s">
        <v>87</v>
      </c>
      <c r="K1541">
        <v>431.75799999999998</v>
      </c>
      <c r="L1541" s="3">
        <f t="shared" si="158"/>
        <v>423.71167266077413</v>
      </c>
    </row>
    <row r="1542" spans="1:16" x14ac:dyDescent="0.2">
      <c r="A1542" s="1">
        <v>9621</v>
      </c>
      <c r="B1542" s="7">
        <v>38743</v>
      </c>
      <c r="C1542" s="21" t="str">
        <f t="shared" si="159"/>
        <v>S</v>
      </c>
      <c r="D1542" s="5">
        <v>27.5</v>
      </c>
      <c r="E1542" s="5">
        <v>0.99</v>
      </c>
      <c r="F1542" s="5">
        <v>26.51</v>
      </c>
      <c r="G1542" s="3">
        <f t="shared" si="157"/>
        <v>8.0798537031392872</v>
      </c>
      <c r="J1542" s="9" t="s">
        <v>91</v>
      </c>
      <c r="K1542">
        <v>431.75799999999998</v>
      </c>
      <c r="L1542" s="3">
        <f t="shared" si="158"/>
        <v>423.67814629686069</v>
      </c>
    </row>
    <row r="1543" spans="1:16" x14ac:dyDescent="0.2">
      <c r="A1543" s="1">
        <v>9621</v>
      </c>
      <c r="B1543" s="7">
        <v>38776</v>
      </c>
      <c r="C1543" s="21" t="str">
        <f t="shared" si="159"/>
        <v>S</v>
      </c>
      <c r="D1543" s="5">
        <v>27.5</v>
      </c>
      <c r="E1543" s="5">
        <v>0.88</v>
      </c>
      <c r="F1543" s="5">
        <v>26.61</v>
      </c>
      <c r="G1543" s="3">
        <f t="shared" si="157"/>
        <v>8.110332215787869</v>
      </c>
      <c r="J1543" s="9" t="s">
        <v>92</v>
      </c>
      <c r="K1543">
        <v>431.75799999999998</v>
      </c>
      <c r="L1543" s="3">
        <f t="shared" si="158"/>
        <v>423.6476677842121</v>
      </c>
    </row>
    <row r="1544" spans="1:16" x14ac:dyDescent="0.2">
      <c r="A1544" s="1">
        <v>9621</v>
      </c>
      <c r="B1544" s="7">
        <v>38803</v>
      </c>
      <c r="C1544" s="21" t="str">
        <f t="shared" si="159"/>
        <v>S</v>
      </c>
      <c r="D1544" s="5">
        <v>27.5</v>
      </c>
      <c r="E1544" s="5">
        <v>0.84</v>
      </c>
      <c r="F1544" s="5">
        <v>26.66</v>
      </c>
      <c r="G1544" s="3">
        <f t="shared" si="157"/>
        <v>8.1255714721121599</v>
      </c>
      <c r="J1544" s="9" t="s">
        <v>97</v>
      </c>
      <c r="K1544">
        <v>431.75799999999998</v>
      </c>
      <c r="L1544" s="3">
        <f t="shared" si="158"/>
        <v>423.63242852788784</v>
      </c>
    </row>
    <row r="1545" spans="1:16" x14ac:dyDescent="0.2">
      <c r="A1545" s="1">
        <v>9621</v>
      </c>
      <c r="B1545" s="7">
        <v>38835</v>
      </c>
      <c r="C1545" s="21" t="str">
        <f t="shared" si="159"/>
        <v>S</v>
      </c>
      <c r="D1545" s="5">
        <v>28</v>
      </c>
      <c r="E1545" s="5">
        <v>1.87</v>
      </c>
      <c r="F1545" s="5">
        <v>26.14</v>
      </c>
      <c r="G1545" s="3">
        <f t="shared" si="157"/>
        <v>7.96708320633953</v>
      </c>
      <c r="J1545" s="9" t="s">
        <v>98</v>
      </c>
      <c r="K1545">
        <v>431.75799999999998</v>
      </c>
      <c r="L1545" s="3">
        <f t="shared" si="158"/>
        <v>423.79091679366047</v>
      </c>
    </row>
    <row r="1546" spans="1:16" x14ac:dyDescent="0.2">
      <c r="A1546" s="1">
        <v>9621</v>
      </c>
      <c r="B1546" s="7">
        <v>38856</v>
      </c>
      <c r="C1546" s="21" t="str">
        <f t="shared" si="159"/>
        <v>S</v>
      </c>
      <c r="D1546" s="5">
        <v>27</v>
      </c>
      <c r="E1546" s="5">
        <v>0.97</v>
      </c>
      <c r="F1546" s="5">
        <v>26.03</v>
      </c>
      <c r="G1546" s="3">
        <f t="shared" si="157"/>
        <v>7.93355684242609</v>
      </c>
      <c r="J1546" s="9" t="s">
        <v>103</v>
      </c>
      <c r="K1546">
        <v>431.75799999999998</v>
      </c>
      <c r="L1546" s="3">
        <f t="shared" si="158"/>
        <v>423.82444315757391</v>
      </c>
    </row>
    <row r="1547" spans="1:16" x14ac:dyDescent="0.2">
      <c r="A1547" s="1">
        <v>9621</v>
      </c>
      <c r="B1547" s="7">
        <v>38894</v>
      </c>
      <c r="C1547" s="21" t="str">
        <f t="shared" si="159"/>
        <v>S</v>
      </c>
      <c r="D1547" s="5">
        <v>27</v>
      </c>
      <c r="E1547" s="5">
        <v>0.92</v>
      </c>
      <c r="F1547" s="5">
        <v>26.08</v>
      </c>
      <c r="G1547" s="3">
        <f t="shared" si="157"/>
        <v>7.9487960987503801</v>
      </c>
      <c r="J1547" s="9" t="s">
        <v>104</v>
      </c>
      <c r="K1547">
        <v>431.75799999999998</v>
      </c>
      <c r="L1547" s="3">
        <f t="shared" si="158"/>
        <v>423.80920390124959</v>
      </c>
    </row>
    <row r="1548" spans="1:16" x14ac:dyDescent="0.2">
      <c r="A1548" s="1">
        <v>9621</v>
      </c>
      <c r="B1548" s="7">
        <v>38925</v>
      </c>
      <c r="C1548" s="21" t="str">
        <f t="shared" si="159"/>
        <v>S</v>
      </c>
      <c r="D1548" s="5">
        <v>27</v>
      </c>
      <c r="E1548" s="5">
        <v>0.65</v>
      </c>
      <c r="F1548" s="5">
        <v>26.35</v>
      </c>
      <c r="G1548" s="3">
        <f t="shared" si="157"/>
        <v>8.0310880829015545</v>
      </c>
      <c r="J1548" s="9" t="s">
        <v>110</v>
      </c>
      <c r="K1548">
        <v>431.75799999999998</v>
      </c>
      <c r="L1548" s="3">
        <f t="shared" si="158"/>
        <v>423.72691191709845</v>
      </c>
    </row>
    <row r="1549" spans="1:16" x14ac:dyDescent="0.2">
      <c r="A1549" s="1">
        <v>9621</v>
      </c>
      <c r="B1549" s="7">
        <v>38958</v>
      </c>
      <c r="C1549" s="21" t="str">
        <f t="shared" si="159"/>
        <v>S</v>
      </c>
      <c r="D1549" s="5">
        <v>27.5</v>
      </c>
      <c r="E1549" s="5">
        <v>0.87</v>
      </c>
      <c r="F1549" s="5">
        <v>26.63</v>
      </c>
      <c r="G1549" s="3">
        <f t="shared" si="157"/>
        <v>8.1164279183175854</v>
      </c>
      <c r="J1549" s="9" t="s">
        <v>111</v>
      </c>
      <c r="K1549">
        <v>431.75799999999998</v>
      </c>
      <c r="L1549" s="3">
        <f t="shared" si="158"/>
        <v>423.6415720816824</v>
      </c>
    </row>
    <row r="1550" spans="1:16" x14ac:dyDescent="0.2">
      <c r="A1550" s="1">
        <v>9621</v>
      </c>
      <c r="B1550" s="7">
        <v>38986</v>
      </c>
      <c r="C1550" s="21" t="str">
        <f t="shared" si="159"/>
        <v>S</v>
      </c>
      <c r="D1550" s="5">
        <v>27.5</v>
      </c>
      <c r="E1550" s="5">
        <v>0.76</v>
      </c>
      <c r="F1550" s="5">
        <v>26.74</v>
      </c>
      <c r="G1550" s="3">
        <f t="shared" si="157"/>
        <v>8.1499542822310271</v>
      </c>
      <c r="J1550" s="9" t="s">
        <v>116</v>
      </c>
      <c r="K1550">
        <v>431.75799999999998</v>
      </c>
      <c r="L1550" s="3">
        <f t="shared" si="158"/>
        <v>423.60804571776896</v>
      </c>
    </row>
    <row r="1551" spans="1:16" x14ac:dyDescent="0.2">
      <c r="A1551" s="1">
        <v>9621</v>
      </c>
      <c r="B1551" s="7">
        <v>39014</v>
      </c>
      <c r="C1551" s="21" t="str">
        <f t="shared" si="159"/>
        <v>V</v>
      </c>
      <c r="D1551" s="5"/>
      <c r="E1551" s="5"/>
      <c r="F1551" s="5">
        <v>26.75</v>
      </c>
      <c r="G1551" s="3">
        <f t="shared" si="157"/>
        <v>8.1530021334958853</v>
      </c>
      <c r="J1551" s="9" t="s">
        <v>121</v>
      </c>
      <c r="K1551">
        <v>431.75799999999998</v>
      </c>
      <c r="L1551" s="3">
        <f t="shared" si="158"/>
        <v>423.60499786650411</v>
      </c>
    </row>
    <row r="1552" spans="1:16" x14ac:dyDescent="0.2">
      <c r="A1552" s="1">
        <v>9621</v>
      </c>
      <c r="B1552" s="7">
        <v>39050</v>
      </c>
      <c r="C1552" s="21" t="str">
        <f t="shared" si="159"/>
        <v>S</v>
      </c>
      <c r="D1552" s="5">
        <v>28</v>
      </c>
      <c r="E1552" s="5">
        <v>1.1499999999999999</v>
      </c>
      <c r="F1552" s="5">
        <v>26.85</v>
      </c>
      <c r="G1552" s="3">
        <f t="shared" si="157"/>
        <v>8.1834806461444689</v>
      </c>
      <c r="J1552" s="9" t="s">
        <v>122</v>
      </c>
      <c r="K1552">
        <v>431.75799999999998</v>
      </c>
      <c r="L1552" s="3">
        <f t="shared" si="158"/>
        <v>423.57451935385552</v>
      </c>
    </row>
    <row r="1553" spans="1:12" x14ac:dyDescent="0.2">
      <c r="A1553" s="1">
        <v>9621</v>
      </c>
      <c r="B1553" s="7">
        <v>39077</v>
      </c>
      <c r="C1553" s="21" t="str">
        <f t="shared" si="159"/>
        <v>S</v>
      </c>
      <c r="D1553" s="5">
        <v>28</v>
      </c>
      <c r="E1553" s="5">
        <v>1.0900000000000001</v>
      </c>
      <c r="F1553" s="5">
        <v>26.91</v>
      </c>
      <c r="G1553" s="3">
        <f t="shared" si="157"/>
        <v>8.201767753733618</v>
      </c>
      <c r="J1553" s="9" t="s">
        <v>128</v>
      </c>
      <c r="K1553">
        <v>431.75799999999998</v>
      </c>
      <c r="L1553" s="3">
        <f t="shared" si="158"/>
        <v>423.55623224626635</v>
      </c>
    </row>
    <row r="1554" spans="1:12" x14ac:dyDescent="0.2">
      <c r="A1554" s="1">
        <v>9621</v>
      </c>
      <c r="B1554" s="7">
        <v>39114</v>
      </c>
      <c r="C1554" s="21" t="str">
        <f t="shared" si="159"/>
        <v>S</v>
      </c>
      <c r="D1554" s="5">
        <v>28</v>
      </c>
      <c r="E1554" s="5">
        <v>0.99</v>
      </c>
      <c r="F1554" s="5">
        <v>27.01</v>
      </c>
      <c r="G1554" s="3">
        <f t="shared" si="157"/>
        <v>8.2322462663821998</v>
      </c>
      <c r="J1554" s="9" t="s">
        <v>129</v>
      </c>
      <c r="K1554">
        <v>431.75799999999998</v>
      </c>
      <c r="L1554" s="3">
        <f t="shared" si="158"/>
        <v>423.52575373361776</v>
      </c>
    </row>
    <row r="1555" spans="1:12" x14ac:dyDescent="0.2">
      <c r="A1555" s="1">
        <v>9621</v>
      </c>
      <c r="B1555" s="7">
        <v>39136</v>
      </c>
      <c r="C1555" s="21" t="str">
        <f t="shared" si="159"/>
        <v>S</v>
      </c>
      <c r="D1555" s="5">
        <v>28.5</v>
      </c>
      <c r="E1555" s="5">
        <v>1.52</v>
      </c>
      <c r="F1555" s="5">
        <v>27.08</v>
      </c>
      <c r="G1555" s="3">
        <f t="shared" si="157"/>
        <v>8.2535812252362071</v>
      </c>
      <c r="J1555" s="9" t="s">
        <v>130</v>
      </c>
      <c r="K1555">
        <v>431.75799999999998</v>
      </c>
      <c r="L1555" s="3">
        <f t="shared" si="158"/>
        <v>423.50441877476379</v>
      </c>
    </row>
    <row r="1556" spans="1:12" x14ac:dyDescent="0.2">
      <c r="A1556" s="1">
        <v>9621</v>
      </c>
      <c r="B1556" s="7">
        <v>39167</v>
      </c>
      <c r="C1556" s="21" t="str">
        <f t="shared" si="159"/>
        <v>S</v>
      </c>
      <c r="D1556" s="5">
        <v>28</v>
      </c>
      <c r="E1556" s="5">
        <v>0.97</v>
      </c>
      <c r="F1556" s="5">
        <v>27.03</v>
      </c>
      <c r="G1556" s="3">
        <f t="shared" si="157"/>
        <v>8.2383419689119179</v>
      </c>
      <c r="J1556" s="9" t="s">
        <v>129</v>
      </c>
      <c r="K1556">
        <v>431.75799999999998</v>
      </c>
      <c r="L1556" s="3">
        <f t="shared" si="158"/>
        <v>423.51965803108806</v>
      </c>
    </row>
    <row r="1557" spans="1:12" x14ac:dyDescent="0.2">
      <c r="A1557" s="1">
        <v>9621</v>
      </c>
      <c r="B1557" s="7">
        <v>39198</v>
      </c>
      <c r="C1557" s="21" t="str">
        <f t="shared" si="159"/>
        <v>S</v>
      </c>
      <c r="D1557" s="5">
        <v>28</v>
      </c>
      <c r="E1557" s="5">
        <v>1.18</v>
      </c>
      <c r="F1557" s="5">
        <v>26.82</v>
      </c>
      <c r="G1557" s="3">
        <f t="shared" si="157"/>
        <v>8.1743370923498926</v>
      </c>
      <c r="J1557" s="9" t="s">
        <v>135</v>
      </c>
      <c r="K1557">
        <v>431.75799999999998</v>
      </c>
      <c r="L1557" s="3">
        <f t="shared" si="158"/>
        <v>423.58366290765008</v>
      </c>
    </row>
    <row r="1558" spans="1:12" x14ac:dyDescent="0.2">
      <c r="A1558" s="1">
        <v>9621</v>
      </c>
      <c r="B1558" s="7">
        <v>39220</v>
      </c>
      <c r="C1558" s="21" t="str">
        <f t="shared" si="159"/>
        <v>S</v>
      </c>
      <c r="D1558" s="5">
        <v>27.5</v>
      </c>
      <c r="E1558" s="5">
        <v>0.86</v>
      </c>
      <c r="F1558" s="5">
        <v>26.64</v>
      </c>
      <c r="G1558" s="3">
        <f t="shared" si="157"/>
        <v>8.1194757695824435</v>
      </c>
      <c r="J1558" s="9" t="s">
        <v>138</v>
      </c>
      <c r="K1558">
        <v>431.75799999999998</v>
      </c>
      <c r="L1558" s="3">
        <f t="shared" si="158"/>
        <v>423.63852423041754</v>
      </c>
    </row>
    <row r="1559" spans="1:12" x14ac:dyDescent="0.2">
      <c r="A1559" s="1">
        <v>9621</v>
      </c>
      <c r="B1559" s="7">
        <v>39258</v>
      </c>
      <c r="C1559" s="21" t="str">
        <f t="shared" si="159"/>
        <v>S</v>
      </c>
      <c r="D1559" s="5">
        <v>27.5</v>
      </c>
      <c r="E1559" s="5">
        <v>0.99</v>
      </c>
      <c r="F1559" s="5">
        <v>26.51</v>
      </c>
      <c r="G1559" s="3">
        <f t="shared" si="157"/>
        <v>8.0798537031392872</v>
      </c>
      <c r="J1559" s="9" t="s">
        <v>139</v>
      </c>
      <c r="K1559">
        <v>431.75799999999998</v>
      </c>
      <c r="L1559" s="3">
        <f t="shared" si="158"/>
        <v>423.67814629686069</v>
      </c>
    </row>
    <row r="1560" spans="1:12" x14ac:dyDescent="0.2">
      <c r="A1560" s="1">
        <v>9621</v>
      </c>
      <c r="B1560" s="7">
        <v>39291</v>
      </c>
      <c r="C1560" s="21" t="str">
        <f t="shared" si="159"/>
        <v>S</v>
      </c>
      <c r="D1560" s="5">
        <v>27.5</v>
      </c>
      <c r="E1560" s="5">
        <v>0.9</v>
      </c>
      <c r="F1560" s="5">
        <v>26.6</v>
      </c>
      <c r="G1560" s="3">
        <f t="shared" si="157"/>
        <v>8.1072843645230108</v>
      </c>
      <c r="J1560" s="9" t="s">
        <v>147</v>
      </c>
      <c r="K1560">
        <v>431.75799999999998</v>
      </c>
      <c r="L1560" s="3">
        <f t="shared" si="158"/>
        <v>423.65071563547696</v>
      </c>
    </row>
    <row r="1561" spans="1:12" x14ac:dyDescent="0.2">
      <c r="A1561" s="1">
        <v>9621</v>
      </c>
      <c r="B1561" s="7">
        <v>39317</v>
      </c>
      <c r="C1561" s="21" t="str">
        <f t="shared" si="159"/>
        <v>S</v>
      </c>
      <c r="D1561" s="5">
        <v>28.5</v>
      </c>
      <c r="E1561" s="5">
        <v>1.69</v>
      </c>
      <c r="F1561" s="5">
        <v>26.81</v>
      </c>
      <c r="G1561" s="3">
        <f t="shared" si="157"/>
        <v>8.1712892410850344</v>
      </c>
      <c r="J1561" s="9" t="s">
        <v>148</v>
      </c>
      <c r="K1561">
        <v>431.75799999999998</v>
      </c>
      <c r="L1561" s="3">
        <f t="shared" si="158"/>
        <v>423.58671075891493</v>
      </c>
    </row>
    <row r="1562" spans="1:12" x14ac:dyDescent="0.2">
      <c r="A1562" s="1">
        <v>9621</v>
      </c>
      <c r="B1562" s="7">
        <v>39356</v>
      </c>
      <c r="C1562" s="21" t="str">
        <f t="shared" si="159"/>
        <v>S</v>
      </c>
      <c r="D1562" s="5">
        <v>28</v>
      </c>
      <c r="E1562" s="5">
        <v>1.1100000000000001</v>
      </c>
      <c r="F1562" s="5">
        <v>26.89</v>
      </c>
      <c r="G1562" s="3">
        <f t="shared" si="157"/>
        <v>8.1956720512039016</v>
      </c>
      <c r="J1562" s="9" t="s">
        <v>149</v>
      </c>
      <c r="K1562">
        <v>431.75799999999998</v>
      </c>
      <c r="L1562" s="3">
        <f t="shared" si="158"/>
        <v>423.56232794879605</v>
      </c>
    </row>
    <row r="1563" spans="1:12" x14ac:dyDescent="0.2">
      <c r="A1563" s="1">
        <v>9621</v>
      </c>
      <c r="B1563" s="7">
        <v>39373</v>
      </c>
      <c r="C1563" s="21" t="str">
        <f t="shared" si="159"/>
        <v>S</v>
      </c>
      <c r="D1563" s="5">
        <v>28</v>
      </c>
      <c r="E1563" s="5">
        <v>1.2</v>
      </c>
      <c r="F1563" s="5">
        <v>26.8</v>
      </c>
      <c r="G1563" s="3">
        <f t="shared" si="157"/>
        <v>8.1682413898201762</v>
      </c>
      <c r="J1563" s="9" t="s">
        <v>150</v>
      </c>
      <c r="K1563">
        <v>431.75799999999998</v>
      </c>
      <c r="L1563" s="3">
        <f t="shared" si="158"/>
        <v>423.58975861017979</v>
      </c>
    </row>
    <row r="1564" spans="1:12" x14ac:dyDescent="0.2">
      <c r="A1564" s="1">
        <v>9621</v>
      </c>
      <c r="B1564" s="7">
        <v>39413</v>
      </c>
      <c r="C1564" s="21" t="str">
        <f t="shared" si="159"/>
        <v>S</v>
      </c>
      <c r="D1564" s="5">
        <v>28</v>
      </c>
      <c r="E1564" s="5">
        <v>1.39</v>
      </c>
      <c r="F1564" s="5">
        <v>26.61</v>
      </c>
      <c r="G1564" s="3">
        <f t="shared" si="157"/>
        <v>8.110332215787869</v>
      </c>
      <c r="J1564" s="9" t="s">
        <v>158</v>
      </c>
      <c r="K1564">
        <v>431.75799999999998</v>
      </c>
      <c r="L1564" s="3">
        <f t="shared" si="158"/>
        <v>423.6476677842121</v>
      </c>
    </row>
    <row r="1565" spans="1:12" x14ac:dyDescent="0.2">
      <c r="A1565" s="1">
        <v>9621</v>
      </c>
      <c r="B1565" s="7">
        <v>39443</v>
      </c>
      <c r="C1565" s="21" t="str">
        <f t="shared" si="159"/>
        <v>V</v>
      </c>
      <c r="D1565" s="5"/>
      <c r="E1565" s="5"/>
      <c r="F1565" s="5">
        <v>26.63</v>
      </c>
      <c r="G1565" s="3">
        <f t="shared" si="157"/>
        <v>8.1164279183175854</v>
      </c>
      <c r="J1565" s="9" t="s">
        <v>97</v>
      </c>
      <c r="K1565">
        <v>431.75799999999998</v>
      </c>
      <c r="L1565" s="3">
        <f t="shared" si="158"/>
        <v>423.6415720816824</v>
      </c>
    </row>
    <row r="1566" spans="1:12" x14ac:dyDescent="0.2">
      <c r="A1566" s="1">
        <v>9621</v>
      </c>
      <c r="B1566" s="7">
        <v>39472</v>
      </c>
      <c r="C1566" s="21" t="str">
        <f t="shared" si="159"/>
        <v>V</v>
      </c>
      <c r="D1566" s="5"/>
      <c r="E1566" s="5"/>
      <c r="F1566" s="5">
        <v>26.78</v>
      </c>
      <c r="G1566" s="3">
        <f t="shared" si="157"/>
        <v>8.1621456872904599</v>
      </c>
      <c r="J1566" s="9" t="s">
        <v>162</v>
      </c>
      <c r="K1566">
        <v>431.75799999999998</v>
      </c>
      <c r="L1566" s="3">
        <f t="shared" si="158"/>
        <v>423.59585431270955</v>
      </c>
    </row>
    <row r="1567" spans="1:12" x14ac:dyDescent="0.2">
      <c r="A1567" s="1">
        <v>9621</v>
      </c>
      <c r="B1567" s="7">
        <v>39507</v>
      </c>
      <c r="C1567" s="21" t="str">
        <f t="shared" si="159"/>
        <v>V</v>
      </c>
      <c r="D1567" s="5"/>
      <c r="E1567" s="5"/>
      <c r="F1567" s="5">
        <v>26.92</v>
      </c>
      <c r="G1567" s="3">
        <f t="shared" si="157"/>
        <v>8.2048156049984762</v>
      </c>
      <c r="J1567" s="9" t="s">
        <v>172</v>
      </c>
      <c r="K1567">
        <v>431.75799999999998</v>
      </c>
      <c r="L1567" s="3">
        <f t="shared" si="158"/>
        <v>423.55318439500149</v>
      </c>
    </row>
    <row r="1568" spans="1:12" x14ac:dyDescent="0.2">
      <c r="A1568" s="1">
        <v>9621</v>
      </c>
      <c r="B1568" s="7">
        <v>39536</v>
      </c>
      <c r="C1568" s="21" t="str">
        <f t="shared" si="159"/>
        <v>V</v>
      </c>
      <c r="D1568" s="5"/>
      <c r="E1568" s="5"/>
      <c r="F1568" s="5">
        <v>27.02</v>
      </c>
      <c r="G1568" s="3">
        <f t="shared" si="157"/>
        <v>8.235294117647058</v>
      </c>
      <c r="J1568" s="9" t="s">
        <v>173</v>
      </c>
      <c r="K1568">
        <v>431.75799999999998</v>
      </c>
      <c r="L1568" s="3">
        <f t="shared" si="158"/>
        <v>423.52270588235291</v>
      </c>
    </row>
    <row r="1569" spans="1:18" x14ac:dyDescent="0.2">
      <c r="A1569" s="1">
        <v>9621</v>
      </c>
      <c r="B1569" s="7">
        <v>39563</v>
      </c>
      <c r="C1569" s="21" t="str">
        <f t="shared" si="159"/>
        <v>V</v>
      </c>
      <c r="D1569" s="5"/>
      <c r="E1569" s="5"/>
      <c r="F1569" s="5">
        <v>26.83</v>
      </c>
      <c r="G1569" s="3">
        <f t="shared" si="157"/>
        <v>8.1773849436147508</v>
      </c>
      <c r="J1569" s="9" t="s">
        <v>174</v>
      </c>
      <c r="K1569">
        <v>431.75799999999998</v>
      </c>
      <c r="L1569" s="3">
        <f t="shared" si="158"/>
        <v>423.58061505638523</v>
      </c>
    </row>
    <row r="1570" spans="1:18" x14ac:dyDescent="0.2">
      <c r="A1570" s="1">
        <v>9621</v>
      </c>
      <c r="B1570" s="7">
        <v>39580</v>
      </c>
      <c r="C1570" s="21" t="str">
        <f t="shared" si="159"/>
        <v>V</v>
      </c>
      <c r="D1570" s="5"/>
      <c r="E1570" s="5"/>
      <c r="F1570" s="5">
        <v>26.59</v>
      </c>
      <c r="G1570" s="3">
        <f t="shared" si="157"/>
        <v>8.1042365132581526</v>
      </c>
      <c r="J1570" s="9" t="s">
        <v>175</v>
      </c>
      <c r="K1570">
        <v>431.75799999999998</v>
      </c>
      <c r="L1570" s="3">
        <f t="shared" si="158"/>
        <v>423.65376348674181</v>
      </c>
    </row>
    <row r="1571" spans="1:18" x14ac:dyDescent="0.2">
      <c r="A1571" s="1">
        <v>9621</v>
      </c>
      <c r="B1571" s="7">
        <v>39652</v>
      </c>
      <c r="C1571" s="21" t="str">
        <f t="shared" si="159"/>
        <v>V</v>
      </c>
      <c r="D1571" s="5"/>
      <c r="E1571" s="5"/>
      <c r="F1571" s="5">
        <v>25.99</v>
      </c>
      <c r="G1571" s="3">
        <f t="shared" si="157"/>
        <v>7.9213654373666555</v>
      </c>
      <c r="J1571" s="9" t="s">
        <v>176</v>
      </c>
      <c r="K1571">
        <v>431.75799999999998</v>
      </c>
      <c r="L1571" s="3">
        <f t="shared" si="158"/>
        <v>423.83663456263332</v>
      </c>
    </row>
    <row r="1572" spans="1:18" x14ac:dyDescent="0.2">
      <c r="A1572" s="1">
        <v>9621</v>
      </c>
      <c r="B1572" s="7">
        <v>39674</v>
      </c>
      <c r="C1572" s="21" t="str">
        <f t="shared" si="159"/>
        <v>V</v>
      </c>
      <c r="D1572" s="5"/>
      <c r="E1572" s="5"/>
      <c r="F1572" s="5">
        <v>26.28</v>
      </c>
      <c r="G1572" s="3">
        <f t="shared" si="157"/>
        <v>8.0097531240475472</v>
      </c>
      <c r="J1572" s="9" t="s">
        <v>177</v>
      </c>
      <c r="K1572">
        <v>431.75799999999998</v>
      </c>
      <c r="L1572" s="3">
        <f t="shared" si="158"/>
        <v>423.74824687595242</v>
      </c>
    </row>
    <row r="1573" spans="1:18" x14ac:dyDescent="0.2">
      <c r="A1573" s="1">
        <v>9621</v>
      </c>
      <c r="B1573" s="7">
        <v>39725</v>
      </c>
      <c r="C1573" s="21" t="str">
        <f t="shared" si="159"/>
        <v>V</v>
      </c>
      <c r="D1573" s="5"/>
      <c r="E1573" s="5"/>
      <c r="F1573" s="5">
        <v>26.32</v>
      </c>
      <c r="G1573" s="3">
        <f t="shared" si="157"/>
        <v>8.02194452910698</v>
      </c>
      <c r="J1573" s="9" t="s">
        <v>110</v>
      </c>
      <c r="K1573">
        <v>431.75799999999998</v>
      </c>
      <c r="L1573" s="3">
        <f t="shared" si="158"/>
        <v>423.73605547089301</v>
      </c>
    </row>
    <row r="1574" spans="1:18" x14ac:dyDescent="0.2">
      <c r="A1574" s="1">
        <v>9621</v>
      </c>
      <c r="B1574" s="7">
        <v>39767</v>
      </c>
      <c r="C1574" s="21" t="str">
        <f t="shared" si="159"/>
        <v>V</v>
      </c>
      <c r="D1574" s="5"/>
      <c r="E1574" s="5"/>
      <c r="F1574" s="5">
        <v>26.01</v>
      </c>
      <c r="G1574" s="3">
        <f t="shared" si="157"/>
        <v>7.9274611398963728</v>
      </c>
      <c r="J1574" s="9" t="s">
        <v>178</v>
      </c>
      <c r="K1574">
        <v>431.75799999999998</v>
      </c>
      <c r="L1574" s="3">
        <f t="shared" si="158"/>
        <v>423.83053886010362</v>
      </c>
    </row>
    <row r="1575" spans="1:18" x14ac:dyDescent="0.2">
      <c r="A1575" s="1">
        <v>9621</v>
      </c>
      <c r="B1575" s="7">
        <v>39795</v>
      </c>
      <c r="C1575" s="21" t="str">
        <f t="shared" si="159"/>
        <v>V</v>
      </c>
      <c r="D1575" s="5"/>
      <c r="E1575" s="5"/>
      <c r="F1575" s="5">
        <v>25.91</v>
      </c>
      <c r="G1575" s="3">
        <f t="shared" si="157"/>
        <v>7.8969826272477901</v>
      </c>
      <c r="J1575" s="9" t="s">
        <v>179</v>
      </c>
      <c r="K1575">
        <v>431.75799999999998</v>
      </c>
      <c r="L1575" s="3">
        <f t="shared" si="158"/>
        <v>423.8610173727522</v>
      </c>
    </row>
    <row r="1576" spans="1:18" x14ac:dyDescent="0.2">
      <c r="A1576" s="1">
        <v>9621</v>
      </c>
      <c r="B1576" s="7">
        <v>39833</v>
      </c>
      <c r="C1576" s="21" t="str">
        <f t="shared" si="159"/>
        <v>S</v>
      </c>
      <c r="D1576" s="5">
        <v>27</v>
      </c>
      <c r="E1576" s="5">
        <v>0.97</v>
      </c>
      <c r="F1576" s="5">
        <v>26.03</v>
      </c>
      <c r="G1576" s="3">
        <f t="shared" si="157"/>
        <v>7.93355684242609</v>
      </c>
      <c r="J1576" s="9" t="s">
        <v>193</v>
      </c>
      <c r="K1576">
        <v>431.75799999999998</v>
      </c>
      <c r="L1576" s="3">
        <f t="shared" ref="L1576:L1581" si="160">K1576-G1576</f>
        <v>423.82444315757391</v>
      </c>
    </row>
    <row r="1577" spans="1:18" x14ac:dyDescent="0.2">
      <c r="A1577" s="1">
        <v>9621</v>
      </c>
      <c r="B1577" s="7">
        <v>39866</v>
      </c>
      <c r="C1577" s="21" t="str">
        <f t="shared" si="159"/>
        <v>V</v>
      </c>
      <c r="D1577" s="5"/>
      <c r="E1577" s="5"/>
      <c r="J1577" s="9" t="s">
        <v>194</v>
      </c>
      <c r="K1577">
        <v>431.75799999999998</v>
      </c>
      <c r="L1577" s="3"/>
      <c r="P1577" s="3" t="s">
        <v>202</v>
      </c>
      <c r="Q1577" s="3"/>
      <c r="R1577" s="5"/>
    </row>
    <row r="1578" spans="1:18" x14ac:dyDescent="0.2">
      <c r="A1578" s="1">
        <v>9621</v>
      </c>
      <c r="B1578" s="7">
        <v>39898</v>
      </c>
      <c r="C1578" s="21" t="str">
        <f t="shared" si="159"/>
        <v>V</v>
      </c>
      <c r="D1578" s="5"/>
      <c r="E1578" s="5"/>
      <c r="J1578" s="9" t="s">
        <v>198</v>
      </c>
      <c r="K1578">
        <v>431.75799999999998</v>
      </c>
      <c r="L1578" s="3"/>
      <c r="P1578" s="3" t="s">
        <v>202</v>
      </c>
      <c r="Q1578" s="3"/>
      <c r="R1578" s="5"/>
    </row>
    <row r="1579" spans="1:18" x14ac:dyDescent="0.2">
      <c r="A1579" s="1">
        <v>9621</v>
      </c>
      <c r="B1579" s="7">
        <v>39928</v>
      </c>
      <c r="C1579" s="21" t="str">
        <f t="shared" si="159"/>
        <v>V</v>
      </c>
      <c r="D1579" s="5"/>
      <c r="E1579" s="5"/>
      <c r="J1579" s="9" t="s">
        <v>203</v>
      </c>
      <c r="K1579">
        <v>431.75799999999998</v>
      </c>
      <c r="L1579" s="3"/>
      <c r="P1579" s="3" t="s">
        <v>202</v>
      </c>
      <c r="Q1579" s="3"/>
      <c r="R1579" s="5"/>
    </row>
    <row r="1580" spans="1:18" x14ac:dyDescent="0.2">
      <c r="A1580" s="1">
        <v>9621</v>
      </c>
      <c r="B1580" s="7">
        <v>39966</v>
      </c>
      <c r="C1580" s="21" t="str">
        <f t="shared" si="159"/>
        <v>S</v>
      </c>
      <c r="D1580" s="5">
        <v>26.1</v>
      </c>
      <c r="E1580" s="5">
        <v>0.74</v>
      </c>
      <c r="F1580" s="5">
        <v>25.36</v>
      </c>
      <c r="G1580" s="3">
        <f t="shared" ref="G1580:G1589" si="161">F1580/3.281</f>
        <v>7.7293508076805848</v>
      </c>
      <c r="J1580" s="9" t="s">
        <v>206</v>
      </c>
      <c r="K1580">
        <v>431.75799999999998</v>
      </c>
      <c r="L1580" s="3">
        <f t="shared" si="160"/>
        <v>424.02864919231939</v>
      </c>
      <c r="P1580" t="s">
        <v>237</v>
      </c>
    </row>
    <row r="1581" spans="1:18" x14ac:dyDescent="0.2">
      <c r="A1581" s="1">
        <v>9621</v>
      </c>
      <c r="B1581" s="7">
        <v>39967</v>
      </c>
      <c r="C1581" s="21" t="str">
        <f t="shared" si="159"/>
        <v>S</v>
      </c>
      <c r="D1581" s="5">
        <v>26</v>
      </c>
      <c r="E1581" s="5">
        <v>0.65</v>
      </c>
      <c r="F1581" s="5">
        <v>25.35</v>
      </c>
      <c r="G1581" s="3">
        <f t="shared" si="161"/>
        <v>7.7263029564157266</v>
      </c>
      <c r="J1581" s="9" t="s">
        <v>205</v>
      </c>
      <c r="K1581">
        <v>431.75799999999998</v>
      </c>
      <c r="L1581" s="3">
        <f t="shared" si="160"/>
        <v>424.03169704358424</v>
      </c>
    </row>
    <row r="1582" spans="1:18" x14ac:dyDescent="0.2">
      <c r="A1582" s="1">
        <v>9621</v>
      </c>
      <c r="B1582" s="7">
        <v>40001</v>
      </c>
      <c r="C1582" s="21" t="str">
        <f t="shared" si="159"/>
        <v>S</v>
      </c>
      <c r="D1582" s="5">
        <v>26</v>
      </c>
      <c r="E1582" s="5">
        <v>0.63</v>
      </c>
      <c r="F1582" s="5">
        <v>25.37</v>
      </c>
      <c r="G1582" s="3">
        <f t="shared" si="161"/>
        <v>7.7323986589454439</v>
      </c>
      <c r="J1582" s="9" t="s">
        <v>238</v>
      </c>
      <c r="K1582">
        <v>431.75799999999998</v>
      </c>
      <c r="L1582" s="3">
        <f t="shared" ref="L1582:L1587" si="162">K1582-G1582</f>
        <v>424.02560134105454</v>
      </c>
    </row>
    <row r="1583" spans="1:18" x14ac:dyDescent="0.2">
      <c r="A1583" s="1">
        <v>9621</v>
      </c>
      <c r="B1583" s="7">
        <v>40045</v>
      </c>
      <c r="C1583" s="21" t="str">
        <f t="shared" si="159"/>
        <v>S</v>
      </c>
      <c r="D1583" s="5">
        <v>26.5</v>
      </c>
      <c r="E1583" s="5">
        <v>0.6</v>
      </c>
      <c r="F1583" s="5">
        <v>25.9</v>
      </c>
      <c r="G1583" s="3">
        <f t="shared" si="161"/>
        <v>7.893934775982931</v>
      </c>
      <c r="J1583" s="9" t="s">
        <v>239</v>
      </c>
      <c r="K1583">
        <v>431.75799999999998</v>
      </c>
      <c r="L1583" s="3">
        <f t="shared" si="162"/>
        <v>423.86406522401705</v>
      </c>
    </row>
    <row r="1584" spans="1:18" x14ac:dyDescent="0.2">
      <c r="A1584" s="1">
        <v>9621</v>
      </c>
      <c r="B1584" s="7">
        <v>40074</v>
      </c>
      <c r="C1584" s="21" t="str">
        <f t="shared" si="159"/>
        <v>S</v>
      </c>
      <c r="D1584" s="5">
        <v>28</v>
      </c>
      <c r="E1584" s="5">
        <v>1.86</v>
      </c>
      <c r="F1584" s="5">
        <v>26.14</v>
      </c>
      <c r="G1584" s="3">
        <f t="shared" si="161"/>
        <v>7.96708320633953</v>
      </c>
      <c r="J1584" s="9" t="s">
        <v>98</v>
      </c>
      <c r="K1584">
        <v>431.75799999999998</v>
      </c>
      <c r="L1584" s="3">
        <f t="shared" si="162"/>
        <v>423.79091679366047</v>
      </c>
    </row>
    <row r="1585" spans="1:15" x14ac:dyDescent="0.2">
      <c r="A1585" s="1">
        <v>9621</v>
      </c>
      <c r="B1585" s="7">
        <v>40101</v>
      </c>
      <c r="C1585" s="21" t="str">
        <f t="shared" si="159"/>
        <v>S</v>
      </c>
      <c r="D1585" s="5">
        <v>27</v>
      </c>
      <c r="E1585" s="5">
        <v>0.69</v>
      </c>
      <c r="F1585" s="5">
        <v>26.31</v>
      </c>
      <c r="G1585" s="3">
        <f t="shared" si="161"/>
        <v>8.01889667784212</v>
      </c>
      <c r="J1585" s="9" t="s">
        <v>110</v>
      </c>
      <c r="K1585">
        <v>431.75799999999998</v>
      </c>
      <c r="L1585" s="3">
        <f t="shared" si="162"/>
        <v>423.73910332215786</v>
      </c>
    </row>
    <row r="1586" spans="1:15" x14ac:dyDescent="0.2">
      <c r="A1586" s="1">
        <v>9621</v>
      </c>
      <c r="B1586" s="7">
        <v>40127</v>
      </c>
      <c r="C1586" s="21" t="str">
        <f t="shared" ref="C1586:C1656" si="163">IF(ISBLANK(D1586),"V","S")</f>
        <v>S</v>
      </c>
      <c r="D1586" s="5">
        <v>27</v>
      </c>
      <c r="E1586" s="5">
        <v>0.66</v>
      </c>
      <c r="F1586" s="5">
        <v>26.34</v>
      </c>
      <c r="G1586" s="3">
        <f t="shared" si="161"/>
        <v>8.0280402316366963</v>
      </c>
      <c r="J1586" s="9" t="s">
        <v>247</v>
      </c>
      <c r="K1586">
        <v>431.75799999999998</v>
      </c>
      <c r="L1586" s="3">
        <f t="shared" si="162"/>
        <v>423.7299597683633</v>
      </c>
    </row>
    <row r="1587" spans="1:15" x14ac:dyDescent="0.2">
      <c r="A1587" s="1">
        <v>9621</v>
      </c>
      <c r="B1587" s="7">
        <v>40161</v>
      </c>
      <c r="C1587" s="21" t="str">
        <f t="shared" si="163"/>
        <v>S</v>
      </c>
      <c r="D1587" s="5">
        <v>28</v>
      </c>
      <c r="E1587" s="5">
        <v>1.57</v>
      </c>
      <c r="F1587" s="5">
        <v>26.43</v>
      </c>
      <c r="G1587" s="3">
        <f t="shared" si="161"/>
        <v>8.05547089302042</v>
      </c>
      <c r="J1587" s="9" t="s">
        <v>248</v>
      </c>
      <c r="K1587">
        <v>431.75799999999998</v>
      </c>
      <c r="L1587" s="3">
        <f t="shared" si="162"/>
        <v>423.70252910697957</v>
      </c>
    </row>
    <row r="1588" spans="1:15" x14ac:dyDescent="0.2">
      <c r="A1588" s="1">
        <v>9621</v>
      </c>
      <c r="B1588" s="7">
        <v>40190</v>
      </c>
      <c r="C1588" s="21" t="s">
        <v>253</v>
      </c>
      <c r="D1588" s="5">
        <v>27.6</v>
      </c>
      <c r="E1588" s="5">
        <v>1.02</v>
      </c>
      <c r="F1588" s="5">
        <v>26.58</v>
      </c>
      <c r="G1588" s="3">
        <f t="shared" si="161"/>
        <v>8.1011886619932945</v>
      </c>
      <c r="J1588" s="9" t="s">
        <v>268</v>
      </c>
      <c r="K1588">
        <v>431.75799999999998</v>
      </c>
      <c r="L1588" s="3">
        <f t="shared" ref="L1588:L1594" si="164">K1588-G1588</f>
        <v>423.65681133800666</v>
      </c>
    </row>
    <row r="1589" spans="1:15" x14ac:dyDescent="0.2">
      <c r="A1589" s="1">
        <v>9621</v>
      </c>
      <c r="B1589" s="7">
        <v>40221</v>
      </c>
      <c r="C1589" s="21" t="s">
        <v>253</v>
      </c>
      <c r="D1589" s="5">
        <v>28.5</v>
      </c>
      <c r="E1589" s="5">
        <v>1.82</v>
      </c>
      <c r="F1589" s="5">
        <v>26.68</v>
      </c>
      <c r="G1589" s="3">
        <f t="shared" si="161"/>
        <v>8.1316671746418763</v>
      </c>
      <c r="J1589" s="9" t="s">
        <v>269</v>
      </c>
      <c r="K1589">
        <v>431.75799999999998</v>
      </c>
      <c r="L1589" s="3">
        <f t="shared" si="164"/>
        <v>423.62633282535808</v>
      </c>
    </row>
    <row r="1590" spans="1:15" x14ac:dyDescent="0.2">
      <c r="A1590" s="1">
        <v>9621</v>
      </c>
      <c r="B1590" s="7">
        <v>40246</v>
      </c>
      <c r="C1590" s="21" t="s">
        <v>253</v>
      </c>
      <c r="D1590" s="5">
        <v>27</v>
      </c>
      <c r="E1590" s="5">
        <v>0.23</v>
      </c>
      <c r="F1590" s="5">
        <v>28.77</v>
      </c>
      <c r="G1590" s="3">
        <f>F1590/3.281</f>
        <v>8.7686680889972557</v>
      </c>
      <c r="J1590" s="9" t="s">
        <v>266</v>
      </c>
      <c r="K1590">
        <v>431.75799999999998</v>
      </c>
      <c r="L1590" s="3">
        <f t="shared" si="164"/>
        <v>422.98933191100275</v>
      </c>
    </row>
    <row r="1591" spans="1:15" x14ac:dyDescent="0.2">
      <c r="A1591" s="1">
        <v>9621</v>
      </c>
      <c r="B1591" s="7">
        <v>40247</v>
      </c>
      <c r="C1591" s="21" t="s">
        <v>253</v>
      </c>
      <c r="D1591" s="5">
        <v>27</v>
      </c>
      <c r="E1591" s="5">
        <v>0.23</v>
      </c>
      <c r="F1591" s="5">
        <v>28.77</v>
      </c>
      <c r="G1591" s="3">
        <f>F1591/3.281</f>
        <v>8.7686680889972557</v>
      </c>
      <c r="J1591" s="9" t="s">
        <v>267</v>
      </c>
      <c r="K1591">
        <v>431.75799999999998</v>
      </c>
      <c r="L1591" s="3">
        <f t="shared" si="164"/>
        <v>422.98933191100275</v>
      </c>
    </row>
    <row r="1592" spans="1:15" x14ac:dyDescent="0.2">
      <c r="A1592" s="1">
        <v>9621</v>
      </c>
      <c r="B1592" s="7">
        <v>40274</v>
      </c>
      <c r="C1592" s="21" t="s">
        <v>253</v>
      </c>
      <c r="D1592" s="5">
        <v>27</v>
      </c>
      <c r="E1592" s="5">
        <v>0.41</v>
      </c>
      <c r="F1592" s="5">
        <v>26.59</v>
      </c>
      <c r="G1592" s="3">
        <f>F1592/3.281</f>
        <v>8.1042365132581526</v>
      </c>
      <c r="J1592" s="9" t="s">
        <v>270</v>
      </c>
      <c r="K1592">
        <v>431.75799999999998</v>
      </c>
      <c r="L1592" s="3">
        <f t="shared" si="164"/>
        <v>423.65376348674181</v>
      </c>
    </row>
    <row r="1593" spans="1:15" x14ac:dyDescent="0.2">
      <c r="A1593" s="1">
        <v>9621</v>
      </c>
      <c r="B1593" s="7">
        <v>40302</v>
      </c>
      <c r="C1593" s="21" t="s">
        <v>253</v>
      </c>
      <c r="D1593" s="5">
        <v>27</v>
      </c>
      <c r="E1593" s="5">
        <v>0.44500000000000001</v>
      </c>
      <c r="F1593" s="5">
        <v>26.555</v>
      </c>
      <c r="G1593" s="3">
        <f>F1593/3.281</f>
        <v>8.0935690338311481</v>
      </c>
      <c r="J1593" s="9" t="s">
        <v>271</v>
      </c>
      <c r="K1593">
        <v>431.75799999999998</v>
      </c>
      <c r="L1593" s="3">
        <f t="shared" si="164"/>
        <v>423.66443096616882</v>
      </c>
    </row>
    <row r="1594" spans="1:15" x14ac:dyDescent="0.2">
      <c r="A1594" s="1">
        <v>9621</v>
      </c>
      <c r="B1594" s="7">
        <v>40331</v>
      </c>
      <c r="C1594" s="21" t="s">
        <v>253</v>
      </c>
      <c r="D1594" s="5">
        <v>26.5</v>
      </c>
      <c r="E1594" s="5">
        <v>0.25</v>
      </c>
      <c r="F1594" s="5">
        <v>26.25</v>
      </c>
      <c r="G1594" s="3">
        <f>F1594/3.281</f>
        <v>8.0006095702529709</v>
      </c>
      <c r="J1594" s="9" t="s">
        <v>272</v>
      </c>
      <c r="K1594">
        <v>431.75799999999998</v>
      </c>
      <c r="L1594" s="3">
        <f t="shared" si="164"/>
        <v>423.75739042974703</v>
      </c>
    </row>
    <row r="1595" spans="1:15" x14ac:dyDescent="0.2">
      <c r="C1595" s="21"/>
      <c r="D1595" s="5"/>
      <c r="E1595" s="5"/>
      <c r="G1595" s="3"/>
      <c r="J1595" s="9"/>
      <c r="L1595" s="3"/>
    </row>
    <row r="1596" spans="1:15" s="12" customFormat="1" x14ac:dyDescent="0.2">
      <c r="A1596" s="10">
        <v>9714</v>
      </c>
      <c r="B1596" s="11">
        <v>36300</v>
      </c>
      <c r="C1596" s="21" t="str">
        <f t="shared" si="163"/>
        <v>V</v>
      </c>
      <c r="D1596" s="5"/>
      <c r="E1596" s="14"/>
      <c r="F1596" s="14">
        <v>12.07</v>
      </c>
      <c r="G1596" s="12">
        <v>3.6789999999999998</v>
      </c>
      <c r="H1596" s="14"/>
      <c r="J1596" s="12" t="s">
        <v>38</v>
      </c>
      <c r="K1596" s="12">
        <v>428.71</v>
      </c>
      <c r="L1596" s="13">
        <f t="shared" si="158"/>
        <v>425.03100000000001</v>
      </c>
      <c r="O1596" s="14"/>
    </row>
    <row r="1597" spans="1:15" x14ac:dyDescent="0.2">
      <c r="A1597" s="1">
        <v>9714</v>
      </c>
      <c r="B1597" s="7">
        <v>36328</v>
      </c>
      <c r="C1597" s="21" t="str">
        <f t="shared" si="163"/>
        <v>V</v>
      </c>
      <c r="D1597" s="14"/>
      <c r="E1597" s="5"/>
      <c r="F1597" s="5">
        <v>11.78</v>
      </c>
      <c r="G1597">
        <v>3.5910000000000002</v>
      </c>
      <c r="K1597" s="15">
        <v>428.71</v>
      </c>
      <c r="L1597" s="3">
        <f t="shared" ref="L1597:L1661" si="165">K1597-G1597</f>
        <v>425.11899999999997</v>
      </c>
      <c r="O1597" s="14"/>
    </row>
    <row r="1598" spans="1:15" x14ac:dyDescent="0.2">
      <c r="A1598" s="1">
        <v>9714</v>
      </c>
      <c r="B1598" s="7">
        <v>36371</v>
      </c>
      <c r="C1598" s="21" t="str">
        <f t="shared" si="163"/>
        <v>V</v>
      </c>
      <c r="D1598" s="5"/>
      <c r="E1598" s="5"/>
      <c r="F1598" s="5">
        <v>11.8</v>
      </c>
      <c r="G1598">
        <v>3.597</v>
      </c>
      <c r="K1598" s="15">
        <v>428.71</v>
      </c>
      <c r="L1598" s="3">
        <f t="shared" si="165"/>
        <v>425.113</v>
      </c>
      <c r="O1598" s="14"/>
    </row>
    <row r="1599" spans="1:15" x14ac:dyDescent="0.2">
      <c r="A1599" s="1">
        <v>9714</v>
      </c>
      <c r="B1599" s="7">
        <v>36395</v>
      </c>
      <c r="C1599" s="21" t="str">
        <f t="shared" si="163"/>
        <v>V</v>
      </c>
      <c r="D1599" s="5"/>
      <c r="E1599" s="5"/>
      <c r="F1599" s="5">
        <v>11.67</v>
      </c>
      <c r="G1599">
        <v>3.5569999999999999</v>
      </c>
      <c r="K1599" s="15">
        <v>428.71</v>
      </c>
      <c r="L1599" s="3">
        <f t="shared" si="165"/>
        <v>425.15299999999996</v>
      </c>
      <c r="O1599" s="14"/>
    </row>
    <row r="1600" spans="1:15" x14ac:dyDescent="0.2">
      <c r="A1600" s="1">
        <v>9714</v>
      </c>
      <c r="B1600" s="7">
        <v>36427</v>
      </c>
      <c r="C1600" s="21" t="str">
        <f t="shared" si="163"/>
        <v>V</v>
      </c>
      <c r="D1600" s="5"/>
      <c r="E1600" s="5"/>
      <c r="F1600" s="5">
        <v>12.09</v>
      </c>
      <c r="G1600">
        <v>3.6850000000000001</v>
      </c>
      <c r="K1600" s="15">
        <v>428.71</v>
      </c>
      <c r="L1600" s="3">
        <f t="shared" si="165"/>
        <v>425.02499999999998</v>
      </c>
      <c r="O1600" s="14"/>
    </row>
    <row r="1601" spans="1:16" x14ac:dyDescent="0.2">
      <c r="A1601" s="1">
        <v>9714</v>
      </c>
      <c r="B1601" s="7">
        <v>36458</v>
      </c>
      <c r="C1601" s="21" t="str">
        <f t="shared" si="163"/>
        <v>V</v>
      </c>
      <c r="D1601" s="5"/>
      <c r="E1601" s="5"/>
      <c r="F1601" s="5">
        <v>12.06</v>
      </c>
      <c r="G1601" s="3">
        <f>F1601/3.281</f>
        <v>3.6757086254190794</v>
      </c>
      <c r="K1601" s="15">
        <v>428.71</v>
      </c>
      <c r="L1601" s="3">
        <f t="shared" si="165"/>
        <v>425.0342913745809</v>
      </c>
      <c r="O1601" s="14"/>
    </row>
    <row r="1602" spans="1:16" x14ac:dyDescent="0.2">
      <c r="A1602" s="1">
        <v>9714</v>
      </c>
      <c r="B1602" s="7">
        <v>36486</v>
      </c>
      <c r="C1602" s="21" t="str">
        <f t="shared" si="163"/>
        <v>V</v>
      </c>
      <c r="D1602" s="5"/>
      <c r="E1602" s="5"/>
      <c r="F1602" s="5">
        <v>12.13</v>
      </c>
      <c r="G1602" s="3">
        <f>F1602/3.281</f>
        <v>3.6970435842730875</v>
      </c>
      <c r="K1602" s="15">
        <v>428.71</v>
      </c>
      <c r="L1602" s="3">
        <f t="shared" si="165"/>
        <v>425.01295641572688</v>
      </c>
      <c r="O1602" s="14"/>
    </row>
    <row r="1603" spans="1:16" x14ac:dyDescent="0.2">
      <c r="A1603" s="1">
        <v>9714</v>
      </c>
      <c r="B1603" s="7">
        <v>36521</v>
      </c>
      <c r="C1603" s="21" t="str">
        <f t="shared" si="163"/>
        <v>V</v>
      </c>
      <c r="D1603" s="5"/>
      <c r="E1603" s="5"/>
      <c r="F1603" s="5">
        <v>12.33</v>
      </c>
      <c r="G1603">
        <v>3.758</v>
      </c>
      <c r="K1603" s="15">
        <v>428.71</v>
      </c>
      <c r="L1603" s="3">
        <f t="shared" si="165"/>
        <v>424.952</v>
      </c>
      <c r="O1603" s="14"/>
    </row>
    <row r="1604" spans="1:16" x14ac:dyDescent="0.2">
      <c r="A1604" s="1">
        <v>9714</v>
      </c>
      <c r="B1604" s="7">
        <v>36553</v>
      </c>
      <c r="C1604" s="21" t="str">
        <f t="shared" si="163"/>
        <v>V</v>
      </c>
      <c r="D1604" s="5"/>
      <c r="E1604" s="5"/>
      <c r="F1604" s="5">
        <v>12.52</v>
      </c>
      <c r="G1604" s="3">
        <f t="shared" ref="G1604:G1679" si="166">F1604/3.281</f>
        <v>3.8159097836025597</v>
      </c>
      <c r="K1604" s="15">
        <v>428.71</v>
      </c>
      <c r="L1604" s="3">
        <f t="shared" si="165"/>
        <v>424.89409021639744</v>
      </c>
      <c r="O1604" s="14"/>
    </row>
    <row r="1605" spans="1:16" x14ac:dyDescent="0.2">
      <c r="A1605" s="1">
        <v>9714</v>
      </c>
      <c r="B1605" s="7">
        <v>36587</v>
      </c>
      <c r="C1605" s="21" t="str">
        <f t="shared" si="163"/>
        <v>V</v>
      </c>
      <c r="D1605" s="5"/>
      <c r="E1605" s="5"/>
      <c r="F1605" s="5">
        <v>12.68</v>
      </c>
      <c r="G1605" s="3">
        <f t="shared" si="166"/>
        <v>3.8646754038402924</v>
      </c>
      <c r="K1605" s="15">
        <v>428.71</v>
      </c>
      <c r="L1605" s="3">
        <f t="shared" si="165"/>
        <v>424.84532459615968</v>
      </c>
      <c r="O1605" s="14"/>
    </row>
    <row r="1606" spans="1:16" x14ac:dyDescent="0.2">
      <c r="A1606" s="1">
        <v>9714</v>
      </c>
      <c r="B1606" s="7">
        <v>36612</v>
      </c>
      <c r="C1606" s="21" t="str">
        <f t="shared" si="163"/>
        <v>V</v>
      </c>
      <c r="D1606" s="5"/>
      <c r="E1606" s="5"/>
      <c r="F1606" s="5">
        <v>12.7</v>
      </c>
      <c r="G1606" s="3">
        <f t="shared" si="166"/>
        <v>3.8707711063700088</v>
      </c>
      <c r="K1606" s="15">
        <v>428.71</v>
      </c>
      <c r="L1606" s="3">
        <f t="shared" si="165"/>
        <v>424.83922889362998</v>
      </c>
      <c r="O1606" s="14"/>
    </row>
    <row r="1607" spans="1:16" x14ac:dyDescent="0.2">
      <c r="A1607" s="1">
        <v>9714</v>
      </c>
      <c r="B1607" s="7">
        <v>36640</v>
      </c>
      <c r="C1607" s="21" t="str">
        <f t="shared" si="163"/>
        <v>V</v>
      </c>
      <c r="D1607" s="5"/>
      <c r="E1607" s="5"/>
      <c r="F1607" s="5">
        <v>12.66</v>
      </c>
      <c r="G1607" s="3">
        <f t="shared" si="166"/>
        <v>3.858579701310576</v>
      </c>
      <c r="K1607" s="15">
        <v>428.71</v>
      </c>
      <c r="L1607" s="3">
        <f t="shared" si="165"/>
        <v>424.85142029868939</v>
      </c>
      <c r="O1607" s="14"/>
    </row>
    <row r="1608" spans="1:16" x14ac:dyDescent="0.2">
      <c r="A1608" s="1">
        <v>9714</v>
      </c>
      <c r="B1608" s="7">
        <v>36669</v>
      </c>
      <c r="C1608" s="21" t="str">
        <f t="shared" si="163"/>
        <v>V</v>
      </c>
      <c r="D1608" s="5"/>
      <c r="E1608" s="5"/>
      <c r="F1608" s="5">
        <v>12.7</v>
      </c>
      <c r="G1608" s="3">
        <f t="shared" si="166"/>
        <v>3.8707711063700088</v>
      </c>
      <c r="K1608" s="15">
        <v>428.71</v>
      </c>
      <c r="L1608" s="3">
        <f t="shared" si="165"/>
        <v>424.83922889362998</v>
      </c>
      <c r="O1608" s="14"/>
    </row>
    <row r="1609" spans="1:16" x14ac:dyDescent="0.2">
      <c r="A1609" s="1">
        <v>9714</v>
      </c>
      <c r="B1609" s="7">
        <v>36706</v>
      </c>
      <c r="C1609" s="21" t="str">
        <f t="shared" si="163"/>
        <v>V</v>
      </c>
      <c r="D1609" s="5"/>
      <c r="E1609" s="5"/>
      <c r="F1609" s="5">
        <v>12.52</v>
      </c>
      <c r="G1609" s="3">
        <f t="shared" si="166"/>
        <v>3.8159097836025597</v>
      </c>
      <c r="K1609" s="15">
        <v>428.71</v>
      </c>
      <c r="L1609" s="3">
        <f t="shared" si="165"/>
        <v>424.89409021639744</v>
      </c>
      <c r="O1609" s="14"/>
    </row>
    <row r="1610" spans="1:16" x14ac:dyDescent="0.2">
      <c r="A1610" s="1">
        <v>9714</v>
      </c>
      <c r="B1610" s="7">
        <v>36732</v>
      </c>
      <c r="C1610" s="21" t="str">
        <f t="shared" si="163"/>
        <v>V</v>
      </c>
      <c r="D1610" s="5"/>
      <c r="E1610" s="5"/>
      <c r="F1610" s="5">
        <v>12.76</v>
      </c>
      <c r="G1610" s="3">
        <f t="shared" si="166"/>
        <v>3.8890582139591587</v>
      </c>
      <c r="K1610" s="15">
        <v>428.71</v>
      </c>
      <c r="L1610" s="3">
        <f t="shared" si="165"/>
        <v>424.82094178604081</v>
      </c>
      <c r="O1610" s="14"/>
    </row>
    <row r="1611" spans="1:16" x14ac:dyDescent="0.2">
      <c r="A1611" s="1">
        <v>9714</v>
      </c>
      <c r="B1611" s="7">
        <v>36760</v>
      </c>
      <c r="C1611" s="21" t="str">
        <f t="shared" si="163"/>
        <v>V</v>
      </c>
      <c r="D1611" s="5"/>
      <c r="E1611" s="5"/>
      <c r="F1611" s="5">
        <v>13.02</v>
      </c>
      <c r="G1611" s="3">
        <f t="shared" si="166"/>
        <v>3.9683023468454737</v>
      </c>
      <c r="K1611" s="15">
        <v>428.71</v>
      </c>
      <c r="L1611" s="3">
        <f t="shared" si="165"/>
        <v>424.74169765315452</v>
      </c>
      <c r="O1611" s="14"/>
      <c r="P1611" t="s">
        <v>281</v>
      </c>
    </row>
    <row r="1612" spans="1:16" x14ac:dyDescent="0.2">
      <c r="A1612" s="1">
        <v>9714</v>
      </c>
      <c r="B1612" s="7">
        <v>36787</v>
      </c>
      <c r="C1612" s="21" t="str">
        <f t="shared" si="163"/>
        <v>V</v>
      </c>
      <c r="D1612" s="5"/>
      <c r="E1612" s="5"/>
      <c r="F1612" s="5">
        <v>13.08</v>
      </c>
      <c r="G1612" s="3">
        <f t="shared" si="166"/>
        <v>3.9865894544346236</v>
      </c>
      <c r="K1612" s="15">
        <v>428.71</v>
      </c>
      <c r="L1612" s="3">
        <f t="shared" si="165"/>
        <v>424.72341054556534</v>
      </c>
      <c r="O1612" s="14"/>
      <c r="P1612" t="s">
        <v>281</v>
      </c>
    </row>
    <row r="1613" spans="1:16" x14ac:dyDescent="0.2">
      <c r="A1613" s="1">
        <v>9714</v>
      </c>
      <c r="B1613" s="7">
        <v>36822</v>
      </c>
      <c r="C1613" s="21" t="str">
        <f t="shared" si="163"/>
        <v>V</v>
      </c>
      <c r="D1613" s="5"/>
      <c r="E1613" s="5"/>
      <c r="F1613" s="5">
        <v>12.96</v>
      </c>
      <c r="G1613" s="3">
        <f t="shared" si="166"/>
        <v>3.9500152392563246</v>
      </c>
      <c r="K1613" s="15">
        <v>428.71</v>
      </c>
      <c r="L1613" s="3">
        <f t="shared" si="165"/>
        <v>424.75998476074363</v>
      </c>
      <c r="O1613" s="14"/>
      <c r="P1613" t="s">
        <v>281</v>
      </c>
    </row>
    <row r="1614" spans="1:16" x14ac:dyDescent="0.2">
      <c r="A1614" s="1">
        <v>9714</v>
      </c>
      <c r="B1614" s="7">
        <v>36859</v>
      </c>
      <c r="C1614" s="21" t="str">
        <f t="shared" si="163"/>
        <v>V</v>
      </c>
      <c r="D1614" s="5"/>
      <c r="E1614" s="5"/>
      <c r="F1614" s="5">
        <v>12.62</v>
      </c>
      <c r="G1614" s="3">
        <f t="shared" si="166"/>
        <v>3.8463882962511424</v>
      </c>
      <c r="K1614" s="15">
        <v>428.71</v>
      </c>
      <c r="L1614" s="3">
        <f t="shared" si="165"/>
        <v>424.86361170374886</v>
      </c>
      <c r="O1614" s="14"/>
    </row>
    <row r="1615" spans="1:16" x14ac:dyDescent="0.2">
      <c r="A1615" s="1">
        <v>9714</v>
      </c>
      <c r="B1615" s="7">
        <v>36888</v>
      </c>
      <c r="C1615" s="21" t="str">
        <f t="shared" si="163"/>
        <v>V</v>
      </c>
      <c r="D1615" s="5"/>
      <c r="E1615" s="5"/>
      <c r="F1615" s="5">
        <v>12.29</v>
      </c>
      <c r="G1615" s="3">
        <f t="shared" si="166"/>
        <v>3.7458092045108193</v>
      </c>
      <c r="K1615" s="15">
        <v>428.71</v>
      </c>
      <c r="L1615" s="3">
        <f t="shared" si="165"/>
        <v>424.96419079548917</v>
      </c>
      <c r="O1615" s="14"/>
    </row>
    <row r="1616" spans="1:16" x14ac:dyDescent="0.2">
      <c r="A1616" s="1">
        <v>9714</v>
      </c>
      <c r="B1616" s="7">
        <v>36914</v>
      </c>
      <c r="C1616" s="21" t="str">
        <f t="shared" si="163"/>
        <v>V</v>
      </c>
      <c r="D1616" s="5"/>
      <c r="E1616" s="5"/>
      <c r="F1616" s="5">
        <v>12.41</v>
      </c>
      <c r="G1616" s="3">
        <f t="shared" si="166"/>
        <v>3.7823834196891188</v>
      </c>
      <c r="K1616" s="15">
        <v>428.71</v>
      </c>
      <c r="L1616" s="3">
        <f t="shared" si="165"/>
        <v>424.92761658031088</v>
      </c>
      <c r="O1616" s="14"/>
    </row>
    <row r="1617" spans="1:16" x14ac:dyDescent="0.2">
      <c r="A1617" s="1">
        <v>9714</v>
      </c>
      <c r="B1617" s="7">
        <v>36941</v>
      </c>
      <c r="C1617" s="21" t="str">
        <f t="shared" si="163"/>
        <v>V</v>
      </c>
      <c r="D1617" s="5"/>
      <c r="E1617" s="5"/>
      <c r="F1617" s="5">
        <v>12.54</v>
      </c>
      <c r="G1617" s="3">
        <f t="shared" si="166"/>
        <v>3.8220054861322765</v>
      </c>
      <c r="K1617" s="15">
        <v>428.71</v>
      </c>
      <c r="L1617" s="3">
        <f t="shared" si="165"/>
        <v>424.88799451386768</v>
      </c>
      <c r="O1617" s="14"/>
    </row>
    <row r="1618" spans="1:16" x14ac:dyDescent="0.2">
      <c r="A1618" s="1">
        <v>9714</v>
      </c>
      <c r="B1618" s="7">
        <v>36965</v>
      </c>
      <c r="C1618" s="21" t="str">
        <f t="shared" si="163"/>
        <v>V</v>
      </c>
      <c r="D1618" s="5"/>
      <c r="E1618" s="5"/>
      <c r="F1618" s="5">
        <v>12.65</v>
      </c>
      <c r="G1618" s="3">
        <f t="shared" si="166"/>
        <v>3.8555318500457179</v>
      </c>
      <c r="K1618" s="15">
        <v>428.71</v>
      </c>
      <c r="L1618" s="3">
        <f t="shared" si="165"/>
        <v>424.85446814995424</v>
      </c>
      <c r="O1618" s="14"/>
    </row>
    <row r="1619" spans="1:16" x14ac:dyDescent="0.2">
      <c r="A1619" s="1">
        <v>9714</v>
      </c>
      <c r="B1619" s="7">
        <v>37011</v>
      </c>
      <c r="C1619" s="21" t="str">
        <f t="shared" si="163"/>
        <v>V</v>
      </c>
      <c r="D1619" s="5"/>
      <c r="E1619" s="5"/>
      <c r="F1619" s="5">
        <v>12.55</v>
      </c>
      <c r="G1619" s="3">
        <f t="shared" si="166"/>
        <v>3.8250533373971352</v>
      </c>
      <c r="K1619" s="15">
        <v>428.71</v>
      </c>
      <c r="L1619" s="3">
        <f t="shared" si="165"/>
        <v>424.88494666260283</v>
      </c>
      <c r="O1619" s="14"/>
    </row>
    <row r="1620" spans="1:16" x14ac:dyDescent="0.2">
      <c r="A1620" s="1">
        <v>9714</v>
      </c>
      <c r="B1620" s="7">
        <v>37041</v>
      </c>
      <c r="C1620" s="21" t="str">
        <f t="shared" si="163"/>
        <v>V</v>
      </c>
      <c r="D1620" s="5"/>
      <c r="E1620" s="5"/>
      <c r="F1620" s="5">
        <v>11.74</v>
      </c>
      <c r="G1620" s="3">
        <f t="shared" si="166"/>
        <v>3.5781773849436145</v>
      </c>
      <c r="K1620" s="15">
        <v>428.71</v>
      </c>
      <c r="L1620" s="3">
        <f t="shared" si="165"/>
        <v>425.13182261505636</v>
      </c>
      <c r="O1620" s="14"/>
    </row>
    <row r="1621" spans="1:16" x14ac:dyDescent="0.2">
      <c r="A1621" s="1">
        <v>9714</v>
      </c>
      <c r="B1621" s="7">
        <v>37063</v>
      </c>
      <c r="C1621" s="21" t="str">
        <f t="shared" si="163"/>
        <v>V</v>
      </c>
      <c r="D1621" s="5"/>
      <c r="E1621" s="5"/>
      <c r="F1621" s="5">
        <v>11.72</v>
      </c>
      <c r="G1621" s="3">
        <f t="shared" si="166"/>
        <v>3.5720816824138981</v>
      </c>
      <c r="K1621" s="15">
        <v>428.71</v>
      </c>
      <c r="L1621" s="3">
        <f t="shared" si="165"/>
        <v>425.13791831758607</v>
      </c>
      <c r="O1621" s="14"/>
    </row>
    <row r="1622" spans="1:16" x14ac:dyDescent="0.2">
      <c r="A1622" s="1">
        <v>9714</v>
      </c>
      <c r="B1622" s="7">
        <v>37098</v>
      </c>
      <c r="C1622" s="21" t="str">
        <f t="shared" si="163"/>
        <v>V</v>
      </c>
      <c r="D1622" s="5"/>
      <c r="E1622" s="5"/>
      <c r="F1622" s="5">
        <v>12.11</v>
      </c>
      <c r="G1622" s="3">
        <f t="shared" si="166"/>
        <v>3.6909478817433707</v>
      </c>
      <c r="K1622" s="15">
        <v>428.71</v>
      </c>
      <c r="L1622" s="3">
        <f t="shared" si="165"/>
        <v>425.01905211825658</v>
      </c>
      <c r="O1622" s="14"/>
    </row>
    <row r="1623" spans="1:16" x14ac:dyDescent="0.2">
      <c r="A1623" s="1">
        <v>9714</v>
      </c>
      <c r="B1623" s="7">
        <v>37130</v>
      </c>
      <c r="C1623" s="21" t="str">
        <f t="shared" si="163"/>
        <v>V</v>
      </c>
      <c r="D1623" s="5"/>
      <c r="E1623" s="5"/>
      <c r="F1623" s="5">
        <v>12.29</v>
      </c>
      <c r="G1623" s="3">
        <f t="shared" si="166"/>
        <v>3.7458092045108193</v>
      </c>
      <c r="K1623" s="15">
        <v>428.71</v>
      </c>
      <c r="L1623" s="3">
        <f t="shared" si="165"/>
        <v>424.96419079548917</v>
      </c>
      <c r="O1623" s="14"/>
    </row>
    <row r="1624" spans="1:16" x14ac:dyDescent="0.2">
      <c r="A1624" s="1">
        <v>9714</v>
      </c>
      <c r="B1624" s="7">
        <v>37159</v>
      </c>
      <c r="C1624" s="21" t="str">
        <f t="shared" si="163"/>
        <v>V</v>
      </c>
      <c r="D1624" s="5"/>
      <c r="E1624" s="5"/>
      <c r="F1624" s="5">
        <v>12.45</v>
      </c>
      <c r="G1624" s="3">
        <f t="shared" si="166"/>
        <v>3.794574824748552</v>
      </c>
      <c r="K1624" s="15">
        <v>428.71</v>
      </c>
      <c r="L1624" s="3">
        <f t="shared" si="165"/>
        <v>424.91542517525141</v>
      </c>
      <c r="O1624" s="14"/>
    </row>
    <row r="1625" spans="1:16" x14ac:dyDescent="0.2">
      <c r="A1625" s="1">
        <v>9714</v>
      </c>
      <c r="B1625" s="7">
        <v>37193</v>
      </c>
      <c r="C1625" s="21" t="str">
        <f t="shared" si="163"/>
        <v>V</v>
      </c>
      <c r="D1625" s="5"/>
      <c r="E1625" s="5"/>
      <c r="F1625" s="5">
        <v>12.54</v>
      </c>
      <c r="G1625" s="3">
        <f t="shared" si="166"/>
        <v>3.8220054861322765</v>
      </c>
      <c r="K1625" s="15">
        <v>428.71</v>
      </c>
      <c r="L1625" s="3">
        <f t="shared" si="165"/>
        <v>424.88799451386768</v>
      </c>
      <c r="O1625" s="14"/>
    </row>
    <row r="1626" spans="1:16" x14ac:dyDescent="0.2">
      <c r="A1626" s="1">
        <v>9714</v>
      </c>
      <c r="B1626" s="7">
        <v>37223</v>
      </c>
      <c r="C1626" s="21" t="str">
        <f t="shared" si="163"/>
        <v>V</v>
      </c>
      <c r="D1626" s="5"/>
      <c r="E1626" s="5"/>
      <c r="F1626" s="5">
        <v>12.62</v>
      </c>
      <c r="G1626" s="3">
        <f t="shared" si="166"/>
        <v>3.8463882962511424</v>
      </c>
      <c r="K1626" s="15">
        <v>428.71</v>
      </c>
      <c r="L1626" s="3">
        <f t="shared" si="165"/>
        <v>424.86361170374886</v>
      </c>
      <c r="O1626" s="14"/>
    </row>
    <row r="1627" spans="1:16" x14ac:dyDescent="0.2">
      <c r="A1627" s="1">
        <v>9714</v>
      </c>
      <c r="B1627" s="7">
        <v>37244</v>
      </c>
      <c r="C1627" s="21" t="str">
        <f t="shared" si="163"/>
        <v>V</v>
      </c>
      <c r="D1627" s="5"/>
      <c r="E1627" s="5"/>
      <c r="F1627" s="5">
        <v>12.69</v>
      </c>
      <c r="G1627" s="3">
        <f t="shared" si="166"/>
        <v>3.8677232551051506</v>
      </c>
      <c r="K1627" s="15">
        <v>428.71</v>
      </c>
      <c r="L1627" s="3">
        <f t="shared" si="165"/>
        <v>424.84227674489483</v>
      </c>
      <c r="O1627" s="14"/>
    </row>
    <row r="1628" spans="1:16" x14ac:dyDescent="0.2">
      <c r="A1628" s="1">
        <v>9714</v>
      </c>
      <c r="B1628" s="7">
        <v>37281</v>
      </c>
      <c r="C1628" s="21" t="str">
        <f t="shared" si="163"/>
        <v>V</v>
      </c>
      <c r="D1628" s="5"/>
      <c r="E1628" s="5"/>
      <c r="F1628" s="5">
        <v>12.57</v>
      </c>
      <c r="G1628" s="3">
        <f t="shared" si="166"/>
        <v>3.8311490399268515</v>
      </c>
      <c r="K1628" s="15">
        <v>428.71</v>
      </c>
      <c r="L1628" s="3">
        <f t="shared" si="165"/>
        <v>424.87885096007312</v>
      </c>
      <c r="O1628" s="14"/>
    </row>
    <row r="1629" spans="1:16" x14ac:dyDescent="0.2">
      <c r="A1629" s="1">
        <v>9714</v>
      </c>
      <c r="B1629" s="7">
        <v>37314</v>
      </c>
      <c r="C1629" s="21" t="str">
        <f t="shared" si="163"/>
        <v>V</v>
      </c>
      <c r="D1629" s="5"/>
      <c r="E1629" s="5"/>
      <c r="F1629" s="5">
        <v>12.88</v>
      </c>
      <c r="G1629" s="3">
        <f t="shared" si="166"/>
        <v>3.9256324291374582</v>
      </c>
      <c r="K1629" s="15">
        <v>428.71</v>
      </c>
      <c r="L1629" s="3">
        <f t="shared" si="165"/>
        <v>424.78436757086251</v>
      </c>
      <c r="O1629" s="14"/>
    </row>
    <row r="1630" spans="1:16" x14ac:dyDescent="0.2">
      <c r="A1630" s="1">
        <v>9714</v>
      </c>
      <c r="B1630" s="7">
        <v>37337</v>
      </c>
      <c r="C1630" s="21" t="str">
        <f t="shared" si="163"/>
        <v>V</v>
      </c>
      <c r="D1630" s="5"/>
      <c r="E1630" s="5"/>
      <c r="F1630" s="5">
        <v>12.93</v>
      </c>
      <c r="G1630" s="3">
        <f t="shared" si="166"/>
        <v>3.9408716854617492</v>
      </c>
      <c r="K1630" s="15">
        <v>428.71</v>
      </c>
      <c r="L1630" s="3">
        <f t="shared" si="165"/>
        <v>424.76912831453825</v>
      </c>
      <c r="O1630" s="14"/>
      <c r="P1630" t="s">
        <v>281</v>
      </c>
    </row>
    <row r="1631" spans="1:16" x14ac:dyDescent="0.2">
      <c r="A1631" s="1">
        <v>9714</v>
      </c>
      <c r="B1631" s="7">
        <v>37375</v>
      </c>
      <c r="C1631" s="21" t="str">
        <f t="shared" si="163"/>
        <v>V</v>
      </c>
      <c r="D1631" s="5"/>
      <c r="E1631" s="5"/>
      <c r="F1631" s="5">
        <v>12.83</v>
      </c>
      <c r="G1631" s="3">
        <f t="shared" si="166"/>
        <v>3.9103931728131665</v>
      </c>
      <c r="K1631" s="15">
        <v>428.71</v>
      </c>
      <c r="L1631" s="3">
        <f t="shared" si="165"/>
        <v>424.79960682718684</v>
      </c>
      <c r="O1631" s="14"/>
    </row>
    <row r="1632" spans="1:16" x14ac:dyDescent="0.2">
      <c r="A1632" s="1">
        <v>9714</v>
      </c>
      <c r="B1632" s="7">
        <v>37398</v>
      </c>
      <c r="C1632" s="21" t="str">
        <f t="shared" si="163"/>
        <v>V</v>
      </c>
      <c r="D1632" s="5"/>
      <c r="E1632" s="5"/>
      <c r="F1632" s="5">
        <v>12.81</v>
      </c>
      <c r="G1632" s="3">
        <f t="shared" si="166"/>
        <v>3.9042974702834501</v>
      </c>
      <c r="K1632" s="15">
        <v>428.71</v>
      </c>
      <c r="L1632" s="3">
        <f t="shared" si="165"/>
        <v>424.80570252971654</v>
      </c>
      <c r="O1632" s="14"/>
    </row>
    <row r="1633" spans="1:16" x14ac:dyDescent="0.2">
      <c r="A1633" s="1">
        <v>9714</v>
      </c>
      <c r="B1633" s="7">
        <v>37433</v>
      </c>
      <c r="C1633" s="21" t="str">
        <f t="shared" si="163"/>
        <v>V</v>
      </c>
      <c r="D1633" s="5"/>
      <c r="E1633" s="5"/>
      <c r="F1633" s="5">
        <v>12.54</v>
      </c>
      <c r="G1633" s="3">
        <f t="shared" si="166"/>
        <v>3.8220054861322765</v>
      </c>
      <c r="K1633" s="15">
        <v>428.71</v>
      </c>
      <c r="L1633" s="3">
        <f t="shared" si="165"/>
        <v>424.88799451386768</v>
      </c>
      <c r="O1633" s="14"/>
    </row>
    <row r="1634" spans="1:16" x14ac:dyDescent="0.2">
      <c r="A1634" s="1">
        <v>9714</v>
      </c>
      <c r="B1634" s="7">
        <v>37459</v>
      </c>
      <c r="C1634" s="21" t="str">
        <f t="shared" si="163"/>
        <v>V</v>
      </c>
      <c r="D1634" s="5"/>
      <c r="E1634" s="5"/>
      <c r="F1634" s="5">
        <v>12.56</v>
      </c>
      <c r="G1634" s="3">
        <f t="shared" si="166"/>
        <v>3.8281011886619933</v>
      </c>
      <c r="K1634" s="15">
        <v>428.71</v>
      </c>
      <c r="L1634" s="3">
        <f t="shared" si="165"/>
        <v>424.88189881133798</v>
      </c>
      <c r="O1634" s="14"/>
    </row>
    <row r="1635" spans="1:16" x14ac:dyDescent="0.2">
      <c r="A1635" s="1">
        <v>9714</v>
      </c>
      <c r="B1635" s="7">
        <v>37494</v>
      </c>
      <c r="C1635" s="21" t="str">
        <f t="shared" si="163"/>
        <v>V</v>
      </c>
      <c r="D1635" s="5"/>
      <c r="E1635" s="5"/>
      <c r="F1635" s="5">
        <v>12.56</v>
      </c>
      <c r="G1635" s="3">
        <f t="shared" si="166"/>
        <v>3.8281011886619933</v>
      </c>
      <c r="K1635" s="15">
        <v>428.71</v>
      </c>
      <c r="L1635" s="3">
        <f t="shared" si="165"/>
        <v>424.88189881133798</v>
      </c>
      <c r="O1635" s="14"/>
    </row>
    <row r="1636" spans="1:16" x14ac:dyDescent="0.2">
      <c r="A1636" s="1">
        <v>9714</v>
      </c>
      <c r="B1636" s="7">
        <v>37524</v>
      </c>
      <c r="C1636" s="21" t="str">
        <f t="shared" si="163"/>
        <v>V</v>
      </c>
      <c r="D1636" s="5"/>
      <c r="E1636" s="5"/>
      <c r="F1636" s="5">
        <v>12.78</v>
      </c>
      <c r="G1636" s="3">
        <f t="shared" si="166"/>
        <v>3.8951539164888751</v>
      </c>
      <c r="K1636" s="15">
        <v>428.71</v>
      </c>
      <c r="L1636" s="3">
        <f t="shared" si="165"/>
        <v>424.8148460835111</v>
      </c>
      <c r="O1636" s="14"/>
    </row>
    <row r="1637" spans="1:16" x14ac:dyDescent="0.2">
      <c r="A1637" s="1">
        <v>9714</v>
      </c>
      <c r="B1637" s="7">
        <v>37546</v>
      </c>
      <c r="C1637" s="21" t="str">
        <f t="shared" si="163"/>
        <v>V</v>
      </c>
      <c r="D1637" s="5"/>
      <c r="E1637" s="5"/>
      <c r="F1637" s="5">
        <v>12.84</v>
      </c>
      <c r="G1637" s="3">
        <f t="shared" si="166"/>
        <v>3.9134410240780246</v>
      </c>
      <c r="K1637" s="15">
        <v>428.71</v>
      </c>
      <c r="L1637" s="3">
        <f t="shared" si="165"/>
        <v>424.79655897592198</v>
      </c>
      <c r="O1637" s="14"/>
    </row>
    <row r="1638" spans="1:16" x14ac:dyDescent="0.2">
      <c r="A1638" s="1">
        <v>9714</v>
      </c>
      <c r="B1638" s="7">
        <v>37581</v>
      </c>
      <c r="C1638" s="21" t="str">
        <f t="shared" si="163"/>
        <v>V</v>
      </c>
      <c r="D1638" s="5"/>
      <c r="E1638" s="5"/>
      <c r="F1638" s="5">
        <v>12.91</v>
      </c>
      <c r="G1638" s="3">
        <f t="shared" si="166"/>
        <v>3.9347759829320328</v>
      </c>
      <c r="K1638" s="15">
        <v>428.71</v>
      </c>
      <c r="L1638" s="3">
        <f t="shared" si="165"/>
        <v>424.77522401706796</v>
      </c>
      <c r="O1638" s="14"/>
    </row>
    <row r="1639" spans="1:16" x14ac:dyDescent="0.2">
      <c r="A1639" s="1">
        <v>9714</v>
      </c>
      <c r="B1639" s="7">
        <v>37610</v>
      </c>
      <c r="C1639" s="21" t="str">
        <f t="shared" si="163"/>
        <v>V</v>
      </c>
      <c r="D1639" s="5"/>
      <c r="E1639" s="5"/>
      <c r="F1639" s="5">
        <v>12.97</v>
      </c>
      <c r="G1639" s="3">
        <f t="shared" si="166"/>
        <v>3.9530630905211828</v>
      </c>
      <c r="K1639" s="15">
        <v>428.71</v>
      </c>
      <c r="L1639" s="3">
        <f t="shared" si="165"/>
        <v>424.75693690947878</v>
      </c>
      <c r="O1639" s="14"/>
      <c r="P1639" t="s">
        <v>281</v>
      </c>
    </row>
    <row r="1640" spans="1:16" x14ac:dyDescent="0.2">
      <c r="A1640" s="1">
        <v>9714</v>
      </c>
      <c r="B1640" s="7">
        <v>37651</v>
      </c>
      <c r="C1640" s="21" t="str">
        <f t="shared" si="163"/>
        <v>V</v>
      </c>
      <c r="D1640" s="5"/>
      <c r="E1640" s="5"/>
      <c r="F1640" s="5">
        <v>13.06</v>
      </c>
      <c r="G1640" s="3">
        <f t="shared" si="166"/>
        <v>3.9804937519049068</v>
      </c>
      <c r="K1640" s="15">
        <v>428.71</v>
      </c>
      <c r="L1640" s="3">
        <f t="shared" si="165"/>
        <v>424.72950624809505</v>
      </c>
      <c r="O1640" s="14"/>
      <c r="P1640" t="s">
        <v>281</v>
      </c>
    </row>
    <row r="1641" spans="1:16" x14ac:dyDescent="0.2">
      <c r="A1641" s="1">
        <v>9714</v>
      </c>
      <c r="B1641" s="7">
        <v>37679</v>
      </c>
      <c r="C1641" s="21" t="str">
        <f t="shared" si="163"/>
        <v>V</v>
      </c>
      <c r="D1641" s="5"/>
      <c r="E1641" s="5"/>
      <c r="F1641" s="5">
        <v>13.14</v>
      </c>
      <c r="G1641" s="3">
        <f t="shared" si="166"/>
        <v>4.0048765620237736</v>
      </c>
      <c r="K1641" s="15">
        <v>428.71</v>
      </c>
      <c r="L1641" s="3">
        <f t="shared" si="165"/>
        <v>424.70512343797623</v>
      </c>
      <c r="O1641" s="14"/>
      <c r="P1641" t="s">
        <v>281</v>
      </c>
    </row>
    <row r="1642" spans="1:16" x14ac:dyDescent="0.2">
      <c r="A1642" s="1">
        <v>9714</v>
      </c>
      <c r="B1642" s="7">
        <v>37705</v>
      </c>
      <c r="C1642" s="21" t="str">
        <f t="shared" si="163"/>
        <v>V</v>
      </c>
      <c r="D1642" s="5"/>
      <c r="E1642" s="5"/>
      <c r="F1642" s="5">
        <v>13.18</v>
      </c>
      <c r="G1642" s="3">
        <f t="shared" si="166"/>
        <v>4.0170679670832063</v>
      </c>
      <c r="K1642" s="15">
        <v>428.71</v>
      </c>
      <c r="L1642" s="3">
        <f t="shared" si="165"/>
        <v>424.69293203291676</v>
      </c>
      <c r="O1642" s="14"/>
      <c r="P1642" t="s">
        <v>281</v>
      </c>
    </row>
    <row r="1643" spans="1:16" x14ac:dyDescent="0.2">
      <c r="A1643" s="1">
        <v>9714</v>
      </c>
      <c r="B1643" s="7">
        <v>37739</v>
      </c>
      <c r="C1643" s="21" t="str">
        <f t="shared" si="163"/>
        <v>V</v>
      </c>
      <c r="D1643" s="5"/>
      <c r="E1643" s="5"/>
      <c r="F1643" s="5">
        <v>13.15</v>
      </c>
      <c r="G1643" s="3">
        <f t="shared" si="166"/>
        <v>4.0079244132886318</v>
      </c>
      <c r="K1643" s="15">
        <v>428.71</v>
      </c>
      <c r="L1643" s="3">
        <f t="shared" si="165"/>
        <v>424.70207558671137</v>
      </c>
      <c r="O1643" s="14"/>
      <c r="P1643" t="s">
        <v>281</v>
      </c>
    </row>
    <row r="1644" spans="1:16" x14ac:dyDescent="0.2">
      <c r="A1644" s="1">
        <v>9714</v>
      </c>
      <c r="B1644" s="7">
        <v>37761</v>
      </c>
      <c r="C1644" s="21" t="str">
        <f t="shared" si="163"/>
        <v>V</v>
      </c>
      <c r="D1644" s="5"/>
      <c r="E1644" s="5"/>
      <c r="F1644" s="5">
        <v>13.15</v>
      </c>
      <c r="G1644" s="3">
        <f t="shared" si="166"/>
        <v>4.0079244132886318</v>
      </c>
      <c r="K1644" s="15">
        <v>428.71</v>
      </c>
      <c r="L1644" s="3">
        <f t="shared" si="165"/>
        <v>424.70207558671137</v>
      </c>
      <c r="O1644" s="14"/>
      <c r="P1644" t="s">
        <v>281</v>
      </c>
    </row>
    <row r="1645" spans="1:16" x14ac:dyDescent="0.2">
      <c r="A1645" s="1">
        <v>9714</v>
      </c>
      <c r="B1645" s="7">
        <v>37802</v>
      </c>
      <c r="C1645" s="21" t="str">
        <f t="shared" si="163"/>
        <v>V</v>
      </c>
      <c r="D1645" s="5"/>
      <c r="E1645" s="5"/>
      <c r="F1645" s="5">
        <v>13.03</v>
      </c>
      <c r="G1645" s="3">
        <f t="shared" si="166"/>
        <v>3.9713501981103319</v>
      </c>
      <c r="K1645" s="15">
        <v>428.71</v>
      </c>
      <c r="L1645" s="3">
        <f t="shared" si="165"/>
        <v>424.73864980188966</v>
      </c>
      <c r="O1645" s="14"/>
      <c r="P1645" t="s">
        <v>281</v>
      </c>
    </row>
    <row r="1646" spans="1:16" x14ac:dyDescent="0.2">
      <c r="A1646" s="1">
        <v>9714</v>
      </c>
      <c r="B1646" s="7">
        <v>37813</v>
      </c>
      <c r="C1646" s="21" t="str">
        <f t="shared" si="163"/>
        <v>V</v>
      </c>
      <c r="D1646" s="5"/>
      <c r="E1646" s="5"/>
      <c r="F1646" s="5">
        <v>13</v>
      </c>
      <c r="G1646" s="3">
        <f t="shared" si="166"/>
        <v>3.9622066443157573</v>
      </c>
      <c r="K1646" s="15">
        <v>428.71</v>
      </c>
      <c r="L1646" s="3">
        <f t="shared" si="165"/>
        <v>424.74779335568422</v>
      </c>
      <c r="O1646" s="14"/>
      <c r="P1646" t="s">
        <v>281</v>
      </c>
    </row>
    <row r="1647" spans="1:16" x14ac:dyDescent="0.2">
      <c r="A1647" s="1">
        <v>9714</v>
      </c>
      <c r="B1647" s="7">
        <v>37832</v>
      </c>
      <c r="C1647" s="21" t="str">
        <f t="shared" si="163"/>
        <v>V</v>
      </c>
      <c r="D1647" s="5"/>
      <c r="E1647" s="5"/>
      <c r="F1647" s="5">
        <v>13.09</v>
      </c>
      <c r="G1647" s="3">
        <f t="shared" si="166"/>
        <v>3.9896373056994818</v>
      </c>
      <c r="K1647" s="15">
        <v>428.71</v>
      </c>
      <c r="L1647" s="3">
        <f t="shared" si="165"/>
        <v>424.72036269430049</v>
      </c>
      <c r="O1647" s="14"/>
      <c r="P1647" t="s">
        <v>281</v>
      </c>
    </row>
    <row r="1648" spans="1:16" x14ac:dyDescent="0.2">
      <c r="A1648" s="1">
        <v>9714</v>
      </c>
      <c r="B1648" s="7">
        <v>37859</v>
      </c>
      <c r="C1648" s="21" t="str">
        <f t="shared" si="163"/>
        <v>V</v>
      </c>
      <c r="D1648" s="5"/>
      <c r="E1648" s="5"/>
      <c r="F1648" s="5">
        <v>13.23</v>
      </c>
      <c r="G1648" s="3">
        <f t="shared" si="166"/>
        <v>4.0323072234074973</v>
      </c>
      <c r="K1648" s="15">
        <v>428.71</v>
      </c>
      <c r="L1648" s="3">
        <f t="shared" si="165"/>
        <v>424.67769277659249</v>
      </c>
      <c r="O1648" s="14"/>
      <c r="P1648" t="s">
        <v>281</v>
      </c>
    </row>
    <row r="1649" spans="1:16" x14ac:dyDescent="0.2">
      <c r="A1649" s="1">
        <v>9714</v>
      </c>
      <c r="B1649" s="7">
        <v>37888</v>
      </c>
      <c r="C1649" s="21" t="str">
        <f t="shared" si="163"/>
        <v>V</v>
      </c>
      <c r="D1649" s="5"/>
      <c r="E1649" s="5"/>
      <c r="F1649" s="5">
        <v>13.27</v>
      </c>
      <c r="G1649" s="3">
        <f t="shared" si="166"/>
        <v>4.0444986284669309</v>
      </c>
      <c r="K1649" s="15">
        <v>428.71</v>
      </c>
      <c r="L1649" s="3">
        <f t="shared" si="165"/>
        <v>424.66550137153303</v>
      </c>
      <c r="O1649" s="14"/>
      <c r="P1649" t="s">
        <v>281</v>
      </c>
    </row>
    <row r="1650" spans="1:16" x14ac:dyDescent="0.2">
      <c r="A1650" s="1">
        <v>9714</v>
      </c>
      <c r="B1650" s="7">
        <v>37924</v>
      </c>
      <c r="C1650" s="21" t="str">
        <f t="shared" si="163"/>
        <v>V</v>
      </c>
      <c r="D1650" s="5"/>
      <c r="E1650" s="5"/>
      <c r="F1650" s="5">
        <v>13.32</v>
      </c>
      <c r="G1650" s="3">
        <f t="shared" si="166"/>
        <v>4.0597378847912218</v>
      </c>
      <c r="K1650" s="15">
        <v>428.71</v>
      </c>
      <c r="L1650" s="3">
        <f t="shared" si="165"/>
        <v>424.65026211520876</v>
      </c>
      <c r="O1650" s="14"/>
      <c r="P1650" t="s">
        <v>281</v>
      </c>
    </row>
    <row r="1651" spans="1:16" x14ac:dyDescent="0.2">
      <c r="A1651" s="1">
        <v>9714</v>
      </c>
      <c r="B1651" s="7">
        <v>37930</v>
      </c>
      <c r="C1651" s="21" t="str">
        <f t="shared" si="163"/>
        <v>V</v>
      </c>
      <c r="D1651" s="5"/>
      <c r="E1651" s="5"/>
      <c r="F1651" s="5">
        <v>13.31</v>
      </c>
      <c r="G1651" s="3">
        <f t="shared" si="166"/>
        <v>4.0566900335263636</v>
      </c>
      <c r="K1651" s="15">
        <v>428.71</v>
      </c>
      <c r="L1651" s="3">
        <f t="shared" si="165"/>
        <v>424.65330996647361</v>
      </c>
      <c r="O1651" s="14"/>
      <c r="P1651" t="s">
        <v>281</v>
      </c>
    </row>
    <row r="1652" spans="1:16" x14ac:dyDescent="0.2">
      <c r="A1652" s="1">
        <v>9714</v>
      </c>
      <c r="B1652" s="7">
        <v>37951</v>
      </c>
      <c r="C1652" s="21" t="str">
        <f t="shared" si="163"/>
        <v>V</v>
      </c>
      <c r="D1652" s="5"/>
      <c r="E1652" s="5"/>
      <c r="F1652" s="5">
        <v>13.27</v>
      </c>
      <c r="G1652" s="3">
        <f t="shared" si="166"/>
        <v>4.0444986284669309</v>
      </c>
      <c r="K1652" s="15">
        <v>428.71</v>
      </c>
      <c r="L1652" s="3">
        <f t="shared" si="165"/>
        <v>424.66550137153303</v>
      </c>
      <c r="O1652" s="14"/>
      <c r="P1652" t="s">
        <v>281</v>
      </c>
    </row>
    <row r="1653" spans="1:16" x14ac:dyDescent="0.2">
      <c r="A1653" s="1">
        <v>9714</v>
      </c>
      <c r="B1653" s="7">
        <v>37978</v>
      </c>
      <c r="C1653" s="21" t="str">
        <f t="shared" si="163"/>
        <v>V</v>
      </c>
      <c r="D1653" s="5"/>
      <c r="E1653" s="5"/>
      <c r="F1653" s="5">
        <v>13.14</v>
      </c>
      <c r="G1653" s="3">
        <f t="shared" si="166"/>
        <v>4.0048765620237736</v>
      </c>
      <c r="K1653" s="15">
        <v>428.71</v>
      </c>
      <c r="L1653" s="3">
        <f t="shared" si="165"/>
        <v>424.70512343797623</v>
      </c>
      <c r="O1653" s="14"/>
      <c r="P1653" t="s">
        <v>281</v>
      </c>
    </row>
    <row r="1654" spans="1:16" x14ac:dyDescent="0.2">
      <c r="A1654" s="1">
        <v>9714</v>
      </c>
      <c r="B1654" s="7">
        <v>38008</v>
      </c>
      <c r="C1654" s="21" t="str">
        <f t="shared" si="163"/>
        <v>V</v>
      </c>
      <c r="D1654" s="5"/>
      <c r="E1654" s="5"/>
      <c r="F1654" s="5">
        <v>13.19</v>
      </c>
      <c r="G1654" s="3">
        <f t="shared" si="166"/>
        <v>4.0201158183480645</v>
      </c>
      <c r="K1654" s="15">
        <v>428.71</v>
      </c>
      <c r="L1654" s="3">
        <f t="shared" si="165"/>
        <v>424.68988418165191</v>
      </c>
      <c r="O1654" s="14"/>
      <c r="P1654" t="s">
        <v>281</v>
      </c>
    </row>
    <row r="1655" spans="1:16" x14ac:dyDescent="0.2">
      <c r="A1655" s="1">
        <v>9714</v>
      </c>
      <c r="B1655" s="7">
        <v>38047</v>
      </c>
      <c r="C1655" s="21" t="str">
        <f t="shared" si="163"/>
        <v>V</v>
      </c>
      <c r="D1655" s="5"/>
      <c r="E1655" s="5"/>
      <c r="F1655" s="5">
        <v>13.24</v>
      </c>
      <c r="G1655" s="3">
        <f t="shared" si="166"/>
        <v>4.0353550746723563</v>
      </c>
      <c r="K1655" s="15">
        <v>428.71</v>
      </c>
      <c r="L1655" s="3">
        <f t="shared" si="165"/>
        <v>424.67464492532764</v>
      </c>
      <c r="O1655" s="14"/>
      <c r="P1655" t="s">
        <v>281</v>
      </c>
    </row>
    <row r="1656" spans="1:16" x14ac:dyDescent="0.2">
      <c r="A1656" s="1">
        <v>9714</v>
      </c>
      <c r="B1656" s="7">
        <v>38078</v>
      </c>
      <c r="C1656" s="21" t="str">
        <f t="shared" si="163"/>
        <v>V</v>
      </c>
      <c r="D1656" s="5"/>
      <c r="E1656" s="5"/>
      <c r="F1656" s="5">
        <v>13.02</v>
      </c>
      <c r="G1656" s="3">
        <f t="shared" si="166"/>
        <v>3.9683023468454737</v>
      </c>
      <c r="K1656" s="15">
        <v>428.71</v>
      </c>
      <c r="L1656" s="3">
        <f t="shared" si="165"/>
        <v>424.74169765315452</v>
      </c>
      <c r="O1656" s="14"/>
      <c r="P1656" t="s">
        <v>281</v>
      </c>
    </row>
    <row r="1657" spans="1:16" x14ac:dyDescent="0.2">
      <c r="A1657" s="1">
        <v>9714</v>
      </c>
      <c r="B1657" s="7">
        <v>38105</v>
      </c>
      <c r="C1657" s="21" t="str">
        <f t="shared" ref="C1657:C1719" si="167">IF(ISBLANK(D1657),"V","S")</f>
        <v>V</v>
      </c>
      <c r="D1657" s="5"/>
      <c r="E1657" s="5"/>
      <c r="F1657" s="5">
        <v>13.19</v>
      </c>
      <c r="G1657" s="3">
        <f t="shared" si="166"/>
        <v>4.0201158183480645</v>
      </c>
      <c r="K1657" s="15">
        <v>428.71</v>
      </c>
      <c r="L1657" s="3">
        <f t="shared" si="165"/>
        <v>424.68988418165191</v>
      </c>
      <c r="O1657" s="14"/>
      <c r="P1657" t="s">
        <v>281</v>
      </c>
    </row>
    <row r="1658" spans="1:16" x14ac:dyDescent="0.2">
      <c r="A1658" s="1">
        <v>9714</v>
      </c>
      <c r="B1658" s="7">
        <v>38131</v>
      </c>
      <c r="C1658" s="21" t="str">
        <f t="shared" si="167"/>
        <v>V</v>
      </c>
      <c r="D1658" s="5"/>
      <c r="E1658" s="5"/>
      <c r="F1658" s="5">
        <v>13.25</v>
      </c>
      <c r="G1658" s="3">
        <f t="shared" si="166"/>
        <v>4.0384029259372145</v>
      </c>
      <c r="K1658" s="15">
        <v>428.71</v>
      </c>
      <c r="L1658" s="3">
        <f t="shared" si="165"/>
        <v>424.67159707406279</v>
      </c>
      <c r="O1658" s="14"/>
      <c r="P1658" t="s">
        <v>281</v>
      </c>
    </row>
    <row r="1659" spans="1:16" x14ac:dyDescent="0.2">
      <c r="A1659" s="1">
        <v>9714</v>
      </c>
      <c r="B1659" s="7">
        <v>38162</v>
      </c>
      <c r="C1659" s="21" t="str">
        <f t="shared" si="167"/>
        <v>V</v>
      </c>
      <c r="D1659" s="5"/>
      <c r="E1659" s="5"/>
      <c r="F1659" s="5">
        <v>13.39</v>
      </c>
      <c r="G1659" s="3">
        <f t="shared" si="166"/>
        <v>4.0810728436452299</v>
      </c>
      <c r="K1659" s="15">
        <v>428.71</v>
      </c>
      <c r="L1659" s="3">
        <f t="shared" si="165"/>
        <v>424.62892715635473</v>
      </c>
      <c r="O1659" s="14"/>
      <c r="P1659" t="s">
        <v>281</v>
      </c>
    </row>
    <row r="1660" spans="1:16" x14ac:dyDescent="0.2">
      <c r="A1660" s="1">
        <v>9714</v>
      </c>
      <c r="B1660" s="7">
        <v>38191</v>
      </c>
      <c r="C1660" s="21" t="str">
        <f t="shared" si="167"/>
        <v>V</v>
      </c>
      <c r="D1660" s="5"/>
      <c r="E1660" s="5"/>
      <c r="F1660" s="5">
        <v>13.4</v>
      </c>
      <c r="G1660" s="3">
        <f t="shared" si="166"/>
        <v>4.0841206949100881</v>
      </c>
      <c r="K1660" s="15">
        <v>428.71</v>
      </c>
      <c r="L1660" s="3">
        <f t="shared" si="165"/>
        <v>424.62587930508988</v>
      </c>
      <c r="O1660" s="14"/>
      <c r="P1660" t="s">
        <v>281</v>
      </c>
    </row>
    <row r="1661" spans="1:16" x14ac:dyDescent="0.2">
      <c r="A1661" s="1">
        <v>9714</v>
      </c>
      <c r="B1661" s="7">
        <v>38225</v>
      </c>
      <c r="C1661" s="21" t="str">
        <f t="shared" si="167"/>
        <v>V</v>
      </c>
      <c r="D1661" s="5"/>
      <c r="E1661" s="5"/>
      <c r="F1661" s="5">
        <v>13.53</v>
      </c>
      <c r="G1661" s="3">
        <f t="shared" si="166"/>
        <v>4.1237427613532454</v>
      </c>
      <c r="K1661" s="15">
        <v>428.71</v>
      </c>
      <c r="L1661" s="3">
        <f t="shared" si="165"/>
        <v>424.58625723864674</v>
      </c>
      <c r="O1661" s="14"/>
      <c r="P1661" t="s">
        <v>281</v>
      </c>
    </row>
    <row r="1662" spans="1:16" x14ac:dyDescent="0.2">
      <c r="A1662" s="1">
        <v>9714</v>
      </c>
      <c r="B1662" s="7">
        <v>38250</v>
      </c>
      <c r="C1662" s="21" t="str">
        <f t="shared" si="167"/>
        <v>V</v>
      </c>
      <c r="D1662" s="5"/>
      <c r="E1662" s="5"/>
      <c r="F1662" s="5">
        <v>13.55</v>
      </c>
      <c r="G1662" s="3">
        <f t="shared" si="166"/>
        <v>4.1298384638829626</v>
      </c>
      <c r="K1662" s="15">
        <v>428.71</v>
      </c>
      <c r="L1662" s="3">
        <f t="shared" ref="L1662:L1712" si="168">K1662-G1662</f>
        <v>424.58016153611703</v>
      </c>
      <c r="O1662" s="14"/>
      <c r="P1662" t="s">
        <v>281</v>
      </c>
    </row>
    <row r="1663" spans="1:16" x14ac:dyDescent="0.2">
      <c r="A1663" s="1">
        <v>9714</v>
      </c>
      <c r="B1663" s="7">
        <v>38292</v>
      </c>
      <c r="C1663" s="21" t="str">
        <f t="shared" si="167"/>
        <v>V</v>
      </c>
      <c r="D1663" s="5"/>
      <c r="E1663" s="5"/>
      <c r="F1663" s="5">
        <v>13.06</v>
      </c>
      <c r="G1663" s="3">
        <f t="shared" si="166"/>
        <v>3.9804937519049068</v>
      </c>
      <c r="K1663" s="15">
        <v>428.71</v>
      </c>
      <c r="L1663" s="3">
        <f t="shared" si="168"/>
        <v>424.72950624809505</v>
      </c>
      <c r="O1663" s="14"/>
      <c r="P1663" t="s">
        <v>281</v>
      </c>
    </row>
    <row r="1664" spans="1:16" x14ac:dyDescent="0.2">
      <c r="A1664" s="1">
        <v>9714</v>
      </c>
      <c r="B1664" s="7">
        <v>38320</v>
      </c>
      <c r="C1664" s="21" t="str">
        <f t="shared" si="167"/>
        <v>V</v>
      </c>
      <c r="D1664" s="5"/>
      <c r="E1664" s="5"/>
      <c r="F1664" s="5">
        <v>12.85</v>
      </c>
      <c r="G1664" s="3">
        <f t="shared" si="166"/>
        <v>3.9164888753428828</v>
      </c>
      <c r="K1664" s="15">
        <v>428.71</v>
      </c>
      <c r="L1664" s="3">
        <f t="shared" si="168"/>
        <v>424.79351112465707</v>
      </c>
      <c r="O1664" s="14"/>
    </row>
    <row r="1665" spans="1:16" x14ac:dyDescent="0.2">
      <c r="A1665" s="1">
        <v>9714</v>
      </c>
      <c r="B1665" s="7">
        <v>38341</v>
      </c>
      <c r="C1665" s="21" t="str">
        <f t="shared" si="167"/>
        <v>V</v>
      </c>
      <c r="D1665" s="5"/>
      <c r="E1665" s="5"/>
      <c r="F1665" s="5">
        <v>12.9</v>
      </c>
      <c r="G1665" s="3">
        <f t="shared" si="166"/>
        <v>3.9317281316671746</v>
      </c>
      <c r="K1665" s="15">
        <v>428.71</v>
      </c>
      <c r="L1665" s="3">
        <f t="shared" si="168"/>
        <v>424.77827186833281</v>
      </c>
      <c r="O1665" s="14"/>
    </row>
    <row r="1666" spans="1:16" x14ac:dyDescent="0.2">
      <c r="A1666" s="1">
        <v>9714</v>
      </c>
      <c r="B1666" s="7">
        <v>38377</v>
      </c>
      <c r="C1666" s="21" t="str">
        <f t="shared" si="167"/>
        <v>V</v>
      </c>
      <c r="D1666" s="5"/>
      <c r="E1666" s="5"/>
      <c r="F1666" s="5">
        <v>13.09</v>
      </c>
      <c r="G1666" s="3">
        <f t="shared" si="166"/>
        <v>3.9896373056994818</v>
      </c>
      <c r="J1666" t="s">
        <v>44</v>
      </c>
      <c r="K1666" s="15">
        <v>428.71</v>
      </c>
      <c r="L1666" s="3">
        <f t="shared" si="168"/>
        <v>424.72036269430049</v>
      </c>
      <c r="O1666" s="14"/>
      <c r="P1666" t="s">
        <v>281</v>
      </c>
    </row>
    <row r="1667" spans="1:16" x14ac:dyDescent="0.2">
      <c r="A1667" s="1">
        <v>9714</v>
      </c>
      <c r="B1667" s="7">
        <v>38413</v>
      </c>
      <c r="C1667" s="21" t="str">
        <f t="shared" si="167"/>
        <v>V</v>
      </c>
      <c r="D1667" s="5"/>
      <c r="E1667" s="5"/>
      <c r="F1667" s="5">
        <v>13.24</v>
      </c>
      <c r="G1667" s="3">
        <f t="shared" si="166"/>
        <v>4.0353550746723563</v>
      </c>
      <c r="J1667" t="s">
        <v>45</v>
      </c>
      <c r="K1667" s="15">
        <v>428.71</v>
      </c>
      <c r="L1667" s="3">
        <f t="shared" si="168"/>
        <v>424.67464492532764</v>
      </c>
      <c r="O1667" s="14"/>
      <c r="P1667" t="s">
        <v>281</v>
      </c>
    </row>
    <row r="1668" spans="1:16" x14ac:dyDescent="0.2">
      <c r="A1668" s="1">
        <v>9714</v>
      </c>
      <c r="B1668" s="7">
        <v>38436</v>
      </c>
      <c r="C1668" s="21" t="str">
        <f t="shared" si="167"/>
        <v>V</v>
      </c>
      <c r="D1668" s="5"/>
      <c r="E1668" s="5"/>
      <c r="F1668" s="5">
        <v>13.3</v>
      </c>
      <c r="G1668" s="3">
        <f t="shared" si="166"/>
        <v>4.0536421822615054</v>
      </c>
      <c r="J1668" t="s">
        <v>50</v>
      </c>
      <c r="K1668" s="15">
        <v>428.71</v>
      </c>
      <c r="L1668" s="3">
        <f t="shared" si="168"/>
        <v>424.65635781773847</v>
      </c>
      <c r="O1668" s="14"/>
      <c r="P1668" t="s">
        <v>281</v>
      </c>
    </row>
    <row r="1669" spans="1:16" x14ac:dyDescent="0.2">
      <c r="A1669" s="1">
        <v>9714</v>
      </c>
      <c r="B1669" s="7">
        <v>38467</v>
      </c>
      <c r="C1669" s="21" t="str">
        <f t="shared" si="167"/>
        <v>V</v>
      </c>
      <c r="D1669" s="5"/>
      <c r="E1669" s="5"/>
      <c r="F1669" s="5">
        <v>13.04</v>
      </c>
      <c r="G1669" s="3">
        <f t="shared" si="166"/>
        <v>3.97439804937519</v>
      </c>
      <c r="J1669" t="s">
        <v>56</v>
      </c>
      <c r="K1669" s="15">
        <v>428.71</v>
      </c>
      <c r="L1669" s="3">
        <f t="shared" si="168"/>
        <v>424.73560195062481</v>
      </c>
      <c r="O1669" s="14"/>
      <c r="P1669" t="s">
        <v>281</v>
      </c>
    </row>
    <row r="1670" spans="1:16" x14ac:dyDescent="0.2">
      <c r="A1670" s="1">
        <v>9714</v>
      </c>
      <c r="B1670" s="7">
        <v>38496</v>
      </c>
      <c r="C1670" s="21" t="str">
        <f t="shared" si="167"/>
        <v>V</v>
      </c>
      <c r="D1670" s="5"/>
      <c r="E1670" s="5"/>
      <c r="F1670" s="5">
        <v>13</v>
      </c>
      <c r="G1670" s="3">
        <f t="shared" si="166"/>
        <v>3.9622066443157573</v>
      </c>
      <c r="J1670" t="s">
        <v>57</v>
      </c>
      <c r="K1670" s="15">
        <v>428.71</v>
      </c>
      <c r="L1670" s="3">
        <f t="shared" si="168"/>
        <v>424.74779335568422</v>
      </c>
      <c r="O1670" s="14"/>
      <c r="P1670" t="s">
        <v>281</v>
      </c>
    </row>
    <row r="1671" spans="1:16" x14ac:dyDescent="0.2">
      <c r="A1671" s="1">
        <v>9714</v>
      </c>
      <c r="B1671" s="7">
        <v>38526</v>
      </c>
      <c r="C1671" s="21" t="str">
        <f t="shared" si="167"/>
        <v>V</v>
      </c>
      <c r="D1671" s="5"/>
      <c r="E1671" s="5"/>
      <c r="F1671" s="5">
        <v>12.23</v>
      </c>
      <c r="G1671" s="3">
        <f t="shared" si="166"/>
        <v>3.7275220969216702</v>
      </c>
      <c r="J1671" t="s">
        <v>66</v>
      </c>
      <c r="K1671" s="15">
        <v>428.71</v>
      </c>
      <c r="L1671" s="3">
        <f t="shared" si="168"/>
        <v>424.98247790307829</v>
      </c>
      <c r="O1671" s="14"/>
    </row>
    <row r="1672" spans="1:16" x14ac:dyDescent="0.2">
      <c r="A1672" s="1">
        <v>9714</v>
      </c>
      <c r="B1672" s="7">
        <v>38558</v>
      </c>
      <c r="C1672" s="21" t="str">
        <f t="shared" si="167"/>
        <v>V</v>
      </c>
      <c r="D1672" s="5"/>
      <c r="E1672" s="5"/>
      <c r="F1672" s="5">
        <v>12.16</v>
      </c>
      <c r="G1672" s="3">
        <f t="shared" si="166"/>
        <v>3.7061871380676621</v>
      </c>
      <c r="J1672" t="s">
        <v>67</v>
      </c>
      <c r="K1672" s="15">
        <v>428.71</v>
      </c>
      <c r="L1672" s="3">
        <f t="shared" si="168"/>
        <v>425.00381286193232</v>
      </c>
      <c r="O1672" s="14"/>
    </row>
    <row r="1673" spans="1:16" x14ac:dyDescent="0.2">
      <c r="A1673" s="1">
        <v>9714</v>
      </c>
      <c r="B1673" s="7">
        <v>38586</v>
      </c>
      <c r="C1673" s="21" t="str">
        <f t="shared" si="167"/>
        <v>V</v>
      </c>
      <c r="D1673" s="5"/>
      <c r="E1673" s="5"/>
      <c r="F1673" s="5">
        <v>12.68</v>
      </c>
      <c r="G1673" s="3">
        <f t="shared" si="166"/>
        <v>3.8646754038402924</v>
      </c>
      <c r="J1673" t="s">
        <v>75</v>
      </c>
      <c r="K1673" s="15">
        <v>428.71</v>
      </c>
      <c r="L1673" s="3">
        <f t="shared" si="168"/>
        <v>424.84532459615968</v>
      </c>
      <c r="O1673" s="14"/>
    </row>
    <row r="1674" spans="1:16" x14ac:dyDescent="0.2">
      <c r="A1674" s="1">
        <v>9714</v>
      </c>
      <c r="B1674" s="7">
        <v>38618</v>
      </c>
      <c r="C1674" s="21" t="str">
        <f t="shared" si="167"/>
        <v>V</v>
      </c>
      <c r="D1674" s="5"/>
      <c r="E1674" s="5"/>
      <c r="F1674" s="5">
        <v>12.88</v>
      </c>
      <c r="G1674" s="3">
        <f t="shared" si="166"/>
        <v>3.9256324291374582</v>
      </c>
      <c r="J1674" t="s">
        <v>76</v>
      </c>
      <c r="K1674" s="15">
        <v>428.71</v>
      </c>
      <c r="L1674" s="3">
        <f t="shared" si="168"/>
        <v>424.78436757086251</v>
      </c>
      <c r="O1674" s="14"/>
    </row>
    <row r="1675" spans="1:16" x14ac:dyDescent="0.2">
      <c r="A1675" s="1">
        <v>9714</v>
      </c>
      <c r="B1675" s="7">
        <v>38618</v>
      </c>
      <c r="C1675" s="21" t="str">
        <f t="shared" si="167"/>
        <v>V</v>
      </c>
      <c r="D1675" s="5"/>
      <c r="E1675" s="5"/>
      <c r="F1675" s="5">
        <v>12.81</v>
      </c>
      <c r="G1675" s="3">
        <f t="shared" si="166"/>
        <v>3.9042974702834501</v>
      </c>
      <c r="J1675" t="s">
        <v>77</v>
      </c>
      <c r="K1675" s="15">
        <v>428.71</v>
      </c>
      <c r="L1675" s="3">
        <f t="shared" si="168"/>
        <v>424.80570252971654</v>
      </c>
      <c r="O1675" s="14"/>
      <c r="P1675" t="s">
        <v>78</v>
      </c>
    </row>
    <row r="1676" spans="1:16" x14ac:dyDescent="0.2">
      <c r="A1676" s="1">
        <v>9714</v>
      </c>
      <c r="B1676" s="7">
        <v>38649</v>
      </c>
      <c r="C1676" s="21" t="str">
        <f t="shared" si="167"/>
        <v>S</v>
      </c>
      <c r="D1676" s="5">
        <v>14.5</v>
      </c>
      <c r="E1676" s="5">
        <v>1.58</v>
      </c>
      <c r="F1676" s="5">
        <v>12.92</v>
      </c>
      <c r="G1676" s="3">
        <f t="shared" si="166"/>
        <v>3.937823834196891</v>
      </c>
      <c r="J1676" t="s">
        <v>83</v>
      </c>
      <c r="K1676" s="15">
        <v>428.71</v>
      </c>
      <c r="L1676" s="3">
        <f t="shared" si="168"/>
        <v>424.7721761658031</v>
      </c>
      <c r="O1676" s="14"/>
      <c r="P1676" t="s">
        <v>281</v>
      </c>
    </row>
    <row r="1677" spans="1:16" x14ac:dyDescent="0.2">
      <c r="A1677" s="1">
        <v>9714</v>
      </c>
      <c r="B1677" s="7">
        <v>38677</v>
      </c>
      <c r="C1677" s="21" t="str">
        <f t="shared" si="167"/>
        <v>S</v>
      </c>
      <c r="D1677" s="5">
        <v>14</v>
      </c>
      <c r="E1677" s="5">
        <v>1.06</v>
      </c>
      <c r="F1677" s="5">
        <v>12.94</v>
      </c>
      <c r="G1677" s="3">
        <f t="shared" si="166"/>
        <v>3.9439195367266073</v>
      </c>
      <c r="J1677" t="s">
        <v>84</v>
      </c>
      <c r="K1677" s="15">
        <v>428.71</v>
      </c>
      <c r="L1677" s="3">
        <f t="shared" si="168"/>
        <v>424.7660804632734</v>
      </c>
      <c r="O1677" s="14"/>
      <c r="P1677" t="s">
        <v>285</v>
      </c>
    </row>
    <row r="1678" spans="1:16" x14ac:dyDescent="0.2">
      <c r="A1678" s="1">
        <v>9714</v>
      </c>
      <c r="B1678" s="7">
        <v>38707</v>
      </c>
      <c r="C1678" s="21" t="str">
        <f t="shared" si="167"/>
        <v>S</v>
      </c>
      <c r="D1678" s="5">
        <v>14</v>
      </c>
      <c r="E1678" s="5">
        <v>0.98</v>
      </c>
      <c r="F1678" s="5">
        <v>13.02</v>
      </c>
      <c r="G1678" s="3">
        <f t="shared" si="166"/>
        <v>3.9683023468454737</v>
      </c>
      <c r="J1678" t="s">
        <v>88</v>
      </c>
      <c r="K1678" s="15">
        <v>428.71</v>
      </c>
      <c r="L1678" s="3">
        <f t="shared" si="168"/>
        <v>424.74169765315452</v>
      </c>
      <c r="O1678" s="14"/>
      <c r="P1678" t="s">
        <v>286</v>
      </c>
    </row>
    <row r="1679" spans="1:16" x14ac:dyDescent="0.2">
      <c r="A1679" s="1">
        <v>9714</v>
      </c>
      <c r="B1679" s="7">
        <v>38743</v>
      </c>
      <c r="C1679" s="21" t="str">
        <f t="shared" si="167"/>
        <v>S</v>
      </c>
      <c r="D1679" s="5">
        <v>14</v>
      </c>
      <c r="E1679" s="5">
        <v>0.87</v>
      </c>
      <c r="F1679" s="5">
        <v>13.13</v>
      </c>
      <c r="G1679" s="3">
        <f t="shared" si="166"/>
        <v>4.0018287107589154</v>
      </c>
      <c r="J1679" t="s">
        <v>93</v>
      </c>
      <c r="K1679" s="15">
        <v>428.71</v>
      </c>
      <c r="L1679" s="3">
        <f t="shared" si="168"/>
        <v>424.70817128924108</v>
      </c>
      <c r="O1679" s="14"/>
      <c r="P1679" t="s">
        <v>281</v>
      </c>
    </row>
    <row r="1680" spans="1:16" x14ac:dyDescent="0.2">
      <c r="A1680" s="1">
        <v>9714</v>
      </c>
      <c r="B1680" s="7">
        <v>38776</v>
      </c>
      <c r="C1680" s="21" t="str">
        <f t="shared" si="167"/>
        <v>S</v>
      </c>
      <c r="D1680" s="5">
        <v>14</v>
      </c>
      <c r="E1680" s="5">
        <v>0.76</v>
      </c>
      <c r="F1680" s="5">
        <v>13.24</v>
      </c>
      <c r="G1680" s="3">
        <f t="shared" ref="G1680:G1717" si="169">F1680/3.281</f>
        <v>4.0353550746723563</v>
      </c>
      <c r="J1680" t="s">
        <v>94</v>
      </c>
      <c r="K1680" s="15">
        <v>428.71</v>
      </c>
      <c r="L1680" s="3">
        <f t="shared" si="168"/>
        <v>424.67464492532764</v>
      </c>
      <c r="O1680" s="14"/>
      <c r="P1680" t="s">
        <v>281</v>
      </c>
    </row>
    <row r="1681" spans="1:16" x14ac:dyDescent="0.2">
      <c r="A1681" s="1">
        <v>9714</v>
      </c>
      <c r="B1681" s="7">
        <v>38803</v>
      </c>
      <c r="C1681" s="21" t="str">
        <f t="shared" si="167"/>
        <v>S</v>
      </c>
      <c r="D1681" s="5">
        <v>14</v>
      </c>
      <c r="E1681" s="5">
        <v>0.75</v>
      </c>
      <c r="F1681" s="5">
        <v>13.25</v>
      </c>
      <c r="G1681" s="3">
        <f t="shared" si="169"/>
        <v>4.0384029259372145</v>
      </c>
      <c r="J1681" t="s">
        <v>99</v>
      </c>
      <c r="K1681" s="15">
        <v>428.71</v>
      </c>
      <c r="L1681" s="3">
        <f t="shared" si="168"/>
        <v>424.67159707406279</v>
      </c>
      <c r="O1681" s="14"/>
      <c r="P1681" t="s">
        <v>281</v>
      </c>
    </row>
    <row r="1682" spans="1:16" x14ac:dyDescent="0.2">
      <c r="A1682" s="1">
        <v>9714</v>
      </c>
      <c r="B1682" s="7">
        <v>38835</v>
      </c>
      <c r="C1682" s="21" t="str">
        <f t="shared" si="167"/>
        <v>S</v>
      </c>
      <c r="D1682" s="5">
        <v>14</v>
      </c>
      <c r="E1682" s="5">
        <v>1.29</v>
      </c>
      <c r="F1682" s="5">
        <v>12.71</v>
      </c>
      <c r="G1682" s="3">
        <f t="shared" si="169"/>
        <v>3.8738189576348674</v>
      </c>
      <c r="J1682" t="s">
        <v>100</v>
      </c>
      <c r="K1682" s="15">
        <v>428.71</v>
      </c>
      <c r="L1682" s="3">
        <f t="shared" si="168"/>
        <v>424.83618104236513</v>
      </c>
      <c r="O1682" s="14"/>
    </row>
    <row r="1683" spans="1:16" x14ac:dyDescent="0.2">
      <c r="A1683" s="1">
        <v>9714</v>
      </c>
      <c r="B1683" s="7">
        <v>38856</v>
      </c>
      <c r="C1683" s="21" t="str">
        <f t="shared" si="167"/>
        <v>S</v>
      </c>
      <c r="D1683" s="5">
        <v>14</v>
      </c>
      <c r="E1683" s="5">
        <v>1.42</v>
      </c>
      <c r="F1683" s="5">
        <v>12.58</v>
      </c>
      <c r="G1683" s="3">
        <f t="shared" si="169"/>
        <v>3.8341968911917097</v>
      </c>
      <c r="J1683" t="s">
        <v>105</v>
      </c>
      <c r="K1683" s="15">
        <v>428.71</v>
      </c>
      <c r="L1683" s="3">
        <f t="shared" si="168"/>
        <v>424.87580310880827</v>
      </c>
      <c r="O1683" s="14"/>
    </row>
    <row r="1684" spans="1:16" x14ac:dyDescent="0.2">
      <c r="A1684" s="1">
        <v>9714</v>
      </c>
      <c r="B1684" s="7">
        <v>38894</v>
      </c>
      <c r="C1684" s="21" t="str">
        <f t="shared" si="167"/>
        <v>S</v>
      </c>
      <c r="D1684" s="5">
        <v>14</v>
      </c>
      <c r="E1684" s="5">
        <v>1.26</v>
      </c>
      <c r="F1684" s="5">
        <v>12.74</v>
      </c>
      <c r="G1684" s="3">
        <f t="shared" si="169"/>
        <v>3.8829625114294419</v>
      </c>
      <c r="J1684" t="s">
        <v>106</v>
      </c>
      <c r="K1684" s="15">
        <v>428.71</v>
      </c>
      <c r="L1684" s="3">
        <f t="shared" si="168"/>
        <v>424.82703748857051</v>
      </c>
      <c r="O1684" s="14"/>
      <c r="P1684" t="s">
        <v>107</v>
      </c>
    </row>
    <row r="1685" spans="1:16" x14ac:dyDescent="0.2">
      <c r="A1685" s="1">
        <v>9714</v>
      </c>
      <c r="B1685" s="7">
        <v>38925</v>
      </c>
      <c r="C1685" s="21" t="str">
        <f t="shared" si="167"/>
        <v>S</v>
      </c>
      <c r="D1685" s="5">
        <v>14</v>
      </c>
      <c r="E1685" s="5">
        <v>1.03</v>
      </c>
      <c r="F1685" s="5">
        <v>12.97</v>
      </c>
      <c r="G1685" s="3">
        <f t="shared" si="169"/>
        <v>3.9530630905211828</v>
      </c>
      <c r="J1685" t="s">
        <v>112</v>
      </c>
      <c r="K1685" s="15">
        <v>428.71</v>
      </c>
      <c r="L1685" s="3">
        <f t="shared" si="168"/>
        <v>424.75693690947878</v>
      </c>
      <c r="O1685" s="14"/>
      <c r="P1685" t="s">
        <v>284</v>
      </c>
    </row>
    <row r="1686" spans="1:16" x14ac:dyDescent="0.2">
      <c r="A1686" s="1">
        <v>9714</v>
      </c>
      <c r="B1686" s="7">
        <v>38958</v>
      </c>
      <c r="C1686" s="21" t="str">
        <f t="shared" si="167"/>
        <v>S</v>
      </c>
      <c r="D1686" s="5">
        <v>14</v>
      </c>
      <c r="E1686" s="5">
        <v>0.71</v>
      </c>
      <c r="F1686" s="5">
        <v>13.29</v>
      </c>
      <c r="G1686" s="3">
        <f t="shared" si="169"/>
        <v>4.0505943309966472</v>
      </c>
      <c r="J1686" t="s">
        <v>113</v>
      </c>
      <c r="K1686" s="15">
        <v>428.71</v>
      </c>
      <c r="L1686" s="3">
        <f t="shared" si="168"/>
        <v>424.65940566900332</v>
      </c>
      <c r="O1686" s="14"/>
      <c r="P1686" t="s">
        <v>283</v>
      </c>
    </row>
    <row r="1687" spans="1:16" x14ac:dyDescent="0.2">
      <c r="A1687" s="1">
        <v>9714</v>
      </c>
      <c r="B1687" s="7">
        <v>38986</v>
      </c>
      <c r="C1687" s="21" t="str">
        <f t="shared" si="167"/>
        <v>S</v>
      </c>
      <c r="D1687" s="5">
        <v>14.5</v>
      </c>
      <c r="E1687" s="5">
        <v>1.1499999999999999</v>
      </c>
      <c r="F1687" s="5">
        <v>13.35</v>
      </c>
      <c r="G1687" s="3">
        <f t="shared" si="169"/>
        <v>4.0688814385857963</v>
      </c>
      <c r="J1687" t="s">
        <v>117</v>
      </c>
      <c r="K1687" s="15">
        <v>428.71</v>
      </c>
      <c r="L1687" s="3">
        <f t="shared" si="168"/>
        <v>424.6411185614142</v>
      </c>
      <c r="O1687" s="14"/>
      <c r="P1687" t="s">
        <v>282</v>
      </c>
    </row>
    <row r="1688" spans="1:16" x14ac:dyDescent="0.2">
      <c r="A1688" s="1">
        <v>9714</v>
      </c>
      <c r="B1688" s="7">
        <v>39014</v>
      </c>
      <c r="C1688" s="21" t="str">
        <f t="shared" si="167"/>
        <v>V</v>
      </c>
      <c r="D1688" s="5"/>
      <c r="E1688" s="5"/>
      <c r="F1688" s="5">
        <v>13.34</v>
      </c>
      <c r="G1688" s="3">
        <f t="shared" si="169"/>
        <v>4.0658335873209381</v>
      </c>
      <c r="J1688" t="s">
        <v>123</v>
      </c>
      <c r="K1688" s="15">
        <v>428.71</v>
      </c>
      <c r="L1688" s="3">
        <f t="shared" si="168"/>
        <v>424.64416641267906</v>
      </c>
      <c r="O1688" s="14"/>
      <c r="P1688" t="s">
        <v>281</v>
      </c>
    </row>
    <row r="1689" spans="1:16" x14ac:dyDescent="0.2">
      <c r="A1689" s="1">
        <v>9714</v>
      </c>
      <c r="B1689" s="7">
        <v>39050</v>
      </c>
      <c r="C1689" s="21" t="str">
        <f t="shared" si="167"/>
        <v>V</v>
      </c>
      <c r="D1689" s="5"/>
      <c r="E1689" s="5"/>
      <c r="F1689" s="5">
        <v>13.41</v>
      </c>
      <c r="G1689" s="3">
        <f t="shared" si="169"/>
        <v>4.0871685461749463</v>
      </c>
      <c r="J1689" t="s">
        <v>124</v>
      </c>
      <c r="K1689" s="15">
        <v>428.71</v>
      </c>
      <c r="L1689" s="3">
        <f t="shared" si="168"/>
        <v>424.62283145382503</v>
      </c>
      <c r="O1689" s="14"/>
      <c r="P1689" t="s">
        <v>281</v>
      </c>
    </row>
    <row r="1690" spans="1:16" x14ac:dyDescent="0.2">
      <c r="A1690" s="1">
        <v>9714</v>
      </c>
      <c r="B1690" s="7">
        <v>39077</v>
      </c>
      <c r="C1690" s="21" t="str">
        <f t="shared" si="167"/>
        <v>S</v>
      </c>
      <c r="D1690" s="5">
        <v>14.5</v>
      </c>
      <c r="E1690" s="5">
        <v>1.02</v>
      </c>
      <c r="F1690" s="5">
        <v>13.48</v>
      </c>
      <c r="G1690" s="3">
        <f t="shared" si="169"/>
        <v>4.1085035050289545</v>
      </c>
      <c r="J1690" t="s">
        <v>131</v>
      </c>
      <c r="K1690" s="15">
        <v>428.71</v>
      </c>
      <c r="L1690" s="3">
        <f t="shared" si="168"/>
        <v>424.601496494971</v>
      </c>
      <c r="O1690" s="14"/>
      <c r="P1690" t="s">
        <v>281</v>
      </c>
    </row>
    <row r="1691" spans="1:16" x14ac:dyDescent="0.2">
      <c r="A1691" s="1">
        <v>9714</v>
      </c>
      <c r="B1691" s="7">
        <v>39114</v>
      </c>
      <c r="C1691" s="21" t="str">
        <f t="shared" si="167"/>
        <v>S</v>
      </c>
      <c r="D1691" s="5">
        <v>14.5</v>
      </c>
      <c r="E1691" s="5">
        <v>0.92</v>
      </c>
      <c r="F1691" s="5">
        <v>13.58</v>
      </c>
      <c r="G1691" s="3">
        <f t="shared" si="169"/>
        <v>4.1389820176775372</v>
      </c>
      <c r="J1691" t="s">
        <v>132</v>
      </c>
      <c r="K1691" s="15">
        <v>428.71</v>
      </c>
      <c r="L1691" s="3">
        <f t="shared" si="168"/>
        <v>424.57101798232242</v>
      </c>
      <c r="O1691" s="14"/>
      <c r="P1691" t="s">
        <v>281</v>
      </c>
    </row>
    <row r="1692" spans="1:16" x14ac:dyDescent="0.2">
      <c r="A1692" s="1">
        <v>9714</v>
      </c>
      <c r="B1692" s="7">
        <v>39136</v>
      </c>
      <c r="C1692" s="21" t="str">
        <f t="shared" si="167"/>
        <v>S</v>
      </c>
      <c r="D1692" s="5">
        <v>14.5</v>
      </c>
      <c r="E1692" s="5">
        <v>0.83</v>
      </c>
      <c r="F1692" s="5">
        <v>13.67</v>
      </c>
      <c r="G1692" s="3">
        <f t="shared" si="169"/>
        <v>4.1664126790612617</v>
      </c>
      <c r="J1692" t="s">
        <v>133</v>
      </c>
      <c r="K1692" s="15">
        <v>428.71</v>
      </c>
      <c r="L1692" s="3">
        <f t="shared" si="168"/>
        <v>424.54358732093874</v>
      </c>
      <c r="O1692" s="14"/>
      <c r="P1692" t="s">
        <v>281</v>
      </c>
    </row>
    <row r="1693" spans="1:16" x14ac:dyDescent="0.2">
      <c r="A1693" s="1">
        <v>9714</v>
      </c>
      <c r="B1693" s="7">
        <v>39167</v>
      </c>
      <c r="C1693" s="21" t="str">
        <f t="shared" si="167"/>
        <v>S</v>
      </c>
      <c r="D1693" s="5">
        <v>14.5</v>
      </c>
      <c r="E1693" s="5">
        <v>0.99</v>
      </c>
      <c r="F1693" s="5">
        <v>13.51</v>
      </c>
      <c r="G1693" s="3">
        <f t="shared" si="169"/>
        <v>4.117647058823529</v>
      </c>
      <c r="J1693" t="s">
        <v>136</v>
      </c>
      <c r="K1693" s="15">
        <v>428.71</v>
      </c>
      <c r="L1693" s="3">
        <f t="shared" si="168"/>
        <v>424.59235294117644</v>
      </c>
      <c r="O1693" s="14"/>
      <c r="P1693" t="s">
        <v>281</v>
      </c>
    </row>
    <row r="1694" spans="1:16" x14ac:dyDescent="0.2">
      <c r="A1694" s="1">
        <v>9714</v>
      </c>
      <c r="B1694" s="7">
        <v>39198</v>
      </c>
      <c r="C1694" s="21" t="str">
        <f t="shared" si="167"/>
        <v>S</v>
      </c>
      <c r="D1694" s="5">
        <v>14.5</v>
      </c>
      <c r="E1694" s="5">
        <v>1.26</v>
      </c>
      <c r="F1694" s="5">
        <v>13.24</v>
      </c>
      <c r="G1694" s="3">
        <f t="shared" si="169"/>
        <v>4.0353550746723563</v>
      </c>
      <c r="J1694" t="s">
        <v>99</v>
      </c>
      <c r="K1694" s="15">
        <v>428.71</v>
      </c>
      <c r="L1694" s="3">
        <f t="shared" si="168"/>
        <v>424.67464492532764</v>
      </c>
      <c r="O1694" s="14"/>
      <c r="P1694" t="s">
        <v>281</v>
      </c>
    </row>
    <row r="1695" spans="1:16" x14ac:dyDescent="0.2">
      <c r="A1695" s="1">
        <v>9714</v>
      </c>
      <c r="B1695" s="7">
        <v>39220</v>
      </c>
      <c r="C1695" s="21" t="str">
        <f t="shared" si="167"/>
        <v>S</v>
      </c>
      <c r="D1695" s="5">
        <v>14</v>
      </c>
      <c r="E1695" s="5">
        <v>0.86</v>
      </c>
      <c r="F1695" s="5">
        <v>13.14</v>
      </c>
      <c r="G1695" s="3">
        <f t="shared" si="169"/>
        <v>4.0048765620237736</v>
      </c>
      <c r="J1695" t="s">
        <v>140</v>
      </c>
      <c r="K1695" s="15">
        <v>428.71</v>
      </c>
      <c r="L1695" s="3">
        <f t="shared" si="168"/>
        <v>424.70512343797623</v>
      </c>
      <c r="O1695" s="14"/>
      <c r="P1695" t="s">
        <v>281</v>
      </c>
    </row>
    <row r="1696" spans="1:16" x14ac:dyDescent="0.2">
      <c r="A1696" s="1">
        <v>9714</v>
      </c>
      <c r="B1696" s="7">
        <v>39258</v>
      </c>
      <c r="C1696" s="21" t="str">
        <f t="shared" si="167"/>
        <v>S</v>
      </c>
      <c r="D1696" s="5">
        <v>14</v>
      </c>
      <c r="E1696" s="5">
        <v>1.01</v>
      </c>
      <c r="F1696" s="5">
        <v>12.99</v>
      </c>
      <c r="G1696" s="3">
        <f t="shared" si="169"/>
        <v>3.9591587930508991</v>
      </c>
      <c r="J1696" t="s">
        <v>141</v>
      </c>
      <c r="K1696" s="15">
        <v>428.71</v>
      </c>
      <c r="L1696" s="3">
        <f t="shared" si="168"/>
        <v>424.75084120694908</v>
      </c>
      <c r="O1696" s="14"/>
      <c r="P1696" t="s">
        <v>281</v>
      </c>
    </row>
    <row r="1697" spans="1:16" x14ac:dyDescent="0.2">
      <c r="A1697" s="1">
        <v>9714</v>
      </c>
      <c r="B1697" s="7">
        <v>39291</v>
      </c>
      <c r="C1697" s="21" t="str">
        <f t="shared" si="167"/>
        <v>S</v>
      </c>
      <c r="D1697" s="5">
        <v>14</v>
      </c>
      <c r="E1697" s="5">
        <v>0.83</v>
      </c>
      <c r="F1697" s="5">
        <v>13.17</v>
      </c>
      <c r="G1697" s="3">
        <f t="shared" si="169"/>
        <v>4.0140201158183482</v>
      </c>
      <c r="J1697" t="s">
        <v>151</v>
      </c>
      <c r="K1697" s="15">
        <v>428.71</v>
      </c>
      <c r="L1697" s="3">
        <f t="shared" si="168"/>
        <v>424.69597988418161</v>
      </c>
      <c r="O1697" s="14"/>
      <c r="P1697" t="s">
        <v>281</v>
      </c>
    </row>
    <row r="1698" spans="1:16" x14ac:dyDescent="0.2">
      <c r="A1698" s="1">
        <v>9714</v>
      </c>
      <c r="B1698" s="7">
        <v>39317</v>
      </c>
      <c r="C1698" s="21" t="str">
        <f t="shared" si="167"/>
        <v>S</v>
      </c>
      <c r="D1698" s="5">
        <v>14.5</v>
      </c>
      <c r="E1698" s="5">
        <v>1.1100000000000001</v>
      </c>
      <c r="F1698" s="5">
        <v>13.39</v>
      </c>
      <c r="G1698" s="3">
        <f t="shared" si="169"/>
        <v>4.0810728436452299</v>
      </c>
      <c r="J1698" t="s">
        <v>152</v>
      </c>
      <c r="K1698" s="15">
        <v>428.71</v>
      </c>
      <c r="L1698" s="3">
        <f t="shared" si="168"/>
        <v>424.62892715635473</v>
      </c>
      <c r="O1698" s="14"/>
      <c r="P1698" t="s">
        <v>281</v>
      </c>
    </row>
    <row r="1699" spans="1:16" x14ac:dyDescent="0.2">
      <c r="A1699" s="1">
        <v>9714</v>
      </c>
      <c r="B1699" s="7">
        <v>39356</v>
      </c>
      <c r="C1699" s="21" t="str">
        <f t="shared" si="167"/>
        <v>S</v>
      </c>
      <c r="D1699" s="5">
        <v>14.5</v>
      </c>
      <c r="E1699" s="5">
        <v>1.08</v>
      </c>
      <c r="F1699" s="5">
        <v>13.42</v>
      </c>
      <c r="G1699" s="3">
        <f t="shared" si="169"/>
        <v>4.0902163974398045</v>
      </c>
      <c r="J1699" t="s">
        <v>153</v>
      </c>
      <c r="K1699" s="15">
        <v>428.71</v>
      </c>
      <c r="L1699" s="3">
        <f t="shared" si="168"/>
        <v>424.61978360256018</v>
      </c>
      <c r="O1699" s="14"/>
      <c r="P1699" t="s">
        <v>281</v>
      </c>
    </row>
    <row r="1700" spans="1:16" x14ac:dyDescent="0.2">
      <c r="A1700" s="1">
        <v>9714</v>
      </c>
      <c r="B1700" s="7">
        <v>39373</v>
      </c>
      <c r="C1700" s="21" t="str">
        <f t="shared" si="167"/>
        <v>S</v>
      </c>
      <c r="D1700" s="5">
        <v>14.5</v>
      </c>
      <c r="E1700" s="5">
        <v>1.23</v>
      </c>
      <c r="F1700" s="5">
        <v>13.27</v>
      </c>
      <c r="G1700" s="3">
        <f t="shared" si="169"/>
        <v>4.0444986284669309</v>
      </c>
      <c r="J1700" t="s">
        <v>154</v>
      </c>
      <c r="K1700" s="15">
        <v>428.71</v>
      </c>
      <c r="L1700" s="3">
        <f t="shared" si="168"/>
        <v>424.66550137153303</v>
      </c>
      <c r="O1700" s="14"/>
      <c r="P1700" t="s">
        <v>281</v>
      </c>
    </row>
    <row r="1701" spans="1:16" x14ac:dyDescent="0.2">
      <c r="A1701" s="1">
        <v>9714</v>
      </c>
      <c r="B1701" s="7">
        <v>39413</v>
      </c>
      <c r="C1701" s="21" t="str">
        <f t="shared" si="167"/>
        <v>S</v>
      </c>
      <c r="D1701" s="5">
        <v>14</v>
      </c>
      <c r="E1701" s="5">
        <v>0.88</v>
      </c>
      <c r="F1701" s="5">
        <v>13.12</v>
      </c>
      <c r="G1701" s="3">
        <f t="shared" si="169"/>
        <v>3.9987808594940564</v>
      </c>
      <c r="J1701" t="s">
        <v>159</v>
      </c>
      <c r="K1701" s="15">
        <v>428.71</v>
      </c>
      <c r="L1701" s="3">
        <f t="shared" si="168"/>
        <v>424.71121914050593</v>
      </c>
      <c r="O1701" s="14"/>
      <c r="P1701" t="s">
        <v>281</v>
      </c>
    </row>
    <row r="1702" spans="1:16" x14ac:dyDescent="0.2">
      <c r="A1702" s="1">
        <v>9714</v>
      </c>
      <c r="B1702" s="7">
        <v>39443</v>
      </c>
      <c r="C1702" s="21" t="str">
        <f>IF(ISBLANK(D1703),"V","S")</f>
        <v>S</v>
      </c>
      <c r="D1702" s="5"/>
      <c r="E1702" s="5"/>
      <c r="F1702" s="5">
        <v>13.19</v>
      </c>
      <c r="G1702" s="3">
        <f t="shared" si="169"/>
        <v>4.0201158183480645</v>
      </c>
      <c r="J1702" t="s">
        <v>160</v>
      </c>
      <c r="K1702" s="15">
        <v>428.71</v>
      </c>
      <c r="L1702" s="3">
        <f t="shared" si="168"/>
        <v>424.68988418165191</v>
      </c>
      <c r="O1702" s="14"/>
      <c r="P1702" t="s">
        <v>281</v>
      </c>
    </row>
    <row r="1703" spans="1:16" x14ac:dyDescent="0.2">
      <c r="A1703" s="1">
        <v>9714</v>
      </c>
      <c r="B1703" s="7">
        <v>39472</v>
      </c>
      <c r="C1703" s="21" t="str">
        <f>IF(ISBLANK(#REF!),"V","S")</f>
        <v>S</v>
      </c>
      <c r="D1703" s="5">
        <v>14.5</v>
      </c>
      <c r="E1703" s="5">
        <v>1.19</v>
      </c>
      <c r="F1703" s="5">
        <v>13.31</v>
      </c>
      <c r="G1703" s="3">
        <f t="shared" si="169"/>
        <v>4.0566900335263636</v>
      </c>
      <c r="J1703" t="s">
        <v>50</v>
      </c>
      <c r="K1703" s="15">
        <v>428.71</v>
      </c>
      <c r="L1703" s="3">
        <f t="shared" si="168"/>
        <v>424.65330996647361</v>
      </c>
      <c r="O1703" s="14"/>
      <c r="P1703" t="s">
        <v>281</v>
      </c>
    </row>
    <row r="1704" spans="1:16" x14ac:dyDescent="0.2">
      <c r="A1704" s="1">
        <v>9714</v>
      </c>
      <c r="B1704" s="7">
        <v>39507</v>
      </c>
      <c r="C1704" s="21" t="str">
        <f t="shared" si="167"/>
        <v>V</v>
      </c>
      <c r="D1704" s="5"/>
      <c r="E1704" s="5"/>
      <c r="F1704" s="5">
        <v>13.46</v>
      </c>
      <c r="G1704" s="3">
        <f t="shared" si="169"/>
        <v>4.1024078024992381</v>
      </c>
      <c r="J1704" t="s">
        <v>180</v>
      </c>
      <c r="K1704" s="15">
        <v>428.71</v>
      </c>
      <c r="L1704" s="3">
        <f t="shared" si="168"/>
        <v>424.60759219750076</v>
      </c>
      <c r="O1704" s="14"/>
      <c r="P1704" t="s">
        <v>281</v>
      </c>
    </row>
    <row r="1705" spans="1:16" x14ac:dyDescent="0.2">
      <c r="A1705" s="1">
        <v>9714</v>
      </c>
      <c r="B1705" s="7">
        <v>39536</v>
      </c>
      <c r="C1705" s="21" t="str">
        <f t="shared" si="167"/>
        <v>V</v>
      </c>
      <c r="D1705" s="5"/>
      <c r="E1705" s="5"/>
      <c r="F1705" s="5">
        <v>13.56</v>
      </c>
      <c r="G1705" s="3">
        <f t="shared" si="169"/>
        <v>4.1328863151478208</v>
      </c>
      <c r="J1705" t="s">
        <v>181</v>
      </c>
      <c r="K1705" s="15">
        <v>428.71</v>
      </c>
      <c r="L1705" s="3">
        <f t="shared" si="168"/>
        <v>424.57711368485218</v>
      </c>
      <c r="O1705" s="14"/>
      <c r="P1705" t="s">
        <v>281</v>
      </c>
    </row>
    <row r="1706" spans="1:16" x14ac:dyDescent="0.2">
      <c r="A1706" s="1">
        <v>9714</v>
      </c>
      <c r="B1706" s="7">
        <v>39563</v>
      </c>
      <c r="C1706" s="21" t="str">
        <f t="shared" si="167"/>
        <v>V</v>
      </c>
      <c r="D1706" s="5"/>
      <c r="E1706" s="5"/>
      <c r="F1706" s="5">
        <v>13.27</v>
      </c>
      <c r="G1706" s="3">
        <f t="shared" si="169"/>
        <v>4.0444986284669309</v>
      </c>
      <c r="J1706" t="s">
        <v>182</v>
      </c>
      <c r="K1706" s="15">
        <v>428.71</v>
      </c>
      <c r="L1706" s="3">
        <f t="shared" si="168"/>
        <v>424.66550137153303</v>
      </c>
      <c r="O1706" s="14"/>
      <c r="P1706" t="s">
        <v>281</v>
      </c>
    </row>
    <row r="1707" spans="1:16" x14ac:dyDescent="0.2">
      <c r="A1707" s="1">
        <v>9714</v>
      </c>
      <c r="B1707" s="7">
        <v>39580</v>
      </c>
      <c r="C1707" s="21" t="str">
        <f t="shared" si="167"/>
        <v>V</v>
      </c>
      <c r="D1707" s="5"/>
      <c r="E1707" s="5"/>
      <c r="F1707" s="5">
        <v>13.01</v>
      </c>
      <c r="G1707" s="3">
        <f t="shared" si="169"/>
        <v>3.9652544955806155</v>
      </c>
      <c r="J1707" t="s">
        <v>183</v>
      </c>
      <c r="K1707" s="15">
        <v>428.71</v>
      </c>
      <c r="L1707" s="3">
        <f t="shared" si="168"/>
        <v>424.74474550441937</v>
      </c>
      <c r="O1707" s="14"/>
      <c r="P1707" t="s">
        <v>281</v>
      </c>
    </row>
    <row r="1708" spans="1:16" x14ac:dyDescent="0.2">
      <c r="A1708" s="1">
        <v>9714</v>
      </c>
      <c r="B1708" s="7">
        <v>39652</v>
      </c>
      <c r="C1708" s="21" t="str">
        <f t="shared" si="167"/>
        <v>V</v>
      </c>
      <c r="D1708" s="5"/>
      <c r="E1708" s="5"/>
      <c r="F1708" s="5">
        <v>12.73</v>
      </c>
      <c r="G1708" s="3">
        <f t="shared" si="169"/>
        <v>3.8799146601645838</v>
      </c>
      <c r="J1708" t="s">
        <v>106</v>
      </c>
      <c r="K1708" s="15">
        <v>428.71</v>
      </c>
      <c r="L1708" s="3">
        <f t="shared" si="168"/>
        <v>424.83008533983542</v>
      </c>
      <c r="O1708" s="14"/>
    </row>
    <row r="1709" spans="1:16" x14ac:dyDescent="0.2">
      <c r="A1709" s="1">
        <v>9714</v>
      </c>
      <c r="B1709" s="7">
        <v>39674</v>
      </c>
      <c r="C1709" s="21" t="str">
        <f t="shared" si="167"/>
        <v>V</v>
      </c>
      <c r="D1709" s="5"/>
      <c r="E1709" s="5"/>
      <c r="F1709" s="5">
        <v>12.87</v>
      </c>
      <c r="G1709" s="3">
        <f t="shared" si="169"/>
        <v>3.9225845778725996</v>
      </c>
      <c r="J1709" t="s">
        <v>184</v>
      </c>
      <c r="K1709" s="15">
        <v>428.71</v>
      </c>
      <c r="L1709" s="3">
        <f t="shared" si="168"/>
        <v>424.78741542212737</v>
      </c>
      <c r="O1709" s="14"/>
    </row>
    <row r="1710" spans="1:16" x14ac:dyDescent="0.2">
      <c r="A1710" s="1">
        <v>9714</v>
      </c>
      <c r="B1710" s="7">
        <v>39725</v>
      </c>
      <c r="C1710" s="21" t="str">
        <f t="shared" si="167"/>
        <v>V</v>
      </c>
      <c r="D1710" s="5"/>
      <c r="E1710" s="5"/>
      <c r="F1710" s="5">
        <v>12.82</v>
      </c>
      <c r="G1710" s="3">
        <f t="shared" si="169"/>
        <v>3.9073453215483083</v>
      </c>
      <c r="J1710" t="s">
        <v>185</v>
      </c>
      <c r="K1710" s="15">
        <v>428.71</v>
      </c>
      <c r="L1710" s="3">
        <f t="shared" si="168"/>
        <v>424.80265467845169</v>
      </c>
      <c r="O1710" s="14"/>
    </row>
    <row r="1711" spans="1:16" x14ac:dyDescent="0.2">
      <c r="A1711" s="1">
        <v>9714</v>
      </c>
      <c r="B1711" s="7">
        <v>39767</v>
      </c>
      <c r="C1711" s="21" t="str">
        <f t="shared" si="167"/>
        <v>V</v>
      </c>
      <c r="D1711" s="5"/>
      <c r="E1711" s="5"/>
      <c r="F1711" s="5">
        <v>12.54</v>
      </c>
      <c r="G1711" s="3">
        <f t="shared" si="169"/>
        <v>3.8220054861322765</v>
      </c>
      <c r="J1711" t="s">
        <v>186</v>
      </c>
      <c r="K1711" s="15">
        <v>428.71</v>
      </c>
      <c r="L1711" s="3">
        <f t="shared" si="168"/>
        <v>424.88799451386768</v>
      </c>
      <c r="O1711" s="14"/>
    </row>
    <row r="1712" spans="1:16" x14ac:dyDescent="0.2">
      <c r="A1712" s="1">
        <v>9714</v>
      </c>
      <c r="B1712" s="7">
        <v>39795</v>
      </c>
      <c r="C1712" s="21" t="str">
        <f t="shared" si="167"/>
        <v>V</v>
      </c>
      <c r="D1712" s="5"/>
      <c r="E1712" s="5"/>
      <c r="F1712" s="5">
        <v>12.53</v>
      </c>
      <c r="G1712" s="3">
        <f t="shared" si="169"/>
        <v>3.8189576348674179</v>
      </c>
      <c r="J1712" t="s">
        <v>187</v>
      </c>
      <c r="K1712" s="15">
        <v>428.71</v>
      </c>
      <c r="L1712" s="3">
        <f t="shared" si="168"/>
        <v>424.89104236513253</v>
      </c>
      <c r="O1712" s="14"/>
    </row>
    <row r="1713" spans="1:16" x14ac:dyDescent="0.2">
      <c r="A1713" s="1">
        <v>9714</v>
      </c>
      <c r="B1713" s="7">
        <v>39832</v>
      </c>
      <c r="C1713" s="21" t="str">
        <f t="shared" si="167"/>
        <v>V</v>
      </c>
      <c r="D1713" s="5"/>
      <c r="E1713" s="5"/>
      <c r="F1713" s="5">
        <v>12.66</v>
      </c>
      <c r="G1713" s="3">
        <f t="shared" si="169"/>
        <v>3.858579701310576</v>
      </c>
      <c r="J1713" t="s">
        <v>100</v>
      </c>
      <c r="K1713" s="15">
        <v>428.71</v>
      </c>
      <c r="L1713" s="3">
        <f>K1713-G1713</f>
        <v>424.85142029868939</v>
      </c>
      <c r="O1713" s="14"/>
    </row>
    <row r="1714" spans="1:16" x14ac:dyDescent="0.2">
      <c r="A1714" s="1">
        <v>9714</v>
      </c>
      <c r="B1714" s="7">
        <v>39866</v>
      </c>
      <c r="C1714" s="21" t="str">
        <f t="shared" si="167"/>
        <v>V</v>
      </c>
      <c r="D1714" s="5"/>
      <c r="E1714" s="5"/>
      <c r="F1714" s="5">
        <v>12.82</v>
      </c>
      <c r="G1714" s="3">
        <f t="shared" si="169"/>
        <v>3.9073453215483083</v>
      </c>
      <c r="J1714" t="s">
        <v>195</v>
      </c>
      <c r="K1714" s="15">
        <v>428.71</v>
      </c>
      <c r="L1714" s="3">
        <f>K1714-G1714</f>
        <v>424.80265467845169</v>
      </c>
      <c r="O1714" s="14"/>
    </row>
    <row r="1715" spans="1:16" x14ac:dyDescent="0.2">
      <c r="A1715" s="1">
        <v>9714</v>
      </c>
      <c r="B1715" s="7">
        <v>39898</v>
      </c>
      <c r="C1715" s="21" t="str">
        <f t="shared" si="167"/>
        <v>V</v>
      </c>
      <c r="D1715" s="5"/>
      <c r="E1715" s="5"/>
      <c r="F1715" s="5">
        <v>12.35</v>
      </c>
      <c r="G1715" s="3">
        <f t="shared" si="169"/>
        <v>3.7640963120999693</v>
      </c>
      <c r="J1715" t="s">
        <v>199</v>
      </c>
      <c r="K1715" s="15">
        <v>428.71</v>
      </c>
      <c r="L1715" s="3">
        <f>K1715-G1715</f>
        <v>424.9459036879</v>
      </c>
      <c r="O1715" s="14"/>
      <c r="P1715" t="s">
        <v>200</v>
      </c>
    </row>
    <row r="1716" spans="1:16" x14ac:dyDescent="0.2">
      <c r="A1716" s="1">
        <v>9714</v>
      </c>
      <c r="B1716" s="7">
        <v>39928</v>
      </c>
      <c r="C1716" s="21" t="str">
        <f t="shared" si="167"/>
        <v>V</v>
      </c>
      <c r="D1716" s="5"/>
      <c r="E1716" s="5"/>
      <c r="F1716" s="5">
        <v>12.24</v>
      </c>
      <c r="G1716" s="3">
        <f t="shared" si="169"/>
        <v>3.7305699481865284</v>
      </c>
      <c r="J1716" t="s">
        <v>204</v>
      </c>
      <c r="K1716" s="15">
        <v>428.71</v>
      </c>
      <c r="L1716" s="3">
        <f>K1716-G1716</f>
        <v>424.97943005181344</v>
      </c>
      <c r="O1716" s="14"/>
    </row>
    <row r="1717" spans="1:16" x14ac:dyDescent="0.2">
      <c r="A1717" s="1">
        <v>9714</v>
      </c>
      <c r="B1717" s="7">
        <v>39966</v>
      </c>
      <c r="C1717" s="21" t="str">
        <f t="shared" si="167"/>
        <v>S</v>
      </c>
      <c r="D1717" s="5">
        <v>13</v>
      </c>
      <c r="E1717" s="5">
        <v>0.99</v>
      </c>
      <c r="F1717" s="5">
        <v>12.01</v>
      </c>
      <c r="G1717" s="3">
        <f t="shared" si="169"/>
        <v>3.660469369094788</v>
      </c>
      <c r="J1717" t="s">
        <v>207</v>
      </c>
      <c r="K1717" s="15">
        <v>428.71</v>
      </c>
      <c r="L1717" s="3">
        <f>K1717-G1717</f>
        <v>425.04953063090517</v>
      </c>
      <c r="O1717" s="14"/>
      <c r="P1717" t="s">
        <v>208</v>
      </c>
    </row>
    <row r="1718" spans="1:16" x14ac:dyDescent="0.2">
      <c r="C1718" s="21"/>
    </row>
    <row r="1719" spans="1:16" x14ac:dyDescent="0.2">
      <c r="A1719" s="10">
        <v>9801</v>
      </c>
      <c r="B1719" s="11">
        <v>38558</v>
      </c>
      <c r="C1719" s="21" t="str">
        <f t="shared" si="167"/>
        <v>V</v>
      </c>
      <c r="E1719" s="12"/>
      <c r="F1719" s="14">
        <v>21.47</v>
      </c>
      <c r="G1719" s="12">
        <v>6.5439999999999996</v>
      </c>
      <c r="H1719" s="14"/>
      <c r="I1719" s="12"/>
      <c r="J1719" s="12" t="s">
        <v>58</v>
      </c>
    </row>
    <row r="1720" spans="1:16" x14ac:dyDescent="0.2">
      <c r="D1720" s="12"/>
    </row>
  </sheetData>
  <phoneticPr fontId="3" type="noConversion"/>
  <printOptions gridLines="1" gridLinesSet="0"/>
  <pageMargins left="0.75" right="0.75" top="1" bottom="1" header="0.5" footer="0.5"/>
  <pageSetup orientation="landscape" horizontalDpi="300" verticalDpi="30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wl9000s</vt:lpstr>
      <vt:lpstr>9021</vt:lpstr>
      <vt:lpstr>9006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Berg, Andrew M.</dc:creator>
  <cp:lastModifiedBy>Berg, Andrew M.</cp:lastModifiedBy>
  <cp:lastPrinted>2003-01-31T16:58:30Z</cp:lastPrinted>
  <dcterms:created xsi:type="dcterms:W3CDTF">1996-09-25T18:25:16Z</dcterms:created>
  <dcterms:modified xsi:type="dcterms:W3CDTF">2013-03-04T19:11:48Z</dcterms:modified>
</cp:coreProperties>
</file>